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5" yWindow="0" windowWidth="10200" windowHeight="7905"/>
  </bookViews>
  <sheets>
    <sheet name="公園等" sheetId="1" r:id="rId1"/>
    <sheet name="便所（箇所数等確認用）" sheetId="2" state="hidden" r:id="rId2"/>
  </sheets>
  <definedNames>
    <definedName name="_xlnm._FilterDatabase" localSheetId="0" hidden="1">公園等!$A$603:$O$603</definedName>
    <definedName name="_xlnm._FilterDatabase" localSheetId="1" hidden="1">'便所（箇所数等確認用）'!$A$591:$AD$631</definedName>
    <definedName name="_xlnm.Print_Area" localSheetId="0">公園等!$A$1:$N$636</definedName>
    <definedName name="_xlnm.Print_Area" localSheetId="1">'便所（箇所数等確認用）'!$A$1:$Y$649</definedName>
  </definedNames>
  <calcPr calcId="152511"/>
</workbook>
</file>

<file path=xl/calcChain.xml><?xml version="1.0" encoding="utf-8"?>
<calcChain xmlns="http://schemas.openxmlformats.org/spreadsheetml/2006/main">
  <c r="V2" i="2" l="1"/>
  <c r="X143" i="2"/>
  <c r="S606" i="2"/>
  <c r="T606" i="2"/>
  <c r="O627" i="2" l="1"/>
  <c r="R2" i="2"/>
  <c r="D643" i="2" l="1"/>
  <c r="D649" i="2" l="1"/>
  <c r="D648" i="2" l="1"/>
  <c r="L72" i="2"/>
  <c r="L143" i="2"/>
  <c r="L174" i="2"/>
  <c r="L304" i="2"/>
  <c r="L440" i="2"/>
  <c r="L541" i="2"/>
  <c r="L560" i="2"/>
  <c r="L576" i="2"/>
  <c r="L587" i="2"/>
  <c r="L605" i="2"/>
  <c r="L626" i="2"/>
  <c r="L631" i="2"/>
  <c r="F587" i="2" l="1"/>
  <c r="K143" i="2" l="1"/>
  <c r="J143" i="2"/>
  <c r="K174" i="2"/>
  <c r="J174" i="2"/>
  <c r="K605" i="2"/>
  <c r="J605" i="2"/>
  <c r="K576" i="2"/>
  <c r="J576" i="2"/>
  <c r="K560" i="2"/>
  <c r="J560" i="2"/>
  <c r="K541" i="2"/>
  <c r="J541" i="2"/>
  <c r="K440" i="2"/>
  <c r="J440" i="2"/>
  <c r="K631" i="2"/>
  <c r="J631" i="2"/>
  <c r="K626" i="2"/>
  <c r="J626" i="2"/>
  <c r="K587" i="2"/>
  <c r="J587" i="2"/>
  <c r="K304" i="2"/>
  <c r="J304" i="2"/>
  <c r="K72" i="2"/>
  <c r="J72" i="2"/>
  <c r="D647" i="2" l="1"/>
  <c r="I631" i="2"/>
  <c r="H631" i="2"/>
  <c r="I626" i="2"/>
  <c r="H626" i="2"/>
  <c r="I605" i="2"/>
  <c r="H605" i="2"/>
  <c r="I587" i="2"/>
  <c r="H587" i="2"/>
  <c r="I576" i="2"/>
  <c r="H576" i="2"/>
  <c r="I560" i="2"/>
  <c r="H560" i="2"/>
  <c r="I541" i="2"/>
  <c r="H541" i="2"/>
  <c r="I440" i="2"/>
  <c r="H440" i="2"/>
  <c r="I304" i="2"/>
  <c r="H304" i="2"/>
  <c r="I174" i="2"/>
  <c r="H174" i="2"/>
  <c r="I143" i="2"/>
  <c r="H143" i="2"/>
  <c r="I72" i="2"/>
  <c r="H72" i="2"/>
  <c r="D645" i="2" l="1"/>
  <c r="D646" i="2"/>
  <c r="G72" i="2"/>
  <c r="G631" i="2" l="1"/>
  <c r="F631" i="2"/>
  <c r="G626" i="2"/>
  <c r="F626" i="2"/>
  <c r="G605" i="2"/>
  <c r="F605" i="2"/>
  <c r="G587" i="2"/>
  <c r="G576" i="2"/>
  <c r="F576" i="2"/>
  <c r="G560" i="2"/>
  <c r="F560" i="2"/>
  <c r="G541" i="2"/>
  <c r="F541" i="2"/>
  <c r="G440" i="2"/>
  <c r="F440" i="2"/>
  <c r="G304" i="2"/>
  <c r="F304" i="2"/>
  <c r="G174" i="2"/>
  <c r="F174" i="2"/>
  <c r="G143" i="2"/>
  <c r="F143" i="2"/>
  <c r="F72" i="2"/>
  <c r="D644" i="2" l="1"/>
  <c r="Y626" i="2"/>
  <c r="Y625" i="2"/>
  <c r="Y624" i="2"/>
  <c r="Y604" i="2"/>
  <c r="Y603" i="2"/>
  <c r="M174" i="2" l="1"/>
  <c r="M72" i="2"/>
  <c r="M143" i="2"/>
  <c r="V72" i="2"/>
  <c r="O72" i="2"/>
  <c r="P72" i="2"/>
  <c r="Q72" i="2"/>
  <c r="R72" i="2"/>
  <c r="S72" i="2"/>
  <c r="T72" i="2"/>
  <c r="U72" i="2"/>
  <c r="N72" i="2"/>
  <c r="W71" i="2"/>
  <c r="X72" i="2" l="1"/>
  <c r="W72" i="2"/>
  <c r="N2" i="2" s="1"/>
  <c r="E537" i="1"/>
  <c r="E68" i="1" l="1"/>
  <c r="V576" i="2" l="1"/>
  <c r="U576" i="2"/>
  <c r="T576" i="2"/>
  <c r="S576" i="2"/>
  <c r="R576" i="2"/>
  <c r="Q576" i="2"/>
  <c r="P576" i="2"/>
  <c r="O576" i="2"/>
  <c r="N576" i="2"/>
  <c r="M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V440" i="2"/>
  <c r="U440" i="2"/>
  <c r="T440" i="2"/>
  <c r="S440" i="2"/>
  <c r="R440" i="2"/>
  <c r="Q440" i="2"/>
  <c r="P440" i="2"/>
  <c r="O440" i="2"/>
  <c r="N440" i="2"/>
  <c r="M440" i="2"/>
  <c r="W439" i="2"/>
  <c r="W438" i="2"/>
  <c r="W437" i="2"/>
  <c r="W436" i="2"/>
  <c r="W435" i="2"/>
  <c r="W434" i="2"/>
  <c r="W433" i="2"/>
  <c r="W432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V143" i="2"/>
  <c r="U143" i="2"/>
  <c r="T143" i="2"/>
  <c r="S143" i="2"/>
  <c r="R143" i="2"/>
  <c r="Q143" i="2"/>
  <c r="P143" i="2"/>
  <c r="O143" i="2"/>
  <c r="N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P144" i="2" l="1"/>
  <c r="P577" i="2"/>
  <c r="X440" i="2"/>
  <c r="W441" i="2"/>
  <c r="W440" i="2"/>
  <c r="W576" i="2"/>
  <c r="X576" i="2"/>
  <c r="X144" i="2"/>
  <c r="W143" i="2"/>
  <c r="AA3" i="2" s="1"/>
  <c r="P441" i="2"/>
  <c r="V3" i="2" l="1"/>
  <c r="V560" i="2"/>
  <c r="U560" i="2"/>
  <c r="T560" i="2"/>
  <c r="S560" i="2"/>
  <c r="R560" i="2"/>
  <c r="Q560" i="2"/>
  <c r="P560" i="2"/>
  <c r="O560" i="2"/>
  <c r="N560" i="2"/>
  <c r="M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V304" i="2"/>
  <c r="U304" i="2"/>
  <c r="T304" i="2"/>
  <c r="S304" i="2"/>
  <c r="R304" i="2"/>
  <c r="Q304" i="2"/>
  <c r="P304" i="2"/>
  <c r="O304" i="2"/>
  <c r="N304" i="2"/>
  <c r="M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X560" i="2" l="1"/>
  <c r="X304" i="2"/>
  <c r="W304" i="2"/>
  <c r="P305" i="2"/>
  <c r="W560" i="2"/>
  <c r="W54" i="2"/>
  <c r="E300" i="1" l="1"/>
  <c r="V631" i="2" l="1"/>
  <c r="U631" i="2"/>
  <c r="T631" i="2"/>
  <c r="S631" i="2"/>
  <c r="R631" i="2"/>
  <c r="Q631" i="2"/>
  <c r="P631" i="2"/>
  <c r="O631" i="2"/>
  <c r="N631" i="2"/>
  <c r="M631" i="2"/>
  <c r="W630" i="2"/>
  <c r="S2" i="2" s="1"/>
  <c r="S6" i="2" s="1"/>
  <c r="V627" i="2"/>
  <c r="U627" i="2"/>
  <c r="T627" i="2"/>
  <c r="S627" i="2"/>
  <c r="AE4" i="2" s="1"/>
  <c r="R627" i="2"/>
  <c r="Q627" i="2"/>
  <c r="P627" i="2"/>
  <c r="N627" i="2"/>
  <c r="M627" i="2"/>
  <c r="V626" i="2"/>
  <c r="U626" i="2"/>
  <c r="T626" i="2"/>
  <c r="S626" i="2"/>
  <c r="R626" i="2"/>
  <c r="Q626" i="2"/>
  <c r="P626" i="2"/>
  <c r="O626" i="2"/>
  <c r="N626" i="2"/>
  <c r="M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V606" i="2"/>
  <c r="U606" i="2"/>
  <c r="U607" i="2" s="1"/>
  <c r="AD5" i="2"/>
  <c r="AF5" i="2" s="1"/>
  <c r="AD4" i="2"/>
  <c r="R606" i="2"/>
  <c r="Q606" i="2"/>
  <c r="P606" i="2"/>
  <c r="O606" i="2"/>
  <c r="N606" i="2"/>
  <c r="M606" i="2"/>
  <c r="V605" i="2"/>
  <c r="U605" i="2"/>
  <c r="T605" i="2"/>
  <c r="S605" i="2"/>
  <c r="R605" i="2"/>
  <c r="Q605" i="2"/>
  <c r="P605" i="2"/>
  <c r="O605" i="2"/>
  <c r="N605" i="2"/>
  <c r="M605" i="2"/>
  <c r="W604" i="2"/>
  <c r="W603" i="2"/>
  <c r="W602" i="2"/>
  <c r="W601" i="2"/>
  <c r="W600" i="2"/>
  <c r="Q5" i="2" s="1"/>
  <c r="T5" i="2" s="1"/>
  <c r="W599" i="2"/>
  <c r="W598" i="2"/>
  <c r="W597" i="2"/>
  <c r="W596" i="2"/>
  <c r="W595" i="2"/>
  <c r="W594" i="2"/>
  <c r="Q2" i="2" s="1"/>
  <c r="W593" i="2"/>
  <c r="W592" i="2"/>
  <c r="V587" i="2"/>
  <c r="U587" i="2"/>
  <c r="T587" i="2"/>
  <c r="S587" i="2"/>
  <c r="R587" i="2"/>
  <c r="Q587" i="2"/>
  <c r="P587" i="2"/>
  <c r="O587" i="2"/>
  <c r="N587" i="2"/>
  <c r="M587" i="2"/>
  <c r="W586" i="2"/>
  <c r="W585" i="2"/>
  <c r="W584" i="2"/>
  <c r="W583" i="2"/>
  <c r="W582" i="2"/>
  <c r="W581" i="2"/>
  <c r="W580" i="2"/>
  <c r="AC4" i="2"/>
  <c r="V541" i="2"/>
  <c r="U541" i="2"/>
  <c r="T541" i="2"/>
  <c r="S541" i="2"/>
  <c r="R541" i="2"/>
  <c r="Q541" i="2"/>
  <c r="P541" i="2"/>
  <c r="O541" i="2"/>
  <c r="N541" i="2"/>
  <c r="M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V174" i="2"/>
  <c r="U174" i="2"/>
  <c r="T174" i="2"/>
  <c r="S174" i="2"/>
  <c r="R174" i="2"/>
  <c r="Q174" i="2"/>
  <c r="P174" i="2"/>
  <c r="O174" i="2"/>
  <c r="N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AB4" i="2"/>
  <c r="AA4" i="2"/>
  <c r="R4" i="2"/>
  <c r="R3" i="2" l="1"/>
  <c r="AD6" i="2"/>
  <c r="AF6" i="2" s="1"/>
  <c r="W606" i="2"/>
  <c r="Q3" i="2"/>
  <c r="Q6" i="2" s="1"/>
  <c r="X174" i="2"/>
  <c r="W174" i="2"/>
  <c r="N4" i="2" s="1"/>
  <c r="W627" i="2"/>
  <c r="AE3" i="2" s="1"/>
  <c r="AE7" i="2" s="1"/>
  <c r="X541" i="2"/>
  <c r="P628" i="2"/>
  <c r="X587" i="2"/>
  <c r="P607" i="2"/>
  <c r="W631" i="2"/>
  <c r="Y631" i="2"/>
  <c r="W626" i="2"/>
  <c r="W605" i="2"/>
  <c r="AJ4" i="2"/>
  <c r="AJ7" i="2" s="1"/>
  <c r="AF4" i="2"/>
  <c r="W587" i="2"/>
  <c r="P4" i="2" s="1"/>
  <c r="AB3" i="2"/>
  <c r="AB7" i="2" s="1"/>
  <c r="O3" i="2"/>
  <c r="U5" i="2"/>
  <c r="W541" i="2"/>
  <c r="O4" i="2" s="1"/>
  <c r="P2" i="2"/>
  <c r="O2" i="2"/>
  <c r="X3" i="2"/>
  <c r="E583" i="1"/>
  <c r="E170" i="1"/>
  <c r="E572" i="1"/>
  <c r="E556" i="1"/>
  <c r="E436" i="1"/>
  <c r="E139" i="1"/>
  <c r="E625" i="1"/>
  <c r="E620" i="1"/>
  <c r="E600" i="1"/>
  <c r="R6" i="2" l="1"/>
  <c r="AH6" i="2"/>
  <c r="AH7" i="2" s="1"/>
  <c r="AD3" i="2"/>
  <c r="AD7" i="2" s="1"/>
  <c r="U2" i="2"/>
  <c r="V4" i="2"/>
  <c r="V6" i="2" s="1"/>
  <c r="T4" i="2"/>
  <c r="O6" i="2"/>
  <c r="U4" i="2"/>
  <c r="AC3" i="2"/>
  <c r="AC7" i="2" s="1"/>
  <c r="P3" i="2"/>
  <c r="P6" i="2" s="1"/>
  <c r="T2" i="2"/>
  <c r="N3" i="2"/>
  <c r="AK6" i="2" l="1"/>
  <c r="AK7" i="2" s="1"/>
  <c r="AI3" i="2"/>
  <c r="AF3" i="2"/>
  <c r="AA7" i="2"/>
  <c r="T3" i="2"/>
  <c r="W3" i="2" s="1"/>
  <c r="U3" i="2"/>
  <c r="N6" i="2"/>
  <c r="AI7" i="2" l="1"/>
  <c r="AH8" i="2" s="1"/>
  <c r="AL6" i="2"/>
  <c r="AL7" i="2" s="1"/>
  <c r="U6" i="2"/>
  <c r="T6" i="2"/>
  <c r="AF7" i="2"/>
  <c r="AG6" i="2"/>
  <c r="AG7" i="2" s="1"/>
</calcChain>
</file>

<file path=xl/comments1.xml><?xml version="1.0" encoding="utf-8"?>
<comments xmlns="http://schemas.openxmlformats.org/spreadsheetml/2006/main">
  <authors>
    <author>作成者</author>
  </authors>
  <commentList>
    <comment ref="H160" authorId="0" shapeId="0">
      <text>
        <r>
          <rPr>
            <sz val="9"/>
            <color indexed="81"/>
            <rFont val="ＭＳ Ｐゴシック"/>
            <family val="3"/>
            <charset val="128"/>
          </rPr>
          <t>R3誰S1削除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47" authorId="0" shapeId="0">
      <text>
        <r>
          <rPr>
            <sz val="9"/>
            <color indexed="81"/>
            <rFont val="ＭＳ Ｐゴシック"/>
            <family val="3"/>
            <charset val="128"/>
          </rPr>
          <t>公園管理ではないため、カウントしない。</t>
        </r>
      </text>
    </comment>
    <comment ref="E69" authorId="0" shapeId="0">
      <text>
        <r>
          <rPr>
            <sz val="9"/>
            <color indexed="81"/>
            <rFont val="ＭＳ Ｐゴシック"/>
            <family val="3"/>
            <charset val="128"/>
          </rPr>
          <t>公園管理でないため、カウントしない。</t>
        </r>
      </text>
    </comment>
    <comment ref="X14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【初稿確認】バリアフリー計の式に「その他」の合計（O143)が入っていなかったのですが、追加してもいいですか？
追加してください。</t>
        </r>
      </text>
    </comment>
    <comment ref="E164" authorId="0" shapeId="0">
      <text>
        <r>
          <rPr>
            <sz val="9"/>
            <color indexed="81"/>
            <rFont val="ＭＳ Ｐゴシック"/>
            <family val="3"/>
            <charset val="128"/>
          </rPr>
          <t>R3誰S1削除</t>
        </r>
      </text>
    </comment>
  </commentList>
</comments>
</file>

<file path=xl/sharedStrings.xml><?xml version="1.0" encoding="utf-8"?>
<sst xmlns="http://schemas.openxmlformats.org/spreadsheetml/2006/main" count="5076" uniqueCount="1501">
  <si>
    <t>開設年月日</t>
  </si>
  <si>
    <t>トイレ</t>
  </si>
  <si>
    <t>池上五丁目</t>
  </si>
  <si>
    <t>池上5-15-18</t>
  </si>
  <si>
    <t>石川</t>
  </si>
  <si>
    <t>石川町2-19-1</t>
  </si>
  <si>
    <t>石川町上の台</t>
  </si>
  <si>
    <t>石川町1-3-2</t>
  </si>
  <si>
    <t>いずも</t>
  </si>
  <si>
    <t>南六郷1-10-1</t>
  </si>
  <si>
    <t>萩中</t>
  </si>
  <si>
    <t>入新井</t>
  </si>
  <si>
    <t>大森北1-20-1</t>
  </si>
  <si>
    <t>平和島</t>
  </si>
  <si>
    <t>入新井西</t>
  </si>
  <si>
    <t>入三西</t>
  </si>
  <si>
    <t>大森北5-3-11</t>
  </si>
  <si>
    <t>不入斗パーク</t>
  </si>
  <si>
    <t>大森北4-25-2</t>
  </si>
  <si>
    <t>鵜の木1-6-1</t>
  </si>
  <si>
    <t>海老取川</t>
  </si>
  <si>
    <t>東糀谷6-4-1</t>
  </si>
  <si>
    <t>桜梅</t>
  </si>
  <si>
    <t>大森南2-23-12</t>
  </si>
  <si>
    <t>大倉山</t>
  </si>
  <si>
    <t>南馬込3-24-1</t>
  </si>
  <si>
    <t>大森北</t>
  </si>
  <si>
    <t>大森北2-18-2</t>
  </si>
  <si>
    <t>大森山谷</t>
  </si>
  <si>
    <t>大森中1-5-1</t>
  </si>
  <si>
    <t>なし</t>
  </si>
  <si>
    <t>大森東一</t>
  </si>
  <si>
    <t>大森東1-28-20</t>
  </si>
  <si>
    <t>大森西交通</t>
  </si>
  <si>
    <t>大森西3-4-19</t>
  </si>
  <si>
    <t>大森西三丁目</t>
  </si>
  <si>
    <t>大森西3-2-30</t>
  </si>
  <si>
    <t>大森西七丁目</t>
  </si>
  <si>
    <t>大森西7-9-5</t>
  </si>
  <si>
    <t>大森西四丁目</t>
  </si>
  <si>
    <t>大森西4-10-19</t>
  </si>
  <si>
    <t>大森東一丁目第一</t>
  </si>
  <si>
    <t>大森東1-35-6</t>
  </si>
  <si>
    <t>大森東一丁目第二</t>
  </si>
  <si>
    <t>大森東1-36-9</t>
  </si>
  <si>
    <t>大森南一丁目</t>
  </si>
  <si>
    <t>大森南1-24-6先</t>
  </si>
  <si>
    <t>大森南第一</t>
  </si>
  <si>
    <t>大森南1-12-16</t>
  </si>
  <si>
    <t>大森南四丁目</t>
  </si>
  <si>
    <t>大森南4-14-2</t>
  </si>
  <si>
    <t>大森三輪</t>
  </si>
  <si>
    <t>大森西5-2-12</t>
  </si>
  <si>
    <t>大四前くすのき</t>
  </si>
  <si>
    <t>大森南3-24-16</t>
  </si>
  <si>
    <t>女塚なかよし</t>
  </si>
  <si>
    <t>春日</t>
  </si>
  <si>
    <t>中央1-9-15</t>
  </si>
  <si>
    <t>かにくぼ</t>
  </si>
  <si>
    <t>北嶺町17-13</t>
  </si>
  <si>
    <t>蒲田一丁目</t>
  </si>
  <si>
    <t>蒲田1-7-2</t>
  </si>
  <si>
    <t>蒲田交差</t>
  </si>
  <si>
    <t>蒲田本町一丁目</t>
  </si>
  <si>
    <t>蒲田本町1-1-5</t>
  </si>
  <si>
    <t>蒲田本町二丁目</t>
  </si>
  <si>
    <t>蒲田本町2-30-7</t>
  </si>
  <si>
    <t>上池台射水坂</t>
  </si>
  <si>
    <t>上池台4-19-4</t>
  </si>
  <si>
    <t>上池台三丁目</t>
  </si>
  <si>
    <t>上池台3-16-15</t>
  </si>
  <si>
    <t>上池台四丁目</t>
  </si>
  <si>
    <t>上池台4-41-5</t>
  </si>
  <si>
    <t>北糀谷一丁目</t>
  </si>
  <si>
    <t>北糀谷1-1-18</t>
  </si>
  <si>
    <t>北糀谷1-15-3</t>
  </si>
  <si>
    <t>北馬込寺郷</t>
  </si>
  <si>
    <t>北馬込2-14-7</t>
  </si>
  <si>
    <t>貴船堀</t>
  </si>
  <si>
    <t>大森東5-1-1先</t>
  </si>
  <si>
    <t>桐里自然</t>
  </si>
  <si>
    <t>南馬込6-15-8</t>
  </si>
  <si>
    <t>久が原</t>
  </si>
  <si>
    <t>久が原3-27-18</t>
  </si>
  <si>
    <t>くさっぱら</t>
  </si>
  <si>
    <t>千鳥1-1-3</t>
  </si>
  <si>
    <t>くすのき</t>
  </si>
  <si>
    <t>京浜蒲田</t>
  </si>
  <si>
    <t>蒲田4-17-7</t>
  </si>
  <si>
    <t>さくら通り三丁目</t>
  </si>
  <si>
    <t>中央3-33-6</t>
  </si>
  <si>
    <t>桜並木</t>
  </si>
  <si>
    <t>南馬込4-11-12</t>
  </si>
  <si>
    <t>山王</t>
  </si>
  <si>
    <t>山王3-32-6</t>
  </si>
  <si>
    <t>山王花清水</t>
  </si>
  <si>
    <t>山王4-23-3</t>
  </si>
  <si>
    <t>三和</t>
  </si>
  <si>
    <t>大森西2-22-2</t>
  </si>
  <si>
    <t>下丸子</t>
  </si>
  <si>
    <t>下丸子4-21-2</t>
  </si>
  <si>
    <t>下丸子多摩川</t>
  </si>
  <si>
    <t>下丸子2-24-31</t>
  </si>
  <si>
    <t>下丸子なかよし</t>
  </si>
  <si>
    <t>下丸子2-18-10</t>
  </si>
  <si>
    <t>下丸子二丁目</t>
  </si>
  <si>
    <t>下丸子2-24-27</t>
  </si>
  <si>
    <t>下丸子余情</t>
  </si>
  <si>
    <t>下丸子4-9-3</t>
  </si>
  <si>
    <t>新蒲田</t>
  </si>
  <si>
    <t>新蒲田1-18-24</t>
  </si>
  <si>
    <t>清花</t>
  </si>
  <si>
    <t>大森北2-8-5</t>
  </si>
  <si>
    <t>聖蹟蒲田梅屋敷</t>
  </si>
  <si>
    <t>蒲田3-25-6</t>
  </si>
  <si>
    <t>洗足池</t>
  </si>
  <si>
    <t>南千束2-14-5</t>
  </si>
  <si>
    <t>蘇峰</t>
  </si>
  <si>
    <t>山王1-41-21</t>
  </si>
  <si>
    <t>なし（山王草堂内）</t>
  </si>
  <si>
    <t>たぬき山</t>
  </si>
  <si>
    <t>南馬込1-13-6</t>
  </si>
  <si>
    <t>多摩川台</t>
  </si>
  <si>
    <t>田園調布1-63-1</t>
  </si>
  <si>
    <t>タワーふれあい</t>
  </si>
  <si>
    <t>多摩川2-24-43</t>
  </si>
  <si>
    <t>千鳥いこい</t>
  </si>
  <si>
    <t>久が原6-26-5</t>
  </si>
  <si>
    <t>中央五丁目</t>
  </si>
  <si>
    <t>中央5-14-1</t>
  </si>
  <si>
    <t>つきやま</t>
  </si>
  <si>
    <t>千鳥2-3-15</t>
  </si>
  <si>
    <t>鶴渡</t>
  </si>
  <si>
    <t>大森西6-12-1</t>
  </si>
  <si>
    <t>田園調布一丁目東</t>
  </si>
  <si>
    <t>田園調布1-22-3</t>
  </si>
  <si>
    <t>田園調布南</t>
  </si>
  <si>
    <t>田園調布南3-8</t>
  </si>
  <si>
    <t>徳持</t>
  </si>
  <si>
    <t>池上8-20-10</t>
  </si>
  <si>
    <t>徳持ポニー</t>
  </si>
  <si>
    <t>池上6-30-11</t>
  </si>
  <si>
    <t>仲江名</t>
  </si>
  <si>
    <t>西糀谷1-17-19</t>
  </si>
  <si>
    <t>仲蒲田</t>
  </si>
  <si>
    <t>蒲田4-35-1</t>
  </si>
  <si>
    <t>中馬込貝塚</t>
  </si>
  <si>
    <t>中馬込1-19-3</t>
  </si>
  <si>
    <t>仲六郷三丁目</t>
  </si>
  <si>
    <t>仲六郷3-7-2</t>
  </si>
  <si>
    <t>仲六郷三丁目第二</t>
  </si>
  <si>
    <t>仲六郷3-19-1</t>
  </si>
  <si>
    <t>南光</t>
  </si>
  <si>
    <t>南六郷1-29-3</t>
  </si>
  <si>
    <t>南蒲</t>
  </si>
  <si>
    <t>西糀谷1-12-20</t>
  </si>
  <si>
    <t>西蒲田</t>
  </si>
  <si>
    <t>西蒲田8-6-12</t>
  </si>
  <si>
    <t>西糀谷さざんか</t>
  </si>
  <si>
    <t>西糀谷2-14-14</t>
  </si>
  <si>
    <t>西三うぐいす</t>
  </si>
  <si>
    <t>西糀谷3-32-4</t>
  </si>
  <si>
    <t>西嶺高砂</t>
  </si>
  <si>
    <t>西嶺町30-15</t>
  </si>
  <si>
    <t>西六郷（タイヤ）</t>
  </si>
  <si>
    <t>西六郷1-6-1</t>
  </si>
  <si>
    <t>西六郷三丁目</t>
  </si>
  <si>
    <t>西六郷3-16-16</t>
  </si>
  <si>
    <t>西六郷四丁目</t>
  </si>
  <si>
    <t>西六郷4-27-14</t>
  </si>
  <si>
    <t>萩中一丁目</t>
  </si>
  <si>
    <t>萩中1-3-19</t>
  </si>
  <si>
    <t>萩中くすのき</t>
  </si>
  <si>
    <t>萩中1-7-29</t>
  </si>
  <si>
    <t>八幡塚</t>
  </si>
  <si>
    <t>南六郷3-15-17</t>
  </si>
  <si>
    <t>羽田西前</t>
  </si>
  <si>
    <t>羽田2-6-3先</t>
  </si>
  <si>
    <t>東蒲田二丁目</t>
  </si>
  <si>
    <t>東蒲田2-32-1</t>
  </si>
  <si>
    <t>東糀谷あおぞら</t>
  </si>
  <si>
    <t>東糀谷6-7-37</t>
  </si>
  <si>
    <t>東糀谷いきいき</t>
  </si>
  <si>
    <t>東糀谷5-17-4</t>
  </si>
  <si>
    <t>東糀谷一丁目</t>
  </si>
  <si>
    <t>東糀谷1-4-10</t>
  </si>
  <si>
    <t>東糀谷一丁目呑川</t>
  </si>
  <si>
    <t>東糀谷1-6-21</t>
  </si>
  <si>
    <t>東糀谷五丁目</t>
  </si>
  <si>
    <t>東糀谷5-3-12</t>
  </si>
  <si>
    <t>東糀谷第一</t>
  </si>
  <si>
    <t>東糀谷第二</t>
  </si>
  <si>
    <t>東糀谷6-3-1</t>
  </si>
  <si>
    <t>東原くすのき</t>
  </si>
  <si>
    <t>田園調布本町1-6</t>
  </si>
  <si>
    <t>東嶺</t>
  </si>
  <si>
    <t>東嶺町26-18</t>
  </si>
  <si>
    <t>東矢口三丁目</t>
  </si>
  <si>
    <t>東矢口3-24-8</t>
  </si>
  <si>
    <t>東雪谷二丁目</t>
  </si>
  <si>
    <t>東雪谷2-3-25</t>
  </si>
  <si>
    <t>東六郷一丁目</t>
  </si>
  <si>
    <t>東六郷1-14-19</t>
  </si>
  <si>
    <t>ふくし</t>
  </si>
  <si>
    <t>雪谷大塚町13-20</t>
  </si>
  <si>
    <t>平和島4-2-2</t>
  </si>
  <si>
    <t>平和の森</t>
  </si>
  <si>
    <t>平和の森公園2-1</t>
  </si>
  <si>
    <t>宝来</t>
  </si>
  <si>
    <t>田園調布3-31-1</t>
  </si>
  <si>
    <t>本蒲田</t>
  </si>
  <si>
    <t>蒲田5-35-1</t>
  </si>
  <si>
    <t>本羽田</t>
  </si>
  <si>
    <t>本羽田一丁目</t>
  </si>
  <si>
    <t>本羽田1-14-13</t>
  </si>
  <si>
    <t>本羽田第三</t>
  </si>
  <si>
    <t>本羽田2-10-15</t>
  </si>
  <si>
    <t>本羽田本町</t>
  </si>
  <si>
    <t>本羽田1-6-2</t>
  </si>
  <si>
    <t>本門寺</t>
  </si>
  <si>
    <t>池上1-11-1</t>
  </si>
  <si>
    <t>馬込西</t>
  </si>
  <si>
    <t>西馬込2-8-15</t>
  </si>
  <si>
    <t>馬込二本木</t>
  </si>
  <si>
    <t>西馬込1-9-21</t>
  </si>
  <si>
    <t>馬込ゆりの木</t>
  </si>
  <si>
    <t>西馬込1-27-12</t>
  </si>
  <si>
    <t>道塚南</t>
  </si>
  <si>
    <t>南蒲田三丁目さくら</t>
  </si>
  <si>
    <t>南蒲田3-15-3</t>
  </si>
  <si>
    <t>南馬込うえだい</t>
  </si>
  <si>
    <t>南馬込4-1-24</t>
  </si>
  <si>
    <t>南馬込五丁目</t>
  </si>
  <si>
    <t>南馬込5-12-7</t>
  </si>
  <si>
    <t>南六郷</t>
  </si>
  <si>
    <t>南六郷2-35-4</t>
  </si>
  <si>
    <t>南六郷三丁目</t>
  </si>
  <si>
    <t>都堀</t>
  </si>
  <si>
    <t>夫婦橋親水</t>
  </si>
  <si>
    <t>矢口せせらぎ</t>
  </si>
  <si>
    <t>矢口1-23-6</t>
  </si>
  <si>
    <t>矢口二丁目</t>
  </si>
  <si>
    <t>矢口2-21-30</t>
  </si>
  <si>
    <t>矢口二丁目小</t>
  </si>
  <si>
    <t>矢口2-21-17</t>
  </si>
  <si>
    <t>湯殿</t>
  </si>
  <si>
    <t>南馬込5-18-10</t>
  </si>
  <si>
    <t>六間堀仲羽</t>
  </si>
  <si>
    <t>羽田4-18-12</t>
  </si>
  <si>
    <t>若竹</t>
  </si>
  <si>
    <t>大森西1-8-20</t>
  </si>
  <si>
    <t>あおぞら</t>
  </si>
  <si>
    <t>鵜の木2-40-7</t>
  </si>
  <si>
    <t>あけぼの</t>
  </si>
  <si>
    <t>下丸子4-2-14</t>
  </si>
  <si>
    <t>あさひが丘</t>
  </si>
  <si>
    <t>南馬込3-3-10</t>
  </si>
  <si>
    <t>あすなろ</t>
  </si>
  <si>
    <t>北千束3-2-9</t>
  </si>
  <si>
    <t>あずまにこにこ</t>
  </si>
  <si>
    <t>東馬込1-49-3</t>
  </si>
  <si>
    <t>天沼</t>
  </si>
  <si>
    <t>新井宿</t>
  </si>
  <si>
    <t>中央4-31-10</t>
  </si>
  <si>
    <t>新井宿第一</t>
  </si>
  <si>
    <t>山王3-4-8</t>
  </si>
  <si>
    <t>新井宿七丁目</t>
  </si>
  <si>
    <t>大森西4-2-19</t>
  </si>
  <si>
    <t>池上三丁目</t>
  </si>
  <si>
    <t>池上3-4-4</t>
  </si>
  <si>
    <t>池上徳持南</t>
  </si>
  <si>
    <t>東矢口1-2-3</t>
  </si>
  <si>
    <t>池上八丁目</t>
  </si>
  <si>
    <t>池上8-22-8</t>
  </si>
  <si>
    <t>池上平和</t>
  </si>
  <si>
    <t>池上3-2-16</t>
  </si>
  <si>
    <t>池上本町</t>
  </si>
  <si>
    <t>池上2-12-2</t>
  </si>
  <si>
    <t>池上門前</t>
  </si>
  <si>
    <t>池上4-12-2</t>
  </si>
  <si>
    <t>池上六丁目</t>
  </si>
  <si>
    <t>池上6-37-8</t>
  </si>
  <si>
    <t>石川台</t>
  </si>
  <si>
    <t>石川町2-33-2</t>
  </si>
  <si>
    <t>石川町二丁目</t>
  </si>
  <si>
    <t>石川町2-2-14</t>
  </si>
  <si>
    <t>石川町二丁目第三</t>
  </si>
  <si>
    <t>石川町2-15-3</t>
  </si>
  <si>
    <t>石川町二丁目第二</t>
  </si>
  <si>
    <t>石川町2-12-7</t>
  </si>
  <si>
    <t>市ヶ谷方</t>
  </si>
  <si>
    <t>南雪谷4-13-16</t>
  </si>
  <si>
    <t>市野倉北</t>
  </si>
  <si>
    <t>中央6-18-14</t>
  </si>
  <si>
    <t>市野倉南</t>
  </si>
  <si>
    <t>中央7-15-15</t>
  </si>
  <si>
    <t>稲荷坂</t>
  </si>
  <si>
    <t>上池台5-15-5</t>
  </si>
  <si>
    <t>今泉</t>
  </si>
  <si>
    <t>矢口3-3-18</t>
  </si>
  <si>
    <t>入船</t>
  </si>
  <si>
    <t>東嶺町8-1</t>
  </si>
  <si>
    <t>うさぎ</t>
  </si>
  <si>
    <t>大森北3-23-3</t>
  </si>
  <si>
    <t>臼田坂</t>
  </si>
  <si>
    <t>南馬込4-36-14</t>
  </si>
  <si>
    <t>鵜の木三丁目</t>
  </si>
  <si>
    <t>鵜の木3-22-13</t>
  </si>
  <si>
    <t>鵜の木三丁目中央</t>
  </si>
  <si>
    <t>鵜の木3-24-13</t>
  </si>
  <si>
    <t>鵜の木二丁目</t>
  </si>
  <si>
    <t>鵜の木2-32-20</t>
  </si>
  <si>
    <t>梅田第一</t>
  </si>
  <si>
    <t>南馬込6-31-19</t>
  </si>
  <si>
    <t>梅田第二</t>
  </si>
  <si>
    <t>南馬込6-32-14</t>
  </si>
  <si>
    <t>大森北青空</t>
  </si>
  <si>
    <t>大森北6-16-21</t>
  </si>
  <si>
    <t>大森北三丁目梅の花</t>
  </si>
  <si>
    <t>大森北3-24-25</t>
  </si>
  <si>
    <t>大森北三丁目くすのき</t>
  </si>
  <si>
    <t>大森北3-25-11</t>
  </si>
  <si>
    <t>大森北三丁目さくら</t>
  </si>
  <si>
    <t>大森北3-25-5</t>
  </si>
  <si>
    <t>大森北四丁目</t>
  </si>
  <si>
    <t>大森北4-14-15</t>
  </si>
  <si>
    <t>大森北六丁目</t>
  </si>
  <si>
    <t>大森北6-2-19</t>
  </si>
  <si>
    <t>大森北六丁目南</t>
  </si>
  <si>
    <t>大森北6-15-6</t>
  </si>
  <si>
    <t>大森中川端</t>
  </si>
  <si>
    <t>大森中1-22-6</t>
  </si>
  <si>
    <t>大森中二丁目</t>
  </si>
  <si>
    <t>大森中2-3-3</t>
  </si>
  <si>
    <t>大森仲町</t>
  </si>
  <si>
    <t>大森本町2-26-17</t>
  </si>
  <si>
    <t>大森西一丁目</t>
  </si>
  <si>
    <t>大森西1-12-14</t>
  </si>
  <si>
    <t>大森西一丁目北</t>
  </si>
  <si>
    <t>大森西1-11-19</t>
  </si>
  <si>
    <t>大森西1-18-10</t>
  </si>
  <si>
    <t>大森西五丁目</t>
  </si>
  <si>
    <t>大森西5-20-16</t>
  </si>
  <si>
    <t>大森西二丁目</t>
  </si>
  <si>
    <t>大森西2-20-12</t>
  </si>
  <si>
    <t>大森西二丁目第二</t>
  </si>
  <si>
    <t>大森西2-25-16</t>
  </si>
  <si>
    <t>大森東三丁目</t>
  </si>
  <si>
    <t>大森東3-5-16</t>
  </si>
  <si>
    <t>大森東二丁目</t>
  </si>
  <si>
    <t>大森東2-18-7</t>
  </si>
  <si>
    <t>大森東四丁目</t>
  </si>
  <si>
    <t>大森東4-19-11</t>
  </si>
  <si>
    <t>大森堀之内</t>
  </si>
  <si>
    <t>大森中3-20-10</t>
  </si>
  <si>
    <t>大森南稲荷前</t>
  </si>
  <si>
    <t>大森南2-1-11</t>
  </si>
  <si>
    <t>大森南五丁目</t>
  </si>
  <si>
    <t>大森南5-3-16</t>
  </si>
  <si>
    <t>大森南二丁目</t>
  </si>
  <si>
    <t>大森南2-7-9</t>
  </si>
  <si>
    <t>大森南二丁目第二</t>
  </si>
  <si>
    <t>大森南2-10-4</t>
  </si>
  <si>
    <t>大森南4-10-5</t>
  </si>
  <si>
    <t>御嶽</t>
  </si>
  <si>
    <t>東嶺町43-13</t>
  </si>
  <si>
    <t>女塚</t>
  </si>
  <si>
    <t>西蒲田1-14-20</t>
  </si>
  <si>
    <t>開光坂</t>
  </si>
  <si>
    <t>上池台3-26-16</t>
  </si>
  <si>
    <t>春日橋</t>
  </si>
  <si>
    <t>大森北5-16-11</t>
  </si>
  <si>
    <t>蒲田三丁目ひろば</t>
  </si>
  <si>
    <t>蒲田3-13-12</t>
  </si>
  <si>
    <t>蒲田二丁目</t>
  </si>
  <si>
    <t>蒲田2-16-19</t>
  </si>
  <si>
    <t>上呑川</t>
  </si>
  <si>
    <t>石川町1-25-10</t>
  </si>
  <si>
    <t>上東</t>
  </si>
  <si>
    <t>羽田6-23-11</t>
  </si>
  <si>
    <t>観音通り</t>
  </si>
  <si>
    <t>中央3-15-15</t>
  </si>
  <si>
    <t>北糀谷第一</t>
  </si>
  <si>
    <t>北糀谷2-7-13</t>
  </si>
  <si>
    <t>北三</t>
  </si>
  <si>
    <t>大森北3-10-8</t>
  </si>
  <si>
    <t>北千束</t>
  </si>
  <si>
    <t>北千束2-19-9</t>
  </si>
  <si>
    <t>北千束北</t>
  </si>
  <si>
    <t>北千束1-29-12</t>
  </si>
  <si>
    <t>きたのこばと</t>
  </si>
  <si>
    <t>南馬込2-9-1</t>
  </si>
  <si>
    <t>北野にこにこ</t>
  </si>
  <si>
    <t>山王4-11-7</t>
  </si>
  <si>
    <t>北馬込わんぱく</t>
  </si>
  <si>
    <t>北馬込2-4-13</t>
  </si>
  <si>
    <t>北嶺町</t>
  </si>
  <si>
    <t>北嶺町3-22</t>
  </si>
  <si>
    <t>貴船</t>
  </si>
  <si>
    <t>大森東3-26-10</t>
  </si>
  <si>
    <t>桐里</t>
  </si>
  <si>
    <t>南馬込6-9-1</t>
  </si>
  <si>
    <t>久が里</t>
  </si>
  <si>
    <t>久が原3-13-7</t>
  </si>
  <si>
    <t>久が原さくら</t>
  </si>
  <si>
    <t>久が原5-7-20</t>
  </si>
  <si>
    <t>久が原清水坂</t>
  </si>
  <si>
    <t>久が原4-3-5</t>
  </si>
  <si>
    <t>久が原なかよし</t>
  </si>
  <si>
    <t>久が原2-16-16</t>
  </si>
  <si>
    <t>久が原二丁目</t>
  </si>
  <si>
    <t>久が原2-10-6</t>
  </si>
  <si>
    <t>久が原東</t>
  </si>
  <si>
    <t>久が原5-4-22</t>
  </si>
  <si>
    <t>久が原光</t>
  </si>
  <si>
    <t>久が原5-4-10</t>
  </si>
  <si>
    <t>久が原久根</t>
  </si>
  <si>
    <t>久が原2-3-1</t>
  </si>
  <si>
    <t>久が原南</t>
  </si>
  <si>
    <t>久が原5-29-4</t>
  </si>
  <si>
    <t>久が原南台</t>
  </si>
  <si>
    <t>久が原5-24-10</t>
  </si>
  <si>
    <t>久が原四丁目</t>
  </si>
  <si>
    <t>久が原4-16-7</t>
  </si>
  <si>
    <t>桑の木</t>
  </si>
  <si>
    <t>石川町1-17-13</t>
  </si>
  <si>
    <t>コアラ</t>
  </si>
  <si>
    <t>南久が原1-16-19</t>
  </si>
  <si>
    <t>小池けやき</t>
  </si>
  <si>
    <t>上池台1-48-20</t>
  </si>
  <si>
    <t>こうま</t>
  </si>
  <si>
    <t>南馬込5-18-3</t>
  </si>
  <si>
    <t>こがねむし</t>
  </si>
  <si>
    <t>大森西1-15-5</t>
  </si>
  <si>
    <t>ことり</t>
  </si>
  <si>
    <t>南久が原2-14-6</t>
  </si>
  <si>
    <t>こばと</t>
  </si>
  <si>
    <t>千鳥1-1-25</t>
  </si>
  <si>
    <t>小林</t>
  </si>
  <si>
    <t>東矢口3-11-26</t>
  </si>
  <si>
    <t>こまどり</t>
  </si>
  <si>
    <t>矢口3-10-3</t>
  </si>
  <si>
    <t>鷺之森</t>
  </si>
  <si>
    <t>大森東2-31-13</t>
  </si>
  <si>
    <t>沢田</t>
  </si>
  <si>
    <t>大森北6-24-6</t>
  </si>
  <si>
    <t>サンサン</t>
  </si>
  <si>
    <t>山王3-37-6</t>
  </si>
  <si>
    <t>サンサン根岸</t>
  </si>
  <si>
    <t>山王3-25-1</t>
  </si>
  <si>
    <t>山王稲穂</t>
  </si>
  <si>
    <t>山王1-39-25</t>
  </si>
  <si>
    <t>山王木原山</t>
  </si>
  <si>
    <t>山王4-24-12</t>
  </si>
  <si>
    <t>山王三丁目</t>
  </si>
  <si>
    <t>山王3-8-1</t>
  </si>
  <si>
    <t>山王第一</t>
  </si>
  <si>
    <t>山王1-25-21</t>
  </si>
  <si>
    <t>山王どんぐり</t>
  </si>
  <si>
    <t>山王1-39-32</t>
  </si>
  <si>
    <t>山王なかよし</t>
  </si>
  <si>
    <t>山王1-33-16</t>
  </si>
  <si>
    <t>山王二丁目</t>
  </si>
  <si>
    <t>山王2-8-21</t>
  </si>
  <si>
    <t>三本松</t>
  </si>
  <si>
    <t>上池台3-29-7</t>
  </si>
  <si>
    <t>潮見</t>
  </si>
  <si>
    <t>大森南4-4-9</t>
  </si>
  <si>
    <t>しばざくらきんたろう</t>
  </si>
  <si>
    <t>石川町2-24-2</t>
  </si>
  <si>
    <t>清水窪</t>
  </si>
  <si>
    <t>北千束1-19-3</t>
  </si>
  <si>
    <t>子母沢</t>
  </si>
  <si>
    <t>中央4-28-3</t>
  </si>
  <si>
    <t>下萩中</t>
  </si>
  <si>
    <t>萩中3-27-24</t>
  </si>
  <si>
    <t>出世稲荷</t>
  </si>
  <si>
    <t>田園調布2-10-13</t>
  </si>
  <si>
    <t>松仙</t>
  </si>
  <si>
    <t>東嶺町12-17</t>
  </si>
  <si>
    <t>松仙さくら</t>
  </si>
  <si>
    <t>久が原1-25-6</t>
  </si>
  <si>
    <t>新蒲田二丁目</t>
  </si>
  <si>
    <t>新蒲田2-14-19</t>
  </si>
  <si>
    <t>新五フラワー</t>
  </si>
  <si>
    <t>中央2-21-16</t>
  </si>
  <si>
    <t>新宿東</t>
  </si>
  <si>
    <t>萩中2-4-17</t>
  </si>
  <si>
    <t>しんせい</t>
  </si>
  <si>
    <t>鵜の木1-2-14</t>
  </si>
  <si>
    <t>しんめい</t>
  </si>
  <si>
    <t>南馬込1-40-11</t>
  </si>
  <si>
    <t>末広橋</t>
  </si>
  <si>
    <t>大森南2-19-4</t>
  </si>
  <si>
    <t>スクランブルパーク</t>
  </si>
  <si>
    <t>久が原6-7-4</t>
  </si>
  <si>
    <t>すずむし</t>
  </si>
  <si>
    <t>上池台5-37-19</t>
  </si>
  <si>
    <t>昴</t>
  </si>
  <si>
    <t>東雪谷2-35-5</t>
  </si>
  <si>
    <t>すみれ</t>
  </si>
  <si>
    <t>南久が原2-2-7</t>
  </si>
  <si>
    <t>せみやま</t>
  </si>
  <si>
    <t>上池台3-19-6</t>
  </si>
  <si>
    <t>洗足流れ東雪</t>
  </si>
  <si>
    <t>東雪谷4-10-14</t>
  </si>
  <si>
    <t>千束西</t>
  </si>
  <si>
    <t>北千束3-24-16</t>
  </si>
  <si>
    <t>雑色</t>
  </si>
  <si>
    <t>仲六郷2-11-7</t>
  </si>
  <si>
    <t>大師橋</t>
  </si>
  <si>
    <t>本羽田3-25-1</t>
  </si>
  <si>
    <t>大森西2-7-11</t>
  </si>
  <si>
    <t>たいよう</t>
  </si>
  <si>
    <t>南六郷1-33-2</t>
  </si>
  <si>
    <t>高畑第五</t>
  </si>
  <si>
    <t>西六郷3-18-2</t>
  </si>
  <si>
    <t>高畑第二</t>
  </si>
  <si>
    <t>西六郷4-1-16</t>
  </si>
  <si>
    <t>高畑第四</t>
  </si>
  <si>
    <t>西六郷4-3-6</t>
  </si>
  <si>
    <t>高畑友和</t>
  </si>
  <si>
    <t>西六郷4-23-5</t>
  </si>
  <si>
    <t>竹の子</t>
  </si>
  <si>
    <t>西糀谷3-18-5</t>
  </si>
  <si>
    <t>多摩川二丁目</t>
  </si>
  <si>
    <t>多摩川2-13-4</t>
  </si>
  <si>
    <t>多摩堤</t>
  </si>
  <si>
    <t>鵜の木3-4-4</t>
  </si>
  <si>
    <t>たんぽぽ</t>
  </si>
  <si>
    <t>鵜の木3-34-6</t>
  </si>
  <si>
    <t>千鳥三丁目</t>
  </si>
  <si>
    <t>千鳥3-22-17</t>
  </si>
  <si>
    <t>千鳥第二</t>
  </si>
  <si>
    <t>千鳥1-10-3</t>
  </si>
  <si>
    <t>千鳥ふれあい</t>
  </si>
  <si>
    <t>千鳥3-7-16</t>
  </si>
  <si>
    <t>千鳥平成</t>
  </si>
  <si>
    <t>千鳥2-13-3</t>
  </si>
  <si>
    <t>ちどりみなみ</t>
  </si>
  <si>
    <t>千鳥2-28-12</t>
  </si>
  <si>
    <t>中央一丁目</t>
  </si>
  <si>
    <t>中央1-15-4</t>
  </si>
  <si>
    <t>中央三丁目</t>
  </si>
  <si>
    <t>中央3-29-3</t>
  </si>
  <si>
    <t>中央二丁目</t>
  </si>
  <si>
    <t>中央2-23-3</t>
  </si>
  <si>
    <t>中央二丁目第三</t>
  </si>
  <si>
    <t>中央2-9-5</t>
  </si>
  <si>
    <t>中央二丁目第二</t>
  </si>
  <si>
    <t>中央2-4-15</t>
  </si>
  <si>
    <t>中央八丁目</t>
  </si>
  <si>
    <t>中央8-38-1</t>
  </si>
  <si>
    <t>中央八丁目第二</t>
  </si>
  <si>
    <t>中央8-29-4</t>
  </si>
  <si>
    <t>中央六丁目宮下</t>
  </si>
  <si>
    <t>中央6-7-9</t>
  </si>
  <si>
    <t>出村</t>
  </si>
  <si>
    <t>蒲田本町2-19-5</t>
  </si>
  <si>
    <t>田園調布すずめ</t>
  </si>
  <si>
    <t>田園調布本町13-22</t>
  </si>
  <si>
    <t>田園調布本町</t>
  </si>
  <si>
    <t>田園調布本町9-10</t>
  </si>
  <si>
    <t>田園調布南8-23</t>
  </si>
  <si>
    <t>天王木</t>
  </si>
  <si>
    <t>西六郷1-26-7</t>
  </si>
  <si>
    <t>東久</t>
  </si>
  <si>
    <t>田園調布本町21-10</t>
  </si>
  <si>
    <t>東三</t>
  </si>
  <si>
    <t>東六郷3-5-19</t>
  </si>
  <si>
    <t>東三さわやか</t>
  </si>
  <si>
    <t>東六郷2-20-7</t>
  </si>
  <si>
    <t>東雪</t>
  </si>
  <si>
    <t>東雪谷5-11-8</t>
  </si>
  <si>
    <t>堂寺</t>
  </si>
  <si>
    <t>東馬込1-43-16</t>
  </si>
  <si>
    <t>藤兵衛堀</t>
  </si>
  <si>
    <t>大森南2-22-22</t>
  </si>
  <si>
    <t>池上8-13-4</t>
  </si>
  <si>
    <t>徳持第二</t>
  </si>
  <si>
    <t>池上8-15-8</t>
  </si>
  <si>
    <t>道々橋第二</t>
  </si>
  <si>
    <t>仲池上1-24-12</t>
  </si>
  <si>
    <t>道々橋のぞみ</t>
  </si>
  <si>
    <t>久が原1-2-17</t>
  </si>
  <si>
    <t>道々橋まほろば</t>
  </si>
  <si>
    <t>久が原1-7-9</t>
  </si>
  <si>
    <t>どんぐりの木</t>
  </si>
  <si>
    <t>南馬込1-26-14</t>
  </si>
  <si>
    <t>中井</t>
  </si>
  <si>
    <t>南馬込4-16-11</t>
  </si>
  <si>
    <t>仲池</t>
  </si>
  <si>
    <t>仲池上2-27-13</t>
  </si>
  <si>
    <t>仲池上二丁目</t>
  </si>
  <si>
    <t>仲池上2-8-9</t>
  </si>
  <si>
    <t>仲池上二丁目第二</t>
  </si>
  <si>
    <t>仲池上2-6-16</t>
  </si>
  <si>
    <t>仲池富士見</t>
  </si>
  <si>
    <t>仲池上1-3-20</t>
  </si>
  <si>
    <t>仲一ひばり</t>
  </si>
  <si>
    <t>仲六郷1-29-10</t>
  </si>
  <si>
    <t>仲一みどり</t>
  </si>
  <si>
    <t>仲六郷1-2-1</t>
  </si>
  <si>
    <t>仲三</t>
  </si>
  <si>
    <t>仲六郷3-12-2</t>
  </si>
  <si>
    <t>仲六郷2-37-18</t>
  </si>
  <si>
    <t>仲羽田</t>
  </si>
  <si>
    <t>羽田4-15-14</t>
  </si>
  <si>
    <t>仲東</t>
  </si>
  <si>
    <t>羽田6-13-10</t>
  </si>
  <si>
    <t>中馬込</t>
  </si>
  <si>
    <t>中馬込2-5-5</t>
  </si>
  <si>
    <t>中馬込一丁目</t>
  </si>
  <si>
    <t>中馬込1-13-21</t>
  </si>
  <si>
    <t>中馬込大久保</t>
  </si>
  <si>
    <t>中馬込3-6-4</t>
  </si>
  <si>
    <t>仲町</t>
  </si>
  <si>
    <t>羽田6-18-2</t>
  </si>
  <si>
    <t>仲よし</t>
  </si>
  <si>
    <t>仲六郷1-12-1</t>
  </si>
  <si>
    <t>仲六郷一丁目</t>
  </si>
  <si>
    <t>仲六郷1-10-20</t>
  </si>
  <si>
    <t>七辻</t>
  </si>
  <si>
    <t>萩中1-2-21</t>
  </si>
  <si>
    <t>南六郷2-15-17</t>
  </si>
  <si>
    <t>南一</t>
  </si>
  <si>
    <t>南蒲田1-17-14</t>
  </si>
  <si>
    <t>南蒲田2-11-3</t>
  </si>
  <si>
    <t>南六郷2-5-7</t>
  </si>
  <si>
    <t>西一中央</t>
  </si>
  <si>
    <t>西六郷1-12-12</t>
  </si>
  <si>
    <t>西蒲田相生</t>
  </si>
  <si>
    <t>西蒲田一丁目</t>
  </si>
  <si>
    <t>西蒲田1-18-7</t>
  </si>
  <si>
    <t>西蒲田一丁目さくら</t>
  </si>
  <si>
    <t>西蒲田1-23-7</t>
  </si>
  <si>
    <t>西蒲田五丁目青葉</t>
  </si>
  <si>
    <t>西蒲田5-20-8</t>
  </si>
  <si>
    <t>西蒲田五丁目ふれあい</t>
  </si>
  <si>
    <t>西蒲田5-9-3</t>
  </si>
  <si>
    <t>西蒲田太平橋</t>
  </si>
  <si>
    <t>西蒲田4-4-1</t>
  </si>
  <si>
    <t>西蒲田たけのこ</t>
  </si>
  <si>
    <t>西蒲田3-2-7</t>
  </si>
  <si>
    <t>西糀谷一丁目</t>
  </si>
  <si>
    <t>西糀谷1-5-13</t>
  </si>
  <si>
    <t>西糀谷三丁目</t>
  </si>
  <si>
    <t>西糀谷3-4-13</t>
  </si>
  <si>
    <t>西三</t>
  </si>
  <si>
    <t>大森西3-10-6</t>
  </si>
  <si>
    <t>西の橋</t>
  </si>
  <si>
    <t>南雪谷3-1-10</t>
  </si>
  <si>
    <t>西富士見</t>
  </si>
  <si>
    <t>大森西4-4-23</t>
  </si>
  <si>
    <t>西嶺</t>
  </si>
  <si>
    <t>西嶺町24-2</t>
  </si>
  <si>
    <t>西糀谷4-24-21</t>
  </si>
  <si>
    <t>西六郷一丁目</t>
  </si>
  <si>
    <t>西六郷1-38-8</t>
  </si>
  <si>
    <t>西六郷二丁目</t>
  </si>
  <si>
    <t>西六郷2-30-3</t>
  </si>
  <si>
    <t>根方</t>
  </si>
  <si>
    <t>仲池上2-12-11</t>
  </si>
  <si>
    <t>ねむの木</t>
  </si>
  <si>
    <t>上池台2-36-6</t>
  </si>
  <si>
    <t>萩中三丁目</t>
  </si>
  <si>
    <t>萩中3-30-20</t>
  </si>
  <si>
    <t>萩中中央</t>
  </si>
  <si>
    <t>萩中3-30-9</t>
  </si>
  <si>
    <t>萩中南</t>
  </si>
  <si>
    <t>本羽田3-2-10</t>
  </si>
  <si>
    <t>蓮沼</t>
  </si>
  <si>
    <t>西蒲田3-8-6</t>
  </si>
  <si>
    <t>華園</t>
  </si>
  <si>
    <t>石川町2-10-1</t>
  </si>
  <si>
    <t>はなみずき</t>
  </si>
  <si>
    <t>上池台4-33-17</t>
  </si>
  <si>
    <t>羽田一丁目</t>
  </si>
  <si>
    <t>羽田1-8-1</t>
  </si>
  <si>
    <t>羽田五丁目</t>
  </si>
  <si>
    <t>羽田5-12-16</t>
  </si>
  <si>
    <t>羽田三丁目第一</t>
  </si>
  <si>
    <t>羽田3-7-16</t>
  </si>
  <si>
    <t>羽田三丁目第三</t>
  </si>
  <si>
    <t>羽田3-6-10</t>
  </si>
  <si>
    <t>羽田三丁目第二</t>
  </si>
  <si>
    <t>羽田3-7-10</t>
  </si>
  <si>
    <t>羽田三丁目ひろば</t>
  </si>
  <si>
    <t>羽田3-7-12</t>
  </si>
  <si>
    <t>羽田仲七</t>
  </si>
  <si>
    <t>羽田5-21-5</t>
  </si>
  <si>
    <t>羽田西町</t>
  </si>
  <si>
    <t>羽田2-8-10</t>
  </si>
  <si>
    <t>原</t>
  </si>
  <si>
    <t>多摩川2-11-9</t>
  </si>
  <si>
    <t>東蒲田一丁目</t>
  </si>
  <si>
    <t>東蒲田1-12-13</t>
  </si>
  <si>
    <t>東糀谷1-19-20</t>
  </si>
  <si>
    <t>東糀谷さくら</t>
  </si>
  <si>
    <t>東糀谷4-1-6</t>
  </si>
  <si>
    <t>東糀谷三丁目増田橋</t>
  </si>
  <si>
    <t>東糀谷3-18-8</t>
  </si>
  <si>
    <t>東糀谷二丁目</t>
  </si>
  <si>
    <t>東糀谷2-5-13</t>
  </si>
  <si>
    <t>東糀谷四丁目</t>
  </si>
  <si>
    <t>東糀谷4-7-13</t>
  </si>
  <si>
    <t>東さくら</t>
  </si>
  <si>
    <t>南蒲田1-20-15</t>
  </si>
  <si>
    <t>東三はなみずき</t>
  </si>
  <si>
    <t>東六郷3-1-13</t>
  </si>
  <si>
    <t>東馬込</t>
  </si>
  <si>
    <t>東馬込2-17-10</t>
  </si>
  <si>
    <t>東馬込霜田</t>
  </si>
  <si>
    <t>東馬込1-39-9</t>
  </si>
  <si>
    <t>東嶺相生</t>
  </si>
  <si>
    <t>東嶺町41-5</t>
  </si>
  <si>
    <t>東嶺町</t>
  </si>
  <si>
    <t>東嶺町20-4</t>
  </si>
  <si>
    <t>東矢口一丁目</t>
  </si>
  <si>
    <t>東矢口1-11-12</t>
  </si>
  <si>
    <t>東矢口二丁目</t>
  </si>
  <si>
    <t>東矢口2-4-20</t>
  </si>
  <si>
    <t>東雪谷あすなろ</t>
  </si>
  <si>
    <t>東雪谷1-13-11</t>
  </si>
  <si>
    <t>東雪谷四丁目</t>
  </si>
  <si>
    <t>東雪谷4-22-10</t>
  </si>
  <si>
    <t>東六郷二丁目</t>
  </si>
  <si>
    <t>東六郷2-7-14</t>
  </si>
  <si>
    <t>東六郷ひまわり</t>
  </si>
  <si>
    <t>東六郷2-4-21</t>
  </si>
  <si>
    <t>日下山</t>
  </si>
  <si>
    <t>南雪谷3-7-17</t>
  </si>
  <si>
    <t>ピノキオ</t>
  </si>
  <si>
    <t>東雪谷3-25-6</t>
  </si>
  <si>
    <t>日の出</t>
  </si>
  <si>
    <t>南蒲田3-1-19</t>
  </si>
  <si>
    <t>平張</t>
  </si>
  <si>
    <t>南馬込3-22-7</t>
  </si>
  <si>
    <t>平張第二</t>
  </si>
  <si>
    <t>南馬込3-7-2</t>
  </si>
  <si>
    <t>ふうの木</t>
  </si>
  <si>
    <t>田園調布本町48-5</t>
  </si>
  <si>
    <t>吹上緑地</t>
  </si>
  <si>
    <t>田園調布5-18-14</t>
  </si>
  <si>
    <t>古市中央</t>
  </si>
  <si>
    <t>矢口3-28-14</t>
  </si>
  <si>
    <t>古川</t>
  </si>
  <si>
    <t>西六郷1-23-3</t>
  </si>
  <si>
    <t>古川第二</t>
  </si>
  <si>
    <t>多摩川2-24-18</t>
  </si>
  <si>
    <t>文化</t>
  </si>
  <si>
    <t>中央8-36-10</t>
  </si>
  <si>
    <t>平成</t>
  </si>
  <si>
    <t>大森西2-19-4</t>
  </si>
  <si>
    <t>大森西4-18-8</t>
  </si>
  <si>
    <t>邦西第二</t>
  </si>
  <si>
    <t>大森西4-13-16</t>
  </si>
  <si>
    <t>邦西ふれあい</t>
  </si>
  <si>
    <t>大森西7-1-4</t>
  </si>
  <si>
    <t>蒲田1-4-23</t>
  </si>
  <si>
    <t>本町</t>
  </si>
  <si>
    <t>大森本町1-9-16</t>
  </si>
  <si>
    <t>本二</t>
  </si>
  <si>
    <t>蒲田本町2-10-11</t>
  </si>
  <si>
    <t>本二北</t>
  </si>
  <si>
    <t>蒲田本町2-3-6</t>
  </si>
  <si>
    <t>本羽田三丁目西</t>
  </si>
  <si>
    <t>本羽田3-1-1</t>
  </si>
  <si>
    <t>本羽田第一</t>
  </si>
  <si>
    <t>本羽田1-18-10</t>
  </si>
  <si>
    <t>本羽田第二</t>
  </si>
  <si>
    <t>本羽田2-8-12</t>
  </si>
  <si>
    <t>本羽田多摩</t>
  </si>
  <si>
    <t>本羽田2-6-3</t>
  </si>
  <si>
    <t>本羽田二丁目</t>
  </si>
  <si>
    <t>本羽田2-4-4</t>
  </si>
  <si>
    <t>舞の浦</t>
  </si>
  <si>
    <t>大森南2-14-8</t>
  </si>
  <si>
    <t>前河原</t>
  </si>
  <si>
    <t>羽田3-26-16</t>
  </si>
  <si>
    <t>馬込浅間西</t>
  </si>
  <si>
    <t>中馬込1-6-5</t>
  </si>
  <si>
    <t>馬込三本松</t>
  </si>
  <si>
    <t>北馬込2-38-6</t>
  </si>
  <si>
    <t>まごめばし</t>
  </si>
  <si>
    <t>中馬込3-29-7</t>
  </si>
  <si>
    <t>馬込松原</t>
  </si>
  <si>
    <t>中馬込3-26-2</t>
  </si>
  <si>
    <t>町屋</t>
  </si>
  <si>
    <t>仲六郷1-6-27</t>
  </si>
  <si>
    <t>みこころ</t>
  </si>
  <si>
    <t>山王1-5-14</t>
  </si>
  <si>
    <t>道塚第三</t>
  </si>
  <si>
    <t>南蒲田三丁目</t>
  </si>
  <si>
    <t>南蒲田3-10-12</t>
  </si>
  <si>
    <t>南蒲田三丁目第二</t>
  </si>
  <si>
    <t>南蒲田3-7-21</t>
  </si>
  <si>
    <t>南蒲田ひまわり</t>
  </si>
  <si>
    <t>南蒲田2-20-5</t>
  </si>
  <si>
    <t>南久が原</t>
  </si>
  <si>
    <t>南久が原1-17-15</t>
  </si>
  <si>
    <t>南久が原さつき</t>
  </si>
  <si>
    <t>南久が原2-10-5</t>
  </si>
  <si>
    <t>南久が原二丁目</t>
  </si>
  <si>
    <t>南久が原2-11-4</t>
  </si>
  <si>
    <t>南千束東</t>
  </si>
  <si>
    <t>南千束1-19-1</t>
  </si>
  <si>
    <t>みなみにこにこ</t>
  </si>
  <si>
    <t>大森東1-26-4</t>
  </si>
  <si>
    <t>南馬込一丁目</t>
  </si>
  <si>
    <t>南馬込1-9-3</t>
  </si>
  <si>
    <t>南馬込さくら</t>
  </si>
  <si>
    <t>南馬込6-5-7</t>
  </si>
  <si>
    <t>南馬込中和</t>
  </si>
  <si>
    <t>南馬込4-26-5</t>
  </si>
  <si>
    <t>南雪谷四丁目</t>
  </si>
  <si>
    <t>南雪谷4-2-17</t>
  </si>
  <si>
    <t>南六郷一丁目</t>
  </si>
  <si>
    <t>南六郷1-25-9</t>
  </si>
  <si>
    <t>南六郷3-22-1</t>
  </si>
  <si>
    <t>美原</t>
  </si>
  <si>
    <t>大森東1-13-8</t>
  </si>
  <si>
    <t>美富士橋</t>
  </si>
  <si>
    <t>田園調布本町26-16</t>
  </si>
  <si>
    <t>宮ノ下</t>
  </si>
  <si>
    <t>中馬込3-19-11</t>
  </si>
  <si>
    <t>みゆき</t>
  </si>
  <si>
    <t>南雪谷4-17-10</t>
  </si>
  <si>
    <t>三輪</t>
  </si>
  <si>
    <t>大森西5-3-3</t>
  </si>
  <si>
    <t>武蔵新田</t>
  </si>
  <si>
    <t>矢口1-19-8</t>
  </si>
  <si>
    <t>武蔵野の路仲七</t>
  </si>
  <si>
    <t>羽田5-30-7</t>
  </si>
  <si>
    <t>元羽田</t>
  </si>
  <si>
    <t>本羽田2-10-8</t>
  </si>
  <si>
    <t>森が崎</t>
  </si>
  <si>
    <t>大森南5-3-5</t>
  </si>
  <si>
    <t>矢口三丁目</t>
  </si>
  <si>
    <t>矢口3-31-12</t>
  </si>
  <si>
    <t>矢口2-26-7</t>
  </si>
  <si>
    <t>矢口南</t>
  </si>
  <si>
    <t>矢口1-22-21</t>
  </si>
  <si>
    <t>安方南</t>
  </si>
  <si>
    <t>多摩川1-26-26</t>
  </si>
  <si>
    <t>谷戸</t>
  </si>
  <si>
    <t>大森西5-14-3</t>
  </si>
  <si>
    <t>ゆうやけ</t>
  </si>
  <si>
    <t>中馬込3-25-2</t>
  </si>
  <si>
    <t>雪谷大塚中央</t>
  </si>
  <si>
    <t>雪谷大塚町17-21</t>
  </si>
  <si>
    <t>横町</t>
  </si>
  <si>
    <t>羽田3-8-13</t>
  </si>
  <si>
    <t>龍子</t>
  </si>
  <si>
    <t>中央4-1-11</t>
  </si>
  <si>
    <t>若草</t>
  </si>
  <si>
    <t>西蒲田8-11-5</t>
  </si>
  <si>
    <t>田園調布2-20-6</t>
  </si>
  <si>
    <t>旭</t>
  </si>
  <si>
    <t>東糀谷4-3-6</t>
  </si>
  <si>
    <t>東稲荷</t>
  </si>
  <si>
    <t>田園調布1-1-26</t>
  </si>
  <si>
    <t>池の台</t>
  </si>
  <si>
    <t>上池台1-24-1</t>
  </si>
  <si>
    <t>一の橋</t>
  </si>
  <si>
    <t>東雪谷2-11-11先</t>
  </si>
  <si>
    <t>大森南3-27-8</t>
  </si>
  <si>
    <t>大森海岸</t>
  </si>
  <si>
    <t>大森北2-20-8</t>
  </si>
  <si>
    <t>北野</t>
  </si>
  <si>
    <t>南馬込2-26-14</t>
  </si>
  <si>
    <t>久が原4-2-10</t>
  </si>
  <si>
    <t>下丸子3-10-8</t>
  </si>
  <si>
    <t>上田稲荷</t>
  </si>
  <si>
    <t>本羽田1-12-9</t>
  </si>
  <si>
    <t>諏訪</t>
  </si>
  <si>
    <t>下丸子4-14-5</t>
  </si>
  <si>
    <t>千束</t>
  </si>
  <si>
    <t>北千束3-16-1</t>
  </si>
  <si>
    <t>東貫森</t>
  </si>
  <si>
    <t>大森北3-18-17</t>
  </si>
  <si>
    <t>仲四</t>
  </si>
  <si>
    <t>仲六郷4-12-10先</t>
  </si>
  <si>
    <t>西仲</t>
  </si>
  <si>
    <t>西糀谷4-9-17</t>
  </si>
  <si>
    <t>西馬込2-18-5</t>
  </si>
  <si>
    <t>根ヶ原</t>
  </si>
  <si>
    <t>山王3-15-23</t>
  </si>
  <si>
    <t>八景</t>
  </si>
  <si>
    <t>山王2-8-6</t>
  </si>
  <si>
    <t>羽田1-3-9</t>
  </si>
  <si>
    <t>浜竹</t>
  </si>
  <si>
    <t>西糀谷3-19-18</t>
  </si>
  <si>
    <t>東糀谷三丁目</t>
  </si>
  <si>
    <t>東糀谷3-6-2</t>
  </si>
  <si>
    <t>氷川</t>
  </si>
  <si>
    <t>矢口1-27-7</t>
  </si>
  <si>
    <t>ひばり</t>
  </si>
  <si>
    <t>南馬込4-9-15</t>
  </si>
  <si>
    <t>ひめゆり</t>
  </si>
  <si>
    <t>大森中3-3-8</t>
  </si>
  <si>
    <t>古市</t>
  </si>
  <si>
    <t>矢口3-17-3</t>
  </si>
  <si>
    <t>平和</t>
  </si>
  <si>
    <t>大森北6-33-1</t>
  </si>
  <si>
    <t>平和島入口</t>
  </si>
  <si>
    <t>大森本町1-8番先</t>
  </si>
  <si>
    <t>弁天池</t>
  </si>
  <si>
    <t>山王4-23-5</t>
  </si>
  <si>
    <t>弁天神社</t>
  </si>
  <si>
    <t>大森東4-35-3</t>
  </si>
  <si>
    <t>嶺稲荷</t>
  </si>
  <si>
    <t>西嶺町18-2</t>
  </si>
  <si>
    <t>雪ヶ谷</t>
  </si>
  <si>
    <t>東雪谷2-25-1</t>
  </si>
  <si>
    <t>旧呑川</t>
  </si>
  <si>
    <t>北糀谷1-1-7</t>
  </si>
  <si>
    <t>多摩川大橋</t>
  </si>
  <si>
    <t>多摩川ガス橋</t>
  </si>
  <si>
    <t>下丸子2･3･4丁目地先</t>
  </si>
  <si>
    <t>多摩川大師橋</t>
  </si>
  <si>
    <t>本羽田1･2･3丁目地先</t>
  </si>
  <si>
    <t>多摩川田園調布</t>
  </si>
  <si>
    <t>多摩川丸子橋</t>
  </si>
  <si>
    <t>多摩川六郷橋</t>
  </si>
  <si>
    <t>東糀谷5-14-1先</t>
  </si>
  <si>
    <t>貴船堀緑地</t>
  </si>
  <si>
    <t>大森東5-5-5先</t>
  </si>
  <si>
    <t>東糀谷3-9-1先</t>
  </si>
  <si>
    <t>南六郷緑地</t>
  </si>
  <si>
    <t>南六郷2-35-9</t>
  </si>
  <si>
    <t>宮本台緑地</t>
  </si>
  <si>
    <t>仲六郷4-30-5</t>
  </si>
  <si>
    <t>六間堀緑地</t>
  </si>
  <si>
    <t>昭和島運動場</t>
  </si>
  <si>
    <t>鳥のひろば</t>
    <rPh sb="0" eb="1">
      <t>トリ</t>
    </rPh>
    <phoneticPr fontId="2"/>
  </si>
  <si>
    <t>東六郷1-11-20</t>
    <rPh sb="0" eb="3">
      <t>ヒガシロクゴウ</t>
    </rPh>
    <phoneticPr fontId="2"/>
  </si>
  <si>
    <t>きたの天神山</t>
    <rPh sb="3" eb="6">
      <t>テンジンヤマ</t>
    </rPh>
    <phoneticPr fontId="2"/>
  </si>
  <si>
    <t>南馬込2-11-7</t>
    <rPh sb="0" eb="3">
      <t>ミナミマゴメ</t>
    </rPh>
    <phoneticPr fontId="2"/>
  </si>
  <si>
    <t>千鳥緑地</t>
    <rPh sb="0" eb="2">
      <t>チドリ</t>
    </rPh>
    <rPh sb="2" eb="4">
      <t>リョクチ</t>
    </rPh>
    <phoneticPr fontId="2"/>
  </si>
  <si>
    <t>千鳥3-8-22</t>
    <rPh sb="0" eb="2">
      <t>チドリ</t>
    </rPh>
    <phoneticPr fontId="2"/>
  </si>
  <si>
    <t>池上みどり</t>
    <rPh sb="0" eb="2">
      <t>イケガミ</t>
    </rPh>
    <phoneticPr fontId="2"/>
  </si>
  <si>
    <t>中央6-5-1</t>
    <rPh sb="0" eb="2">
      <t>チュウオウ</t>
    </rPh>
    <phoneticPr fontId="2"/>
  </si>
  <si>
    <t>下袋</t>
    <rPh sb="0" eb="1">
      <t>シタ</t>
    </rPh>
    <rPh sb="1" eb="2">
      <t>フクロ</t>
    </rPh>
    <phoneticPr fontId="2"/>
  </si>
  <si>
    <t>西糀谷2-8-5</t>
    <rPh sb="0" eb="1">
      <t>ニシ</t>
    </rPh>
    <rPh sb="1" eb="2">
      <t>コウジ</t>
    </rPh>
    <rPh sb="2" eb="3">
      <t>ヤ</t>
    </rPh>
    <phoneticPr fontId="2"/>
  </si>
  <si>
    <t>※　欄外について</t>
    <rPh sb="2" eb="4">
      <t>ランガイ</t>
    </rPh>
    <phoneticPr fontId="2"/>
  </si>
  <si>
    <t>西糀谷二丁目南</t>
    <rPh sb="3" eb="6">
      <t>ニチョウメ</t>
    </rPh>
    <rPh sb="6" eb="7">
      <t>ミナミ</t>
    </rPh>
    <phoneticPr fontId="2"/>
  </si>
  <si>
    <t>西糀谷2-26-2</t>
    <rPh sb="0" eb="1">
      <t>ニシ</t>
    </rPh>
    <rPh sb="1" eb="3">
      <t>コウジヤ</t>
    </rPh>
    <phoneticPr fontId="2"/>
  </si>
  <si>
    <t>東嶺町フラワー</t>
    <rPh sb="0" eb="3">
      <t>ヒガシミネマチ</t>
    </rPh>
    <phoneticPr fontId="2"/>
  </si>
  <si>
    <t>東嶺町11-8</t>
    <rPh sb="0" eb="3">
      <t>ヒガシミネマチ</t>
    </rPh>
    <phoneticPr fontId="2"/>
  </si>
  <si>
    <t>東調布</t>
    <rPh sb="0" eb="1">
      <t>ヒガシ</t>
    </rPh>
    <rPh sb="1" eb="3">
      <t>チョウフ</t>
    </rPh>
    <phoneticPr fontId="2"/>
  </si>
  <si>
    <t>蓮沼ジュニア</t>
    <rPh sb="0" eb="2">
      <t>ハスヌマ</t>
    </rPh>
    <phoneticPr fontId="2"/>
  </si>
  <si>
    <t>西蒲田6-26-6</t>
    <rPh sb="0" eb="3">
      <t>ニシカマタ</t>
    </rPh>
    <phoneticPr fontId="2"/>
  </si>
  <si>
    <t>大森東四丁目第二</t>
    <rPh sb="0" eb="3">
      <t>オオモリヒガシ</t>
    </rPh>
    <rPh sb="3" eb="6">
      <t>ヨンチョウメ</t>
    </rPh>
    <rPh sb="6" eb="8">
      <t>ダイニ</t>
    </rPh>
    <phoneticPr fontId="2"/>
  </si>
  <si>
    <t>大森東4-29-3</t>
    <rPh sb="0" eb="3">
      <t>オオモリヒガシ</t>
    </rPh>
    <phoneticPr fontId="2"/>
  </si>
  <si>
    <t>浦守稲荷</t>
    <rPh sb="1" eb="2">
      <t>モリ</t>
    </rPh>
    <phoneticPr fontId="2"/>
  </si>
  <si>
    <t>西糀谷二丁目北</t>
    <rPh sb="0" eb="1">
      <t>ニシ</t>
    </rPh>
    <rPh sb="1" eb="3">
      <t>コウジヤ</t>
    </rPh>
    <rPh sb="3" eb="6">
      <t>ニチョウメ</t>
    </rPh>
    <rPh sb="6" eb="7">
      <t>キタ</t>
    </rPh>
    <phoneticPr fontId="2"/>
  </si>
  <si>
    <t>西糀谷2-23-16</t>
    <rPh sb="0" eb="1">
      <t>ニシ</t>
    </rPh>
    <rPh sb="1" eb="3">
      <t>コウジヤ</t>
    </rPh>
    <phoneticPr fontId="2"/>
  </si>
  <si>
    <t>南二くすのき</t>
    <rPh sb="1" eb="2">
      <t>2</t>
    </rPh>
    <phoneticPr fontId="2"/>
  </si>
  <si>
    <t>南二なかよし</t>
    <rPh sb="1" eb="2">
      <t>2</t>
    </rPh>
    <phoneticPr fontId="2"/>
  </si>
  <si>
    <t>南二</t>
    <rPh sb="1" eb="2">
      <t>2</t>
    </rPh>
    <phoneticPr fontId="2"/>
  </si>
  <si>
    <t>南二和</t>
    <rPh sb="1" eb="2">
      <t>2</t>
    </rPh>
    <phoneticPr fontId="2"/>
  </si>
  <si>
    <t>仲二</t>
    <rPh sb="1" eb="2">
      <t>2</t>
    </rPh>
    <phoneticPr fontId="2"/>
  </si>
  <si>
    <t>西二</t>
    <rPh sb="1" eb="2">
      <t>2</t>
    </rPh>
    <phoneticPr fontId="2"/>
  </si>
  <si>
    <t>みどり石川</t>
    <rPh sb="3" eb="5">
      <t>イシカワ</t>
    </rPh>
    <phoneticPr fontId="2"/>
  </si>
  <si>
    <t>大森北4-15-19</t>
    <rPh sb="0" eb="2">
      <t>オオモリ</t>
    </rPh>
    <rPh sb="2" eb="3">
      <t>キタ</t>
    </rPh>
    <phoneticPr fontId="2"/>
  </si>
  <si>
    <t>田コロ</t>
    <rPh sb="0" eb="1">
      <t>デン</t>
    </rPh>
    <phoneticPr fontId="2"/>
  </si>
  <si>
    <t>田園調布2-31-4</t>
    <rPh sb="0" eb="2">
      <t>デンエン</t>
    </rPh>
    <rPh sb="2" eb="4">
      <t>チョウフ</t>
    </rPh>
    <phoneticPr fontId="2"/>
  </si>
  <si>
    <t>龍子</t>
    <rPh sb="0" eb="1">
      <t>リュウ</t>
    </rPh>
    <rPh sb="1" eb="2">
      <t>コ</t>
    </rPh>
    <phoneticPr fontId="2"/>
  </si>
  <si>
    <t>南馬込4-49-11</t>
    <rPh sb="0" eb="1">
      <t>ミナミ</t>
    </rPh>
    <rPh sb="1" eb="3">
      <t>マゴメ</t>
    </rPh>
    <phoneticPr fontId="2"/>
  </si>
  <si>
    <t>南三堤</t>
    <rPh sb="0" eb="1">
      <t>ミナミ</t>
    </rPh>
    <rPh sb="1" eb="2">
      <t>3</t>
    </rPh>
    <rPh sb="2" eb="3">
      <t>ツツミ</t>
    </rPh>
    <phoneticPr fontId="2"/>
  </si>
  <si>
    <t>南六郷3-23-17</t>
    <rPh sb="0" eb="1">
      <t>ミナミ</t>
    </rPh>
    <rPh sb="1" eb="3">
      <t>ロクゴウ</t>
    </rPh>
    <phoneticPr fontId="2"/>
  </si>
  <si>
    <t>大久保坂</t>
    <rPh sb="0" eb="3">
      <t>オオクボ</t>
    </rPh>
    <rPh sb="3" eb="4">
      <t>サカ</t>
    </rPh>
    <phoneticPr fontId="2"/>
  </si>
  <si>
    <t>上池台5-17-10</t>
    <rPh sb="0" eb="1">
      <t>ウエ</t>
    </rPh>
    <rPh sb="1" eb="2">
      <t>イケ</t>
    </rPh>
    <rPh sb="2" eb="3">
      <t>ダイ</t>
    </rPh>
    <phoneticPr fontId="2"/>
  </si>
  <si>
    <t>仲池ふれあい</t>
    <rPh sb="0" eb="1">
      <t>ナカ</t>
    </rPh>
    <rPh sb="1" eb="2">
      <t>イケ</t>
    </rPh>
    <phoneticPr fontId="2"/>
  </si>
  <si>
    <t>仲池上1-17-11</t>
    <rPh sb="0" eb="1">
      <t>ナカ</t>
    </rPh>
    <rPh sb="1" eb="3">
      <t>イケガミ</t>
    </rPh>
    <phoneticPr fontId="2"/>
  </si>
  <si>
    <t>なし（龍子記念館内）</t>
    <rPh sb="3" eb="5">
      <t>リュウコ</t>
    </rPh>
    <rPh sb="5" eb="8">
      <t>キネンカン</t>
    </rPh>
    <rPh sb="8" eb="9">
      <t>ナイ</t>
    </rPh>
    <phoneticPr fontId="2"/>
  </si>
  <si>
    <t>面積（㎡）</t>
  </si>
  <si>
    <t>矢口3丁目､
多摩川2丁目地先</t>
    <rPh sb="3" eb="5">
      <t>チョウメ</t>
    </rPh>
    <phoneticPr fontId="2"/>
  </si>
  <si>
    <t>特Ｃ</t>
    <rPh sb="0" eb="1">
      <t>トク</t>
    </rPh>
    <phoneticPr fontId="2"/>
  </si>
  <si>
    <t>名称</t>
    <rPh sb="0" eb="2">
      <t>メイショウ</t>
    </rPh>
    <phoneticPr fontId="2"/>
  </si>
  <si>
    <t>緑地名</t>
    <rPh sb="0" eb="2">
      <t>リョクチ</t>
    </rPh>
    <phoneticPr fontId="2"/>
  </si>
  <si>
    <t>児童遊園名</t>
  </si>
  <si>
    <t>児童遊園名</t>
    <rPh sb="0" eb="2">
      <t>ジドウ</t>
    </rPh>
    <rPh sb="2" eb="4">
      <t>ユウエン</t>
    </rPh>
    <phoneticPr fontId="2"/>
  </si>
  <si>
    <t>児童公園名</t>
    <rPh sb="0" eb="2">
      <t>ジドウ</t>
    </rPh>
    <phoneticPr fontId="2"/>
  </si>
  <si>
    <t>タワーふれあい公園前緑地</t>
    <rPh sb="10" eb="12">
      <t>リョクチ</t>
    </rPh>
    <phoneticPr fontId="2"/>
  </si>
  <si>
    <t>富士が丘</t>
    <rPh sb="0" eb="2">
      <t>フジ</t>
    </rPh>
    <rPh sb="3" eb="4">
      <t>オカ</t>
    </rPh>
    <phoneticPr fontId="2"/>
  </si>
  <si>
    <t>下丸子一丁目</t>
    <rPh sb="0" eb="3">
      <t>シモマルコ</t>
    </rPh>
    <rPh sb="3" eb="4">
      <t>イチ</t>
    </rPh>
    <phoneticPr fontId="2"/>
  </si>
  <si>
    <t>平成仲三</t>
    <rPh sb="0" eb="2">
      <t>ヘイセイ</t>
    </rPh>
    <rPh sb="2" eb="4">
      <t>ナカサン</t>
    </rPh>
    <phoneticPr fontId="2"/>
  </si>
  <si>
    <t>仲六郷3-21-3</t>
    <rPh sb="0" eb="3">
      <t>ナカロクゴウ</t>
    </rPh>
    <phoneticPr fontId="2"/>
  </si>
  <si>
    <t>南二ふれあい</t>
    <rPh sb="1" eb="2">
      <t>2</t>
    </rPh>
    <phoneticPr fontId="2"/>
  </si>
  <si>
    <t>南蒲田2-17-4</t>
    <rPh sb="0" eb="3">
      <t>ミナミカマタ</t>
    </rPh>
    <phoneticPr fontId="2"/>
  </si>
  <si>
    <t>大森ふるさとの浜辺</t>
    <rPh sb="0" eb="2">
      <t>オオモリ</t>
    </rPh>
    <rPh sb="7" eb="9">
      <t>ハマベ</t>
    </rPh>
    <phoneticPr fontId="2"/>
  </si>
  <si>
    <t>鵜の木松山</t>
    <rPh sb="3" eb="5">
      <t>マツヤマ</t>
    </rPh>
    <phoneticPr fontId="2"/>
  </si>
  <si>
    <t>萩中二丁目</t>
    <rPh sb="0" eb="2">
      <t>ハギナカ</t>
    </rPh>
    <rPh sb="2" eb="5">
      <t>２チョウメ</t>
    </rPh>
    <phoneticPr fontId="2"/>
  </si>
  <si>
    <t>○</t>
    <phoneticPr fontId="2"/>
  </si>
  <si>
    <t>大森諏訪</t>
    <rPh sb="0" eb="2">
      <t>オオモリ</t>
    </rPh>
    <rPh sb="2" eb="4">
      <t>スワ</t>
    </rPh>
    <phoneticPr fontId="2"/>
  </si>
  <si>
    <t>大森西3-3-10</t>
    <rPh sb="0" eb="2">
      <t>オオモリ</t>
    </rPh>
    <rPh sb="2" eb="3">
      <t>ニシ</t>
    </rPh>
    <phoneticPr fontId="2"/>
  </si>
  <si>
    <t>田園調布せせらぎ</t>
    <rPh sb="0" eb="4">
      <t>デンエンチョウフ</t>
    </rPh>
    <phoneticPr fontId="2"/>
  </si>
  <si>
    <t>管理区分</t>
    <rPh sb="2" eb="4">
      <t>クブン</t>
    </rPh>
    <phoneticPr fontId="2"/>
  </si>
  <si>
    <t>なし</t>
    <phoneticPr fontId="2"/>
  </si>
  <si>
    <t>東中</t>
    <rPh sb="0" eb="1">
      <t>トウ</t>
    </rPh>
    <rPh sb="1" eb="2">
      <t>ナカ</t>
    </rPh>
    <phoneticPr fontId="2"/>
  </si>
  <si>
    <t>東雪谷4-3-23</t>
    <rPh sb="0" eb="1">
      <t>ヒガシ</t>
    </rPh>
    <phoneticPr fontId="2"/>
  </si>
  <si>
    <t>東糀谷防災</t>
    <rPh sb="0" eb="1">
      <t>ヒガシ</t>
    </rPh>
    <rPh sb="1" eb="3">
      <t>コウジヤ</t>
    </rPh>
    <rPh sb="3" eb="5">
      <t>ボウサイ</t>
    </rPh>
    <phoneticPr fontId="2"/>
  </si>
  <si>
    <t>東糀谷4-5-1</t>
    <rPh sb="0" eb="1">
      <t>ヒガシ</t>
    </rPh>
    <rPh sb="1" eb="3">
      <t>コウジヤ</t>
    </rPh>
    <phoneticPr fontId="2"/>
  </si>
  <si>
    <t>（４） 現況公園一覧</t>
    <phoneticPr fontId="2"/>
  </si>
  <si>
    <t>公園名</t>
    <phoneticPr fontId="2"/>
  </si>
  <si>
    <t>児童遊園名</t>
    <phoneticPr fontId="2"/>
  </si>
  <si>
    <t>北前堀緑地</t>
    <rPh sb="2" eb="3">
      <t>ホリ</t>
    </rPh>
    <phoneticPr fontId="2"/>
  </si>
  <si>
    <t>南前堀緑地</t>
    <rPh sb="2" eb="3">
      <t>ホリ</t>
    </rPh>
    <phoneticPr fontId="2"/>
  </si>
  <si>
    <t>萩中</t>
    <rPh sb="0" eb="2">
      <t>ハギナカ</t>
    </rPh>
    <phoneticPr fontId="2"/>
  </si>
  <si>
    <t>萩中1-5-18</t>
    <rPh sb="0" eb="2">
      <t>ハギナカ</t>
    </rPh>
    <phoneticPr fontId="2"/>
  </si>
  <si>
    <t>所在地</t>
    <phoneticPr fontId="2"/>
  </si>
  <si>
    <t>東蒲田</t>
    <rPh sb="0" eb="3">
      <t>ヒガシカマタ</t>
    </rPh>
    <phoneticPr fontId="2"/>
  </si>
  <si>
    <t>森ヶ崎交通</t>
    <rPh sb="0" eb="1">
      <t>モリ</t>
    </rPh>
    <rPh sb="2" eb="3">
      <t>サキ</t>
    </rPh>
    <rPh sb="3" eb="5">
      <t>コウツウ</t>
    </rPh>
    <phoneticPr fontId="2"/>
  </si>
  <si>
    <t>小池</t>
    <rPh sb="0" eb="2">
      <t>コイケ</t>
    </rPh>
    <phoneticPr fontId="2"/>
  </si>
  <si>
    <t>旭つばさ</t>
    <rPh sb="0" eb="1">
      <t>アサヒ</t>
    </rPh>
    <phoneticPr fontId="2"/>
  </si>
  <si>
    <t>萩中2-12-20</t>
    <rPh sb="0" eb="2">
      <t>ハギナカ</t>
    </rPh>
    <phoneticPr fontId="2"/>
  </si>
  <si>
    <t>馬込自然林区民緑地</t>
    <rPh sb="0" eb="2">
      <t>マゴメ</t>
    </rPh>
    <rPh sb="2" eb="5">
      <t>シゼンリン</t>
    </rPh>
    <rPh sb="5" eb="7">
      <t>クミン</t>
    </rPh>
    <rPh sb="7" eb="9">
      <t>リョクチ</t>
    </rPh>
    <phoneticPr fontId="2"/>
  </si>
  <si>
    <t>八幡橋</t>
    <rPh sb="0" eb="2">
      <t>ヤハタ</t>
    </rPh>
    <rPh sb="2" eb="3">
      <t>バシ</t>
    </rPh>
    <phoneticPr fontId="2"/>
  </si>
  <si>
    <t>田園調布本町39-15</t>
    <rPh sb="4" eb="6">
      <t>ホンチョウ</t>
    </rPh>
    <phoneticPr fontId="2"/>
  </si>
  <si>
    <t>西六郷3･4丁目、
仲六郷4丁目地先</t>
    <rPh sb="6" eb="8">
      <t>チョウメ</t>
    </rPh>
    <phoneticPr fontId="2"/>
  </si>
  <si>
    <t>東六郷3､南六郷2･3丁目、仲六郷4丁目地先</t>
    <rPh sb="14" eb="17">
      <t>ナカロクゴウ</t>
    </rPh>
    <rPh sb="18" eb="20">
      <t>チョウメ</t>
    </rPh>
    <rPh sb="20" eb="21">
      <t>チ</t>
    </rPh>
    <phoneticPr fontId="2"/>
  </si>
  <si>
    <t>ふるさとの浜辺公園1-1、平和の森公園2-2ほか</t>
    <rPh sb="5" eb="7">
      <t>ハマベ</t>
    </rPh>
    <rPh sb="7" eb="9">
      <t>コウエン</t>
    </rPh>
    <rPh sb="13" eb="15">
      <t>ヘイワ</t>
    </rPh>
    <rPh sb="16" eb="17">
      <t>モリ</t>
    </rPh>
    <rPh sb="17" eb="19">
      <t>コウエン</t>
    </rPh>
    <phoneticPr fontId="2"/>
  </si>
  <si>
    <t>池上5-24-6、　　　　　　池上5-27-16</t>
  </si>
  <si>
    <t>昭和島1-7-2</t>
    <rPh sb="0" eb="3">
      <t>ショウワジマ</t>
    </rPh>
    <phoneticPr fontId="2"/>
  </si>
  <si>
    <t>大森東1-30-1､
大森本町2-23-1</t>
  </si>
  <si>
    <t>上池台1-36-1</t>
  </si>
  <si>
    <t>南雪谷5-12-1、　　　　　南雪谷5-13-1</t>
  </si>
  <si>
    <t>蒲田5-1-5先､　　　　　　西蒲田7-1-1先</t>
  </si>
  <si>
    <t>南蒲田2-9-12、　　　　　南蒲田2-10-8</t>
  </si>
  <si>
    <t>東蒲田1-11-17</t>
    <rPh sb="0" eb="3">
      <t>ヒガシカマタ</t>
    </rPh>
    <phoneticPr fontId="2"/>
  </si>
  <si>
    <t>新蒲田3-29-1、　　　　　新蒲田3-30-1</t>
  </si>
  <si>
    <t>萩中3-25-26、
萩中3-26-46</t>
  </si>
  <si>
    <t>本羽田3-23-10､
本羽田3-29-4</t>
  </si>
  <si>
    <t>大森南5-2-111</t>
  </si>
  <si>
    <t>大森南4-9-3</t>
  </si>
  <si>
    <t>中央5-19-1</t>
  </si>
  <si>
    <t>大森本町1-6-1先</t>
    <rPh sb="0" eb="2">
      <t>オオモリ</t>
    </rPh>
    <rPh sb="9" eb="10">
      <t>サキ</t>
    </rPh>
    <phoneticPr fontId="2"/>
  </si>
  <si>
    <t>蒲田3-19-15</t>
  </si>
  <si>
    <t>下丸子1-19-17</t>
  </si>
  <si>
    <t>新蒲田3-31-14､ 
新蒲田3-32-10</t>
  </si>
  <si>
    <t>羽田5-3-10</t>
    <rPh sb="0" eb="2">
      <t>ハネダ</t>
    </rPh>
    <phoneticPr fontId="2"/>
  </si>
  <si>
    <t>中央5-30-15</t>
    <rPh sb="0" eb="2">
      <t>チュウオウ</t>
    </rPh>
    <phoneticPr fontId="2"/>
  </si>
  <si>
    <t>南馬込2-11-13</t>
    <rPh sb="0" eb="3">
      <t>ミナミマゴメ</t>
    </rPh>
    <phoneticPr fontId="2"/>
  </si>
  <si>
    <t>南馬込2-11-19</t>
    <rPh sb="0" eb="3">
      <t>ミナミマゴメ</t>
    </rPh>
    <phoneticPr fontId="2"/>
  </si>
  <si>
    <t>昭和島1-7-1</t>
  </si>
  <si>
    <t>特Ｃ型トイレ</t>
    <rPh sb="0" eb="1">
      <t>トク</t>
    </rPh>
    <rPh sb="2" eb="3">
      <t>カタ</t>
    </rPh>
    <phoneticPr fontId="2"/>
  </si>
  <si>
    <t>　(床面積5㎡未満　河川敷内水洗トイレ）</t>
    <rPh sb="10" eb="13">
      <t>カセンシキ</t>
    </rPh>
    <rPh sb="13" eb="14">
      <t>ナイ</t>
    </rPh>
    <rPh sb="14" eb="16">
      <t>スイセン</t>
    </rPh>
    <phoneticPr fontId="2"/>
  </si>
  <si>
    <t>池上2-8-8</t>
    <rPh sb="0" eb="2">
      <t>イケガミ</t>
    </rPh>
    <phoneticPr fontId="2"/>
  </si>
  <si>
    <t>大森東5-14先から
大森東5-28先</t>
    <rPh sb="0" eb="2">
      <t>オオモリ</t>
    </rPh>
    <rPh sb="2" eb="3">
      <t>ヒガシ</t>
    </rPh>
    <rPh sb="7" eb="8">
      <t>サキ</t>
    </rPh>
    <rPh sb="11" eb="14">
      <t>オオモリヒガシ</t>
    </rPh>
    <rPh sb="18" eb="19">
      <t>サキ</t>
    </rPh>
    <phoneticPr fontId="2"/>
  </si>
  <si>
    <t>昭和島南緑道</t>
    <rPh sb="0" eb="3">
      <t>ショウワジマ</t>
    </rPh>
    <rPh sb="3" eb="4">
      <t>ミナミ</t>
    </rPh>
    <rPh sb="4" eb="5">
      <t>リョク</t>
    </rPh>
    <rPh sb="5" eb="6">
      <t>ドウ</t>
    </rPh>
    <phoneticPr fontId="2"/>
  </si>
  <si>
    <t>見晴らしばし</t>
    <rPh sb="0" eb="2">
      <t>ミハ</t>
    </rPh>
    <phoneticPr fontId="2"/>
  </si>
  <si>
    <t>森ヶ崎海岸</t>
    <rPh sb="0" eb="1">
      <t>モリ</t>
    </rPh>
    <rPh sb="2" eb="3">
      <t>サキ</t>
    </rPh>
    <rPh sb="3" eb="5">
      <t>カイガン</t>
    </rPh>
    <phoneticPr fontId="2"/>
  </si>
  <si>
    <t>池上二丁目北野</t>
    <rPh sb="0" eb="2">
      <t>イケガミ</t>
    </rPh>
    <rPh sb="2" eb="5">
      <t>２チョウメ</t>
    </rPh>
    <rPh sb="5" eb="7">
      <t>キタノ</t>
    </rPh>
    <phoneticPr fontId="2"/>
  </si>
  <si>
    <t>大森南4-4先から
大森南5-6先</t>
    <rPh sb="0" eb="3">
      <t>オオモリミナミ</t>
    </rPh>
    <rPh sb="6" eb="7">
      <t>サキ</t>
    </rPh>
    <rPh sb="10" eb="12">
      <t>オオモリ</t>
    </rPh>
    <rPh sb="12" eb="13">
      <t>ミナミ</t>
    </rPh>
    <rPh sb="16" eb="17">
      <t>サキ</t>
    </rPh>
    <phoneticPr fontId="2"/>
  </si>
  <si>
    <t>（公財）大田区文化振興協会</t>
    <rPh sb="1" eb="2">
      <t>コウ</t>
    </rPh>
    <rPh sb="2" eb="3">
      <t>ザイ</t>
    </rPh>
    <rPh sb="4" eb="7">
      <t>オオタク</t>
    </rPh>
    <rPh sb="7" eb="9">
      <t>ブンカ</t>
    </rPh>
    <rPh sb="9" eb="11">
      <t>シンコウ</t>
    </rPh>
    <rPh sb="11" eb="13">
      <t>キョウカイ</t>
    </rPh>
    <phoneticPr fontId="2"/>
  </si>
  <si>
    <t>A1</t>
  </si>
  <si>
    <t>B1</t>
  </si>
  <si>
    <t>C1</t>
  </si>
  <si>
    <t>C2</t>
  </si>
  <si>
    <t>B1、C1</t>
  </si>
  <si>
    <t>C4</t>
  </si>
  <si>
    <t>C3</t>
  </si>
  <si>
    <t>特C1</t>
  </si>
  <si>
    <t>児童公園名</t>
    <phoneticPr fontId="2"/>
  </si>
  <si>
    <t>田園調布南6番､
鵜の木3-32、33番先</t>
    <rPh sb="0" eb="5">
      <t>デンエンチョウフミナミ</t>
    </rPh>
    <rPh sb="6" eb="7">
      <t>バン</t>
    </rPh>
    <phoneticPr fontId="2"/>
  </si>
  <si>
    <t>緑地　合計</t>
    <rPh sb="0" eb="2">
      <t>リョクチ</t>
    </rPh>
    <rPh sb="3" eb="5">
      <t>ゴウケイ</t>
    </rPh>
    <phoneticPr fontId="2"/>
  </si>
  <si>
    <t>その他の緑地　合計</t>
    <rPh sb="2" eb="3">
      <t>タ</t>
    </rPh>
    <rPh sb="4" eb="6">
      <t>リョクチ</t>
    </rPh>
    <rPh sb="7" eb="9">
      <t>ゴウケイ</t>
    </rPh>
    <phoneticPr fontId="2"/>
  </si>
  <si>
    <t>一時開放地　合計</t>
    <rPh sb="0" eb="2">
      <t>イチジ</t>
    </rPh>
    <rPh sb="2" eb="4">
      <t>カイホウ</t>
    </rPh>
    <rPh sb="4" eb="5">
      <t>チ</t>
    </rPh>
    <rPh sb="6" eb="8">
      <t>ゴウケイ</t>
    </rPh>
    <phoneticPr fontId="2"/>
  </si>
  <si>
    <t>　●：その他の自主的管理活動を行っている公園</t>
    <rPh sb="5" eb="6">
      <t>タ</t>
    </rPh>
    <rPh sb="7" eb="9">
      <t>ジシュ</t>
    </rPh>
    <rPh sb="9" eb="10">
      <t>テキ</t>
    </rPh>
    <rPh sb="10" eb="12">
      <t>カンリ</t>
    </rPh>
    <rPh sb="12" eb="14">
      <t>カツドウ</t>
    </rPh>
    <rPh sb="15" eb="16">
      <t>オコナ</t>
    </rPh>
    <rPh sb="20" eb="22">
      <t>コウエン</t>
    </rPh>
    <phoneticPr fontId="2"/>
  </si>
  <si>
    <t>北馬込2-36-13</t>
  </si>
  <si>
    <t>田園調布本町31・32番地先</t>
  </si>
  <si>
    <t>南蒲田1-4先</t>
  </si>
  <si>
    <t>北馬込1-7-9</t>
  </si>
  <si>
    <t xml:space="preserve"> ３）児童遊園</t>
    <rPh sb="3" eb="5">
      <t>ジドウ</t>
    </rPh>
    <rPh sb="5" eb="6">
      <t>アソ</t>
    </rPh>
    <rPh sb="6" eb="7">
      <t>エン</t>
    </rPh>
    <phoneticPr fontId="2"/>
  </si>
  <si>
    <t xml:space="preserve"> ４）緑地</t>
    <rPh sb="3" eb="5">
      <t>リョクチ</t>
    </rPh>
    <phoneticPr fontId="2"/>
  </si>
  <si>
    <t xml:space="preserve"> １）公園</t>
    <rPh sb="3" eb="5">
      <t>コウエン</t>
    </rPh>
    <phoneticPr fontId="2"/>
  </si>
  <si>
    <t xml:space="preserve"> ５）その他の緑地</t>
    <rPh sb="5" eb="6">
      <t>タ</t>
    </rPh>
    <rPh sb="7" eb="9">
      <t>リョクチ</t>
    </rPh>
    <phoneticPr fontId="2"/>
  </si>
  <si>
    <t xml:space="preserve"> ６）一時開放地</t>
    <rPh sb="3" eb="5">
      <t>イチジ</t>
    </rPh>
    <rPh sb="5" eb="7">
      <t>カイホウ</t>
    </rPh>
    <rPh sb="7" eb="8">
      <t>チ</t>
    </rPh>
    <phoneticPr fontId="2"/>
  </si>
  <si>
    <t>森ケ崎</t>
    <phoneticPr fontId="2"/>
  </si>
  <si>
    <t>サンキュー</t>
    <phoneticPr fontId="2"/>
  </si>
  <si>
    <t>蒲三アイリス</t>
    <phoneticPr fontId="2"/>
  </si>
  <si>
    <t>羽田なかよし</t>
    <phoneticPr fontId="2"/>
  </si>
  <si>
    <t>多摩川</t>
    <phoneticPr fontId="2"/>
  </si>
  <si>
    <t>※　トイレ凡例</t>
    <phoneticPr fontId="2"/>
  </si>
  <si>
    <t>Ｓ型トイレ(床面積30㎡以上）</t>
    <phoneticPr fontId="2"/>
  </si>
  <si>
    <t>Ａ型トイレ(床面積10㎡～30㎡）</t>
    <phoneticPr fontId="2"/>
  </si>
  <si>
    <t>Ｂ型トイレ(床面積5㎡～10㎡）</t>
    <phoneticPr fontId="2"/>
  </si>
  <si>
    <t>高畑第三</t>
    <phoneticPr fontId="2"/>
  </si>
  <si>
    <t>西六郷3-30-8</t>
    <phoneticPr fontId="2"/>
  </si>
  <si>
    <t>北馬込わくわく</t>
    <phoneticPr fontId="2"/>
  </si>
  <si>
    <t>大森西一丁目セブンパーク</t>
    <phoneticPr fontId="2"/>
  </si>
  <si>
    <t>邦西</t>
    <phoneticPr fontId="2"/>
  </si>
  <si>
    <t>南馬込1-59-22</t>
    <rPh sb="0" eb="3">
      <t>ミナミマゴメ</t>
    </rPh>
    <phoneticPr fontId="2"/>
  </si>
  <si>
    <t>南雪谷5-10-14</t>
    <rPh sb="0" eb="1">
      <t>ミナミ</t>
    </rPh>
    <rPh sb="1" eb="3">
      <t>ユキガヤ</t>
    </rPh>
    <phoneticPr fontId="2"/>
  </si>
  <si>
    <t>水神</t>
    <rPh sb="0" eb="2">
      <t>スイジン</t>
    </rPh>
    <phoneticPr fontId="2"/>
  </si>
  <si>
    <t>あさひ海老取川</t>
    <rPh sb="3" eb="5">
      <t>エビ</t>
    </rPh>
    <rPh sb="5" eb="6">
      <t>トリ</t>
    </rPh>
    <rPh sb="6" eb="7">
      <t>カワ</t>
    </rPh>
    <phoneticPr fontId="2"/>
  </si>
  <si>
    <t>羽田旭町11-1</t>
    <rPh sb="0" eb="2">
      <t>ハネダ</t>
    </rPh>
    <rPh sb="2" eb="4">
      <t>アサヒマチ</t>
    </rPh>
    <phoneticPr fontId="2"/>
  </si>
  <si>
    <t>高畑第三児童公園付属緑地</t>
    <rPh sb="0" eb="2">
      <t>タカハタ</t>
    </rPh>
    <rPh sb="2" eb="3">
      <t>ダイ</t>
    </rPh>
    <rPh sb="3" eb="4">
      <t>３</t>
    </rPh>
    <rPh sb="4" eb="6">
      <t>ジドウ</t>
    </rPh>
    <rPh sb="6" eb="8">
      <t>コウエン</t>
    </rPh>
    <rPh sb="8" eb="10">
      <t>フゾク</t>
    </rPh>
    <rPh sb="10" eb="12">
      <t>リョクチ</t>
    </rPh>
    <phoneticPr fontId="2"/>
  </si>
  <si>
    <t>西六郷3-30-10</t>
    <rPh sb="0" eb="3">
      <t>ニシロクゴウ</t>
    </rPh>
    <phoneticPr fontId="2"/>
  </si>
  <si>
    <t>邦西児童公園付属緑地</t>
    <rPh sb="0" eb="1">
      <t>ホウ</t>
    </rPh>
    <rPh sb="1" eb="2">
      <t>ニシ</t>
    </rPh>
    <rPh sb="2" eb="4">
      <t>ジドウ</t>
    </rPh>
    <rPh sb="4" eb="6">
      <t>コウエン</t>
    </rPh>
    <rPh sb="6" eb="8">
      <t>フゾク</t>
    </rPh>
    <rPh sb="8" eb="10">
      <t>リョクチ</t>
    </rPh>
    <phoneticPr fontId="2"/>
  </si>
  <si>
    <t>大森西4-18-3</t>
    <rPh sb="0" eb="2">
      <t>オオモリ</t>
    </rPh>
    <rPh sb="2" eb="3">
      <t>ニシ</t>
    </rPh>
    <phoneticPr fontId="2"/>
  </si>
  <si>
    <t>　○：公園の自主的管理活動（ふれあいパーク活動）を</t>
    <rPh sb="3" eb="5">
      <t>コウエン</t>
    </rPh>
    <rPh sb="6" eb="8">
      <t>ジシュ</t>
    </rPh>
    <rPh sb="8" eb="9">
      <t>テキ</t>
    </rPh>
    <rPh sb="9" eb="11">
      <t>カンリ</t>
    </rPh>
    <rPh sb="11" eb="13">
      <t>カツドウ</t>
    </rPh>
    <rPh sb="21" eb="23">
      <t>カツドウ</t>
    </rPh>
    <phoneticPr fontId="2"/>
  </si>
  <si>
    <t>Ｓ</t>
    <phoneticPr fontId="2"/>
  </si>
  <si>
    <t>Ｂ</t>
    <phoneticPr fontId="2"/>
  </si>
  <si>
    <t>Ｃ</t>
    <phoneticPr fontId="2"/>
  </si>
  <si>
    <t>B1</t>
    <phoneticPr fontId="2"/>
  </si>
  <si>
    <t>田園調布4・5丁目地先</t>
    <phoneticPr fontId="2"/>
  </si>
  <si>
    <t>西蒲田6-22-10､
西蒲田6-35-2</t>
    <phoneticPr fontId="2"/>
  </si>
  <si>
    <t>下丸子4-24-1</t>
    <phoneticPr fontId="2"/>
  </si>
  <si>
    <t>南蒲田二丁目</t>
    <rPh sb="0" eb="1">
      <t>ミナミ</t>
    </rPh>
    <rPh sb="1" eb="3">
      <t>カマタ</t>
    </rPh>
    <rPh sb="3" eb="6">
      <t>ニチョウメ</t>
    </rPh>
    <phoneticPr fontId="2"/>
  </si>
  <si>
    <t>南蒲田2-26-19</t>
    <rPh sb="0" eb="1">
      <t>ミナミ</t>
    </rPh>
    <rPh sb="1" eb="3">
      <t>カマタ</t>
    </rPh>
    <phoneticPr fontId="2"/>
  </si>
  <si>
    <t>地域基盤整備第二課</t>
    <rPh sb="0" eb="2">
      <t>チイキ</t>
    </rPh>
    <rPh sb="2" eb="4">
      <t>キバン</t>
    </rPh>
    <rPh sb="4" eb="6">
      <t>セイビ</t>
    </rPh>
    <rPh sb="6" eb="7">
      <t>ダイ</t>
    </rPh>
    <rPh sb="7" eb="9">
      <t>ニカ</t>
    </rPh>
    <phoneticPr fontId="2"/>
  </si>
  <si>
    <t>地域基盤整備第二課</t>
    <rPh sb="0" eb="2">
      <t>チイキ</t>
    </rPh>
    <rPh sb="2" eb="4">
      <t>キバン</t>
    </rPh>
    <rPh sb="4" eb="6">
      <t>セイビ</t>
    </rPh>
    <rPh sb="6" eb="7">
      <t>ダイ</t>
    </rPh>
    <rPh sb="7" eb="8">
      <t>ニ</t>
    </rPh>
    <rPh sb="8" eb="9">
      <t>カ</t>
    </rPh>
    <phoneticPr fontId="2"/>
  </si>
  <si>
    <t>地域基盤整備第二課</t>
    <rPh sb="0" eb="2">
      <t>チイキ</t>
    </rPh>
    <phoneticPr fontId="2"/>
  </si>
  <si>
    <t>地域基盤整備第一課</t>
    <rPh sb="0" eb="2">
      <t>チイキ</t>
    </rPh>
    <rPh sb="2" eb="4">
      <t>キバン</t>
    </rPh>
    <rPh sb="4" eb="6">
      <t>セイビ</t>
    </rPh>
    <rPh sb="6" eb="7">
      <t>ダイ</t>
    </rPh>
    <rPh sb="7" eb="9">
      <t>イッカ</t>
    </rPh>
    <phoneticPr fontId="2"/>
  </si>
  <si>
    <t>地域基盤整備第一課</t>
    <rPh sb="0" eb="9">
      <t>チイキキバンセイビダイイッカ</t>
    </rPh>
    <phoneticPr fontId="2"/>
  </si>
  <si>
    <t>地域基盤整備第一課</t>
    <rPh sb="0" eb="2">
      <t>チイキ</t>
    </rPh>
    <rPh sb="2" eb="4">
      <t>キバン</t>
    </rPh>
    <rPh sb="4" eb="6">
      <t>セイビ</t>
    </rPh>
    <rPh sb="6" eb="7">
      <t>ダイ</t>
    </rPh>
    <rPh sb="7" eb="8">
      <t>イッ</t>
    </rPh>
    <rPh sb="8" eb="9">
      <t>カ</t>
    </rPh>
    <phoneticPr fontId="2"/>
  </si>
  <si>
    <t>道塚第三児童公園付属緑地</t>
    <rPh sb="0" eb="1">
      <t>ミチ</t>
    </rPh>
    <rPh sb="1" eb="2">
      <t>ヅカ</t>
    </rPh>
    <rPh sb="2" eb="3">
      <t>ダイ</t>
    </rPh>
    <rPh sb="3" eb="4">
      <t>３</t>
    </rPh>
    <rPh sb="4" eb="6">
      <t>ジドウ</t>
    </rPh>
    <rPh sb="6" eb="8">
      <t>コウエン</t>
    </rPh>
    <rPh sb="8" eb="10">
      <t>フゾク</t>
    </rPh>
    <rPh sb="10" eb="12">
      <t>リョクチ</t>
    </rPh>
    <phoneticPr fontId="2"/>
  </si>
  <si>
    <t>大森西4-18-15</t>
    <rPh sb="0" eb="2">
      <t>オオモリ</t>
    </rPh>
    <rPh sb="2" eb="3">
      <t>ニシ</t>
    </rPh>
    <phoneticPr fontId="2"/>
  </si>
  <si>
    <t>西六郷1-18-5</t>
    <rPh sb="0" eb="3">
      <t>ニシロクゴウ</t>
    </rPh>
    <phoneticPr fontId="2"/>
  </si>
  <si>
    <t>○
(2団体)</t>
    <rPh sb="4" eb="6">
      <t>ダンタイ</t>
    </rPh>
    <phoneticPr fontId="2"/>
  </si>
  <si>
    <t>多摩川緑地広場管理公社</t>
    <phoneticPr fontId="2"/>
  </si>
  <si>
    <t>A1</t>
    <phoneticPr fontId="2"/>
  </si>
  <si>
    <t xml:space="preserve">  ①大森地区</t>
    <rPh sb="3" eb="5">
      <t>オオモリ</t>
    </rPh>
    <rPh sb="5" eb="7">
      <t>チク</t>
    </rPh>
    <phoneticPr fontId="2"/>
  </si>
  <si>
    <t xml:space="preserve">  ②調布地区</t>
    <rPh sb="3" eb="5">
      <t>チョウフ</t>
    </rPh>
    <rPh sb="5" eb="7">
      <t>チク</t>
    </rPh>
    <phoneticPr fontId="2"/>
  </si>
  <si>
    <t xml:space="preserve">  ③蒲田地区</t>
    <rPh sb="3" eb="5">
      <t>カマタ</t>
    </rPh>
    <rPh sb="5" eb="7">
      <t>チク</t>
    </rPh>
    <phoneticPr fontId="2"/>
  </si>
  <si>
    <t xml:space="preserve">  ④糀谷・羽田地区</t>
    <rPh sb="3" eb="5">
      <t>コウジヤ</t>
    </rPh>
    <rPh sb="6" eb="8">
      <t>ハネダ</t>
    </rPh>
    <rPh sb="8" eb="10">
      <t>チク</t>
    </rPh>
    <phoneticPr fontId="2"/>
  </si>
  <si>
    <t>大森東水辺スポーツ広場</t>
    <rPh sb="0" eb="2">
      <t>オオモリ</t>
    </rPh>
    <rPh sb="2" eb="3">
      <t>ヒガシ</t>
    </rPh>
    <rPh sb="3" eb="5">
      <t>ミズベ</t>
    </rPh>
    <rPh sb="9" eb="11">
      <t>ヒロバ</t>
    </rPh>
    <phoneticPr fontId="2"/>
  </si>
  <si>
    <t>女堀緑地</t>
    <rPh sb="0" eb="1">
      <t>オンナ</t>
    </rPh>
    <rPh sb="1" eb="2">
      <t>ホリ</t>
    </rPh>
    <rPh sb="2" eb="4">
      <t>リョクチ</t>
    </rPh>
    <phoneticPr fontId="2"/>
  </si>
  <si>
    <t>宮ノ下にこにこ</t>
    <phoneticPr fontId="2"/>
  </si>
  <si>
    <t>鵜の木1－5－21</t>
    <rPh sb="0" eb="1">
      <t>ウ</t>
    </rPh>
    <rPh sb="2" eb="3">
      <t>キ</t>
    </rPh>
    <phoneticPr fontId="2"/>
  </si>
  <si>
    <t>児童公園　（調布地区）　合計</t>
    <rPh sb="0" eb="2">
      <t>ジドウ</t>
    </rPh>
    <rPh sb="2" eb="4">
      <t>コウエン</t>
    </rPh>
    <rPh sb="6" eb="8">
      <t>チョウフ</t>
    </rPh>
    <rPh sb="8" eb="10">
      <t>チク</t>
    </rPh>
    <rPh sb="12" eb="14">
      <t>ゴウケイ</t>
    </rPh>
    <phoneticPr fontId="2"/>
  </si>
  <si>
    <t>公園　（蒲田地区）合計</t>
    <rPh sb="0" eb="2">
      <t>コウエン</t>
    </rPh>
    <rPh sb="4" eb="6">
      <t>カマタ</t>
    </rPh>
    <rPh sb="6" eb="8">
      <t>チク</t>
    </rPh>
    <rPh sb="9" eb="11">
      <t>ゴウケイ</t>
    </rPh>
    <phoneticPr fontId="2"/>
  </si>
  <si>
    <t>ほうせいきらめき</t>
    <phoneticPr fontId="2"/>
  </si>
  <si>
    <t>公園　（大森地区）　合計</t>
    <rPh sb="0" eb="2">
      <t>コウエン</t>
    </rPh>
    <rPh sb="4" eb="6">
      <t>オオモリ</t>
    </rPh>
    <rPh sb="6" eb="8">
      <t>チク</t>
    </rPh>
    <rPh sb="10" eb="12">
      <t>ゴウケイ</t>
    </rPh>
    <phoneticPr fontId="2"/>
  </si>
  <si>
    <t>公園　（調布地区）　合計</t>
    <rPh sb="0" eb="2">
      <t>コウエン</t>
    </rPh>
    <rPh sb="4" eb="6">
      <t>チョウフ</t>
    </rPh>
    <rPh sb="6" eb="8">
      <t>チク</t>
    </rPh>
    <rPh sb="10" eb="12">
      <t>ゴウケイ</t>
    </rPh>
    <phoneticPr fontId="2"/>
  </si>
  <si>
    <t>児童公園　（大森地区）　合計</t>
    <rPh sb="0" eb="2">
      <t>ジドウ</t>
    </rPh>
    <rPh sb="2" eb="4">
      <t>コウエン</t>
    </rPh>
    <rPh sb="6" eb="8">
      <t>オオモリ</t>
    </rPh>
    <rPh sb="8" eb="10">
      <t>チク</t>
    </rPh>
    <rPh sb="12" eb="14">
      <t>ゴウケイ</t>
    </rPh>
    <phoneticPr fontId="2"/>
  </si>
  <si>
    <t>児童公園　（蒲田地区）　合計</t>
    <rPh sb="0" eb="2">
      <t>ジドウ</t>
    </rPh>
    <rPh sb="2" eb="4">
      <t>コウエン</t>
    </rPh>
    <rPh sb="6" eb="8">
      <t>カマタ</t>
    </rPh>
    <rPh sb="8" eb="10">
      <t>チク</t>
    </rPh>
    <rPh sb="12" eb="14">
      <t>ゴウケイ</t>
    </rPh>
    <phoneticPr fontId="2"/>
  </si>
  <si>
    <t>児童遊園　（大森地区）　合計</t>
    <rPh sb="0" eb="2">
      <t>ジドウ</t>
    </rPh>
    <rPh sb="2" eb="4">
      <t>ユウエン</t>
    </rPh>
    <rPh sb="6" eb="8">
      <t>オオモリ</t>
    </rPh>
    <rPh sb="8" eb="10">
      <t>チク</t>
    </rPh>
    <rPh sb="12" eb="14">
      <t>ゴウケイ</t>
    </rPh>
    <phoneticPr fontId="2"/>
  </si>
  <si>
    <t>児童遊園　（調布地区）　合計</t>
    <rPh sb="0" eb="2">
      <t>ジドウ</t>
    </rPh>
    <rPh sb="2" eb="4">
      <t>ユウエン</t>
    </rPh>
    <rPh sb="6" eb="8">
      <t>チョウフ</t>
    </rPh>
    <rPh sb="8" eb="10">
      <t>チク</t>
    </rPh>
    <rPh sb="12" eb="14">
      <t>ゴウケイ</t>
    </rPh>
    <phoneticPr fontId="2"/>
  </si>
  <si>
    <t>児童遊園　（蒲田地区）　合計</t>
    <rPh sb="0" eb="2">
      <t>ジドウ</t>
    </rPh>
    <rPh sb="2" eb="4">
      <t>ユウエン</t>
    </rPh>
    <rPh sb="6" eb="8">
      <t>カマタ</t>
    </rPh>
    <rPh sb="8" eb="10">
      <t>チク</t>
    </rPh>
    <rPh sb="12" eb="14">
      <t>ゴウケイ</t>
    </rPh>
    <phoneticPr fontId="2"/>
  </si>
  <si>
    <t>暁星苑</t>
    <rPh sb="0" eb="1">
      <t>ギョウ</t>
    </rPh>
    <rPh sb="1" eb="2">
      <t>セイ</t>
    </rPh>
    <rPh sb="2" eb="3">
      <t>エン</t>
    </rPh>
    <phoneticPr fontId="2"/>
  </si>
  <si>
    <t>田園調布4-11-10</t>
    <rPh sb="0" eb="4">
      <t>デンエンチョウフ</t>
    </rPh>
    <phoneticPr fontId="2"/>
  </si>
  <si>
    <t>京浜島防災広場</t>
    <rPh sb="0" eb="3">
      <t>ケイヒンジマ</t>
    </rPh>
    <rPh sb="3" eb="5">
      <t>ボウサイ</t>
    </rPh>
    <rPh sb="5" eb="7">
      <t>ヒロバ</t>
    </rPh>
    <phoneticPr fontId="2"/>
  </si>
  <si>
    <t>京浜島2-10-1</t>
    <rPh sb="0" eb="3">
      <t>ケイヒンジマ</t>
    </rPh>
    <phoneticPr fontId="2"/>
  </si>
  <si>
    <t>おおたキャナルサイドウォーク</t>
    <phoneticPr fontId="2"/>
  </si>
  <si>
    <t>昭和島二丁目</t>
    <rPh sb="0" eb="3">
      <t>ショウワジマ</t>
    </rPh>
    <rPh sb="3" eb="6">
      <t>２チョウメ</t>
    </rPh>
    <phoneticPr fontId="2"/>
  </si>
  <si>
    <t>昭和島2-3-1</t>
    <rPh sb="0" eb="3">
      <t>ショウワジマ</t>
    </rPh>
    <phoneticPr fontId="2"/>
  </si>
  <si>
    <t>西蒲田四丁目まつお</t>
    <rPh sb="3" eb="6">
      <t>４チョウメ</t>
    </rPh>
    <phoneticPr fontId="2"/>
  </si>
  <si>
    <t>西蒲田4-32-17</t>
    <phoneticPr fontId="2"/>
  </si>
  <si>
    <t>山王3-15-2</t>
    <rPh sb="0" eb="2">
      <t>サンノウ</t>
    </rPh>
    <phoneticPr fontId="2"/>
  </si>
  <si>
    <t>平和島6-2-2、
平和島6-4-51</t>
    <rPh sb="10" eb="13">
      <t>ヘイワジマ</t>
    </rPh>
    <phoneticPr fontId="2"/>
  </si>
  <si>
    <t>西蒲田五丁目緑地</t>
    <rPh sb="0" eb="3">
      <t>ニシカマタ</t>
    </rPh>
    <rPh sb="3" eb="6">
      <t>５チョウメ</t>
    </rPh>
    <rPh sb="6" eb="8">
      <t>リョクチ</t>
    </rPh>
    <phoneticPr fontId="2"/>
  </si>
  <si>
    <t>西蒲田5-7-5</t>
    <rPh sb="0" eb="3">
      <t>ニシカマタ</t>
    </rPh>
    <phoneticPr fontId="2"/>
  </si>
  <si>
    <t>佐伯山</t>
    <rPh sb="0" eb="2">
      <t>サイキ</t>
    </rPh>
    <rPh sb="2" eb="3">
      <t>ヤマ</t>
    </rPh>
    <phoneticPr fontId="2"/>
  </si>
  <si>
    <t>多摩川田園調布南・鵜の木</t>
    <rPh sb="7" eb="8">
      <t>ミナミ</t>
    </rPh>
    <rPh sb="9" eb="10">
      <t>ウ</t>
    </rPh>
    <rPh sb="11" eb="12">
      <t>キ</t>
    </rPh>
    <phoneticPr fontId="2"/>
  </si>
  <si>
    <t>馬込自然林</t>
    <rPh sb="0" eb="2">
      <t>マゴメ</t>
    </rPh>
    <rPh sb="2" eb="4">
      <t>シゼン</t>
    </rPh>
    <rPh sb="4" eb="5">
      <t>ハヤシ</t>
    </rPh>
    <phoneticPr fontId="2"/>
  </si>
  <si>
    <t>根ヶ原緑地</t>
    <rPh sb="0" eb="1">
      <t>ネ</t>
    </rPh>
    <rPh sb="2" eb="3">
      <t>ハラ</t>
    </rPh>
    <rPh sb="3" eb="5">
      <t>リョクチ</t>
    </rPh>
    <phoneticPr fontId="2"/>
  </si>
  <si>
    <t>特C4</t>
    <rPh sb="0" eb="1">
      <t>トク</t>
    </rPh>
    <phoneticPr fontId="2"/>
  </si>
  <si>
    <t>特C7</t>
    <rPh sb="0" eb="1">
      <t>トク</t>
    </rPh>
    <phoneticPr fontId="2"/>
  </si>
  <si>
    <t>特C2</t>
    <phoneticPr fontId="2"/>
  </si>
  <si>
    <t>特Ｃ1</t>
    <rPh sb="0" eb="1">
      <t>トク</t>
    </rPh>
    <phoneticPr fontId="2"/>
  </si>
  <si>
    <t>中馬込3-23-33</t>
    <rPh sb="0" eb="1">
      <t>ナカ</t>
    </rPh>
    <rPh sb="1" eb="3">
      <t>マゴメ</t>
    </rPh>
    <phoneticPr fontId="2"/>
  </si>
  <si>
    <t>久が原西部八幡</t>
    <rPh sb="0" eb="1">
      <t>ク</t>
    </rPh>
    <rPh sb="2" eb="3">
      <t>ハラ</t>
    </rPh>
    <phoneticPr fontId="2"/>
  </si>
  <si>
    <t>北糀谷中央</t>
    <rPh sb="3" eb="5">
      <t>チュウオウ</t>
    </rPh>
    <phoneticPr fontId="2"/>
  </si>
  <si>
    <t>みなさん</t>
    <phoneticPr fontId="2"/>
  </si>
  <si>
    <t>南六郷3-10-1</t>
    <rPh sb="0" eb="3">
      <t>ミナミロクゴウ</t>
    </rPh>
    <phoneticPr fontId="2"/>
  </si>
  <si>
    <t>羽田空港2-8-1</t>
    <rPh sb="0" eb="2">
      <t>ハネダ</t>
    </rPh>
    <rPh sb="2" eb="4">
      <t>クウコウ</t>
    </rPh>
    <phoneticPr fontId="2"/>
  </si>
  <si>
    <t>東糀谷6-8-30</t>
    <phoneticPr fontId="2"/>
  </si>
  <si>
    <t>ソラムナード羽田</t>
    <rPh sb="6" eb="8">
      <t>ハネダ</t>
    </rPh>
    <phoneticPr fontId="2"/>
  </si>
  <si>
    <t>池上2-3-2</t>
    <phoneticPr fontId="2"/>
  </si>
  <si>
    <t>○</t>
    <phoneticPr fontId="2"/>
  </si>
  <si>
    <t>○</t>
    <phoneticPr fontId="2"/>
  </si>
  <si>
    <t>所在地</t>
    <phoneticPr fontId="2"/>
  </si>
  <si>
    <t>○</t>
    <phoneticPr fontId="2"/>
  </si>
  <si>
    <t>仲六郷二丁目</t>
    <rPh sb="0" eb="3">
      <t>ナカロクゴウ</t>
    </rPh>
    <rPh sb="3" eb="6">
      <t>２チョウメ</t>
    </rPh>
    <phoneticPr fontId="2"/>
  </si>
  <si>
    <t>仲六郷2-4-7</t>
    <rPh sb="0" eb="3">
      <t>ナカロクゴウ</t>
    </rPh>
    <phoneticPr fontId="2"/>
  </si>
  <si>
    <t>東和</t>
    <phoneticPr fontId="2"/>
  </si>
  <si>
    <t>なし</t>
    <phoneticPr fontId="2"/>
  </si>
  <si>
    <t>なし</t>
    <phoneticPr fontId="2"/>
  </si>
  <si>
    <t>なし</t>
    <phoneticPr fontId="2"/>
  </si>
  <si>
    <t>あじさい</t>
    <phoneticPr fontId="2"/>
  </si>
  <si>
    <t>大鳥居</t>
    <rPh sb="0" eb="3">
      <t>オオトリイ</t>
    </rPh>
    <phoneticPr fontId="2"/>
  </si>
  <si>
    <t>羽田1-17-7</t>
    <rPh sb="0" eb="2">
      <t>ハネダ</t>
    </rPh>
    <phoneticPr fontId="2"/>
  </si>
  <si>
    <t>池上梅園付属緑地</t>
    <phoneticPr fontId="2"/>
  </si>
  <si>
    <t>Ａ</t>
    <phoneticPr fontId="2"/>
  </si>
  <si>
    <t>Ｃ型トイレ(床面積5㎡未満）</t>
    <phoneticPr fontId="2"/>
  </si>
  <si>
    <t>C1</t>
    <phoneticPr fontId="2"/>
  </si>
  <si>
    <t>C2</t>
    <phoneticPr fontId="2"/>
  </si>
  <si>
    <t>羽田4-23-10</t>
    <phoneticPr fontId="2"/>
  </si>
  <si>
    <t xml:space="preserve">  ③調布地区</t>
    <rPh sb="3" eb="5">
      <t>チョウフ</t>
    </rPh>
    <rPh sb="5" eb="7">
      <t>チク</t>
    </rPh>
    <phoneticPr fontId="2"/>
  </si>
  <si>
    <t xml:space="preserve">  ②蒲田、糀谷・羽田地区</t>
    <rPh sb="3" eb="5">
      <t>カマタ</t>
    </rPh>
    <rPh sb="6" eb="8">
      <t>コウジヤ</t>
    </rPh>
    <rPh sb="9" eb="11">
      <t>ハネダ</t>
    </rPh>
    <rPh sb="11" eb="13">
      <t>チク</t>
    </rPh>
    <phoneticPr fontId="2"/>
  </si>
  <si>
    <t>古市中央第二</t>
    <rPh sb="4" eb="5">
      <t>ダイ</t>
    </rPh>
    <rPh sb="5" eb="6">
      <t>２</t>
    </rPh>
    <phoneticPr fontId="2"/>
  </si>
  <si>
    <t>矢口3-24-45</t>
    <phoneticPr fontId="2"/>
  </si>
  <si>
    <t>はばたき</t>
    <phoneticPr fontId="2"/>
  </si>
  <si>
    <t>本羽田2-9-6</t>
    <rPh sb="0" eb="1">
      <t>ホン</t>
    </rPh>
    <phoneticPr fontId="2"/>
  </si>
  <si>
    <t>地域基盤整備第一課</t>
    <rPh sb="0" eb="2">
      <t>チイキ</t>
    </rPh>
    <rPh sb="2" eb="4">
      <t>キバン</t>
    </rPh>
    <rPh sb="4" eb="6">
      <t>セイビ</t>
    </rPh>
    <rPh sb="6" eb="7">
      <t>ダイ</t>
    </rPh>
    <rPh sb="7" eb="8">
      <t>１</t>
    </rPh>
    <rPh sb="8" eb="9">
      <t>カ</t>
    </rPh>
    <phoneticPr fontId="2"/>
  </si>
  <si>
    <t>地域基盤整備第三課</t>
    <rPh sb="0" eb="2">
      <t>チイキ</t>
    </rPh>
    <rPh sb="2" eb="4">
      <t>キバン</t>
    </rPh>
    <rPh sb="4" eb="6">
      <t>セイビ</t>
    </rPh>
    <rPh sb="6" eb="7">
      <t>ダイ</t>
    </rPh>
    <rPh sb="7" eb="8">
      <t>３</t>
    </rPh>
    <rPh sb="8" eb="9">
      <t>カ</t>
    </rPh>
    <phoneticPr fontId="2"/>
  </si>
  <si>
    <t>地域基盤整備第三課</t>
    <rPh sb="0" eb="2">
      <t>チイキ</t>
    </rPh>
    <rPh sb="2" eb="4">
      <t>キバン</t>
    </rPh>
    <rPh sb="4" eb="6">
      <t>セイビ</t>
    </rPh>
    <rPh sb="6" eb="7">
      <t>ダイ</t>
    </rPh>
    <rPh sb="8" eb="9">
      <t>カ</t>
    </rPh>
    <phoneticPr fontId="2"/>
  </si>
  <si>
    <t>○</t>
    <phoneticPr fontId="2"/>
  </si>
  <si>
    <t>所在地</t>
    <phoneticPr fontId="2"/>
  </si>
  <si>
    <t>地域基盤整備第一課</t>
    <rPh sb="0" eb="2">
      <t>チイキ</t>
    </rPh>
    <rPh sb="2" eb="4">
      <t>キバン</t>
    </rPh>
    <rPh sb="4" eb="6">
      <t>セイビ</t>
    </rPh>
    <rPh sb="6" eb="7">
      <t>ダイ</t>
    </rPh>
    <rPh sb="7" eb="8">
      <t>イチ</t>
    </rPh>
    <rPh sb="8" eb="9">
      <t>カ</t>
    </rPh>
    <phoneticPr fontId="2"/>
  </si>
  <si>
    <t>C1</t>
    <phoneticPr fontId="2"/>
  </si>
  <si>
    <t>授</t>
    <rPh sb="0" eb="1">
      <t>ジュ</t>
    </rPh>
    <phoneticPr fontId="2"/>
  </si>
  <si>
    <t>ベ</t>
    <phoneticPr fontId="2"/>
  </si>
  <si>
    <t>　ベ：ベビーベッドがある公園等</t>
    <rPh sb="12" eb="14">
      <t>コウエン</t>
    </rPh>
    <rPh sb="14" eb="15">
      <t>トウ</t>
    </rPh>
    <phoneticPr fontId="2"/>
  </si>
  <si>
    <t>　授：授乳室がある公園等</t>
    <rPh sb="1" eb="2">
      <t>ジュ</t>
    </rPh>
    <rPh sb="3" eb="5">
      <t>ジュニュウ</t>
    </rPh>
    <rPh sb="5" eb="6">
      <t>シツ</t>
    </rPh>
    <rPh sb="9" eb="11">
      <t>コウエン</t>
    </rPh>
    <rPh sb="11" eb="12">
      <t>トウ</t>
    </rPh>
    <phoneticPr fontId="2"/>
  </si>
  <si>
    <t>公園等総数</t>
    <rPh sb="0" eb="2">
      <t>コウエン</t>
    </rPh>
    <rPh sb="2" eb="3">
      <t>トウ</t>
    </rPh>
    <rPh sb="3" eb="5">
      <t>ソウスウ</t>
    </rPh>
    <phoneticPr fontId="2"/>
  </si>
  <si>
    <t>トイレがある公園等数</t>
    <rPh sb="6" eb="8">
      <t>コウエン</t>
    </rPh>
    <rPh sb="8" eb="9">
      <t>トウ</t>
    </rPh>
    <rPh sb="9" eb="10">
      <t>スウ</t>
    </rPh>
    <phoneticPr fontId="2"/>
  </si>
  <si>
    <t>授乳室がある公園等数</t>
    <rPh sb="0" eb="2">
      <t>ジュニュウ</t>
    </rPh>
    <rPh sb="2" eb="3">
      <t>シツ</t>
    </rPh>
    <rPh sb="6" eb="8">
      <t>コウエン</t>
    </rPh>
    <rPh sb="8" eb="9">
      <t>トウ</t>
    </rPh>
    <rPh sb="9" eb="10">
      <t>スウ</t>
    </rPh>
    <phoneticPr fontId="2"/>
  </si>
  <si>
    <t>※数量表</t>
    <rPh sb="1" eb="3">
      <t>スウリョウ</t>
    </rPh>
    <rPh sb="3" eb="4">
      <t>ヒョウ</t>
    </rPh>
    <phoneticPr fontId="2"/>
  </si>
  <si>
    <t>健康遊具がある公園等数</t>
    <rPh sb="0" eb="2">
      <t>ケンコウ</t>
    </rPh>
    <rPh sb="2" eb="4">
      <t>ユウグ</t>
    </rPh>
    <rPh sb="7" eb="9">
      <t>コウエン</t>
    </rPh>
    <rPh sb="9" eb="10">
      <t>トウ</t>
    </rPh>
    <rPh sb="10" eb="11">
      <t>スウ</t>
    </rPh>
    <phoneticPr fontId="2"/>
  </si>
  <si>
    <t>はねぴょん幼児向け遊具がある
公園等数</t>
    <rPh sb="5" eb="7">
      <t>ヨウジ</t>
    </rPh>
    <rPh sb="7" eb="8">
      <t>ム</t>
    </rPh>
    <rPh sb="9" eb="11">
      <t>ユウグ</t>
    </rPh>
    <rPh sb="15" eb="17">
      <t>コウエン</t>
    </rPh>
    <rPh sb="17" eb="18">
      <t>トウ</t>
    </rPh>
    <rPh sb="18" eb="19">
      <t>スウ</t>
    </rPh>
    <phoneticPr fontId="2"/>
  </si>
  <si>
    <t>種類</t>
    <rPh sb="0" eb="2">
      <t>シュルイ</t>
    </rPh>
    <phoneticPr fontId="2"/>
  </si>
  <si>
    <t>数（箇所）</t>
    <rPh sb="0" eb="1">
      <t>カズ</t>
    </rPh>
    <rPh sb="2" eb="4">
      <t>カショ</t>
    </rPh>
    <phoneticPr fontId="2"/>
  </si>
  <si>
    <t>公園</t>
    <rPh sb="0" eb="2">
      <t>コウエン</t>
    </rPh>
    <phoneticPr fontId="2"/>
  </si>
  <si>
    <t>児童
公園</t>
    <rPh sb="0" eb="2">
      <t>ジドウ</t>
    </rPh>
    <rPh sb="3" eb="5">
      <t>コウエン</t>
    </rPh>
    <phoneticPr fontId="2"/>
  </si>
  <si>
    <t>児童
遊園</t>
    <rPh sb="0" eb="2">
      <t>ジドウ</t>
    </rPh>
    <rPh sb="3" eb="5">
      <t>ユウエン</t>
    </rPh>
    <phoneticPr fontId="2"/>
  </si>
  <si>
    <t>緑地</t>
    <rPh sb="0" eb="2">
      <t>リョクチ</t>
    </rPh>
    <phoneticPr fontId="2"/>
  </si>
  <si>
    <t>その他
緑地</t>
    <rPh sb="2" eb="3">
      <t>タ</t>
    </rPh>
    <rPh sb="4" eb="6">
      <t>リョクチ</t>
    </rPh>
    <phoneticPr fontId="2"/>
  </si>
  <si>
    <t>一時
開放地</t>
    <rPh sb="0" eb="2">
      <t>イチジ</t>
    </rPh>
    <rPh sb="3" eb="5">
      <t>カイホウ</t>
    </rPh>
    <rPh sb="5" eb="6">
      <t>チ</t>
    </rPh>
    <phoneticPr fontId="2"/>
  </si>
  <si>
    <t>合計</t>
    <rPh sb="0" eb="2">
      <t>ゴウケイ</t>
    </rPh>
    <phoneticPr fontId="2"/>
  </si>
  <si>
    <t>児童遊園
除く合計</t>
    <rPh sb="0" eb="2">
      <t>ジドウ</t>
    </rPh>
    <rPh sb="2" eb="4">
      <t>ユウエン</t>
    </rPh>
    <rPh sb="5" eb="6">
      <t>ノゾ</t>
    </rPh>
    <rPh sb="7" eb="9">
      <t>ゴウケイ</t>
    </rPh>
    <phoneticPr fontId="2"/>
  </si>
  <si>
    <t>二課　内訳</t>
    <rPh sb="0" eb="2">
      <t>ニカ</t>
    </rPh>
    <rPh sb="3" eb="5">
      <t>ウチワケ</t>
    </rPh>
    <phoneticPr fontId="2"/>
  </si>
  <si>
    <t>一課</t>
    <rPh sb="0" eb="2">
      <t>イッカ</t>
    </rPh>
    <phoneticPr fontId="2"/>
  </si>
  <si>
    <t>総計</t>
    <rPh sb="0" eb="2">
      <t>ソウケイ</t>
    </rPh>
    <phoneticPr fontId="2"/>
  </si>
  <si>
    <t>汲取り</t>
    <rPh sb="0" eb="2">
      <t>クミト</t>
    </rPh>
    <phoneticPr fontId="2"/>
  </si>
  <si>
    <t>鉄筋</t>
    <rPh sb="0" eb="2">
      <t>テッキン</t>
    </rPh>
    <phoneticPr fontId="2"/>
  </si>
  <si>
    <t>その他（Ｃ型）</t>
    <rPh sb="2" eb="3">
      <t>タ</t>
    </rPh>
    <rPh sb="5" eb="6">
      <t>ガタ</t>
    </rPh>
    <phoneticPr fontId="2"/>
  </si>
  <si>
    <t>その他構造
（Ｃ型+特Ｃ∔誰特Ｃ）</t>
    <rPh sb="2" eb="3">
      <t>タ</t>
    </rPh>
    <rPh sb="3" eb="5">
      <t>コウゾウ</t>
    </rPh>
    <rPh sb="8" eb="9">
      <t>ガタ</t>
    </rPh>
    <rPh sb="10" eb="11">
      <t>トク</t>
    </rPh>
    <rPh sb="13" eb="14">
      <t>ダレ</t>
    </rPh>
    <rPh sb="14" eb="15">
      <t>トク</t>
    </rPh>
    <phoneticPr fontId="2"/>
  </si>
  <si>
    <t>水洗（鉄筋+その他（Ｃ型））</t>
    <rPh sb="0" eb="2">
      <t>スイセン</t>
    </rPh>
    <rPh sb="3" eb="5">
      <t>テッキン</t>
    </rPh>
    <rPh sb="8" eb="9">
      <t>タ</t>
    </rPh>
    <rPh sb="11" eb="12">
      <t>ガタ</t>
    </rPh>
    <phoneticPr fontId="2"/>
  </si>
  <si>
    <t>二課</t>
    <rPh sb="0" eb="2">
      <t>ニカ</t>
    </rPh>
    <phoneticPr fontId="2"/>
  </si>
  <si>
    <t>（４） 現況公園一覧</t>
    <phoneticPr fontId="2"/>
  </si>
  <si>
    <t>三課</t>
    <rPh sb="0" eb="2">
      <t>サンカ</t>
    </rPh>
    <phoneticPr fontId="2"/>
  </si>
  <si>
    <t>Ｃ型</t>
    <rPh sb="1" eb="2">
      <t>ガタ</t>
    </rPh>
    <phoneticPr fontId="2"/>
  </si>
  <si>
    <t>公社</t>
    <rPh sb="0" eb="2">
      <t>コウシャ</t>
    </rPh>
    <phoneticPr fontId="2"/>
  </si>
  <si>
    <t>誰特Ｃ</t>
    <rPh sb="0" eb="1">
      <t>ダレ</t>
    </rPh>
    <rPh sb="1" eb="2">
      <t>トク</t>
    </rPh>
    <phoneticPr fontId="2"/>
  </si>
  <si>
    <t>A</t>
    <phoneticPr fontId="2"/>
  </si>
  <si>
    <t>B</t>
    <phoneticPr fontId="2"/>
  </si>
  <si>
    <t>C</t>
    <phoneticPr fontId="2"/>
  </si>
  <si>
    <t>その他</t>
    <rPh sb="2" eb="3">
      <t>タ</t>
    </rPh>
    <phoneticPr fontId="2"/>
  </si>
  <si>
    <t>誰でもトイレのみ</t>
    <rPh sb="0" eb="1">
      <t>ダレ</t>
    </rPh>
    <phoneticPr fontId="2"/>
  </si>
  <si>
    <t>公園名</t>
    <phoneticPr fontId="2"/>
  </si>
  <si>
    <t>A</t>
    <phoneticPr fontId="2"/>
  </si>
  <si>
    <t>B</t>
    <phoneticPr fontId="2"/>
  </si>
  <si>
    <t>C</t>
    <phoneticPr fontId="2"/>
  </si>
  <si>
    <r>
      <t xml:space="preserve"> </t>
    </r>
    <r>
      <rPr>
        <b/>
        <sz val="14"/>
        <rFont val="ＭＳ Ｐゴシック"/>
        <family val="3"/>
        <charset val="128"/>
      </rPr>
      <t>２）児童公園</t>
    </r>
    <phoneticPr fontId="2"/>
  </si>
  <si>
    <t>A</t>
    <phoneticPr fontId="2"/>
  </si>
  <si>
    <t>B</t>
    <phoneticPr fontId="2"/>
  </si>
  <si>
    <t>C</t>
    <phoneticPr fontId="2"/>
  </si>
  <si>
    <t>なし</t>
    <phoneticPr fontId="2"/>
  </si>
  <si>
    <t>なし</t>
    <phoneticPr fontId="2"/>
  </si>
  <si>
    <t>児童公園名</t>
    <phoneticPr fontId="2"/>
  </si>
  <si>
    <t>A</t>
    <phoneticPr fontId="2"/>
  </si>
  <si>
    <t>C</t>
    <phoneticPr fontId="2"/>
  </si>
  <si>
    <t>C</t>
    <phoneticPr fontId="2"/>
  </si>
  <si>
    <t>サンキュー</t>
    <phoneticPr fontId="2"/>
  </si>
  <si>
    <t>B</t>
    <phoneticPr fontId="2"/>
  </si>
  <si>
    <t>C</t>
    <phoneticPr fontId="2"/>
  </si>
  <si>
    <t>なし</t>
    <phoneticPr fontId="2"/>
  </si>
  <si>
    <t>B</t>
    <phoneticPr fontId="2"/>
  </si>
  <si>
    <t>A</t>
    <phoneticPr fontId="2"/>
  </si>
  <si>
    <t>B</t>
    <phoneticPr fontId="2"/>
  </si>
  <si>
    <t>地域基盤整備第一課</t>
    <rPh sb="0" eb="9">
      <t>イッカ</t>
    </rPh>
    <phoneticPr fontId="2"/>
  </si>
  <si>
    <t>地域基盤整備第二課</t>
    <rPh sb="0" eb="9">
      <t>ニカ</t>
    </rPh>
    <phoneticPr fontId="2"/>
  </si>
  <si>
    <t>C1(二課）</t>
    <rPh sb="3" eb="4">
      <t>ニ</t>
    </rPh>
    <phoneticPr fontId="2"/>
  </si>
  <si>
    <t>多摩川</t>
    <phoneticPr fontId="2"/>
  </si>
  <si>
    <t>特C2</t>
    <phoneticPr fontId="2"/>
  </si>
  <si>
    <t>多摩川緑地広場管理公社</t>
    <phoneticPr fontId="2"/>
  </si>
  <si>
    <t>池上梅園付属緑地</t>
    <phoneticPr fontId="2"/>
  </si>
  <si>
    <t>なし</t>
    <phoneticPr fontId="2"/>
  </si>
  <si>
    <t>なし</t>
    <phoneticPr fontId="2"/>
  </si>
  <si>
    <t>A1</t>
    <phoneticPr fontId="2"/>
  </si>
  <si>
    <t>C</t>
    <phoneticPr fontId="2"/>
  </si>
  <si>
    <t>Ｓ型トイレ(床面積30㎡以上）</t>
    <phoneticPr fontId="2"/>
  </si>
  <si>
    <t>　　　行っている公園等</t>
    <phoneticPr fontId="2"/>
  </si>
  <si>
    <t>Ａ型トイレ(床面積10㎡～30㎡）</t>
    <phoneticPr fontId="2"/>
  </si>
  <si>
    <t>Ｂ型トイレ(床面積5㎡～10㎡）</t>
    <phoneticPr fontId="2"/>
  </si>
  <si>
    <t>Ｃ型トイレ(床面積5㎡未満）</t>
    <phoneticPr fontId="2"/>
  </si>
  <si>
    <t>地域基盤整備第一課
地域基盤整備第二課</t>
    <rPh sb="7" eb="8">
      <t>１</t>
    </rPh>
    <rPh sb="10" eb="12">
      <t>チイキ</t>
    </rPh>
    <rPh sb="12" eb="14">
      <t>キバン</t>
    </rPh>
    <rPh sb="14" eb="16">
      <t>セイビ</t>
    </rPh>
    <rPh sb="16" eb="17">
      <t>ダイ</t>
    </rPh>
    <rPh sb="17" eb="19">
      <t>ニカ</t>
    </rPh>
    <phoneticPr fontId="2"/>
  </si>
  <si>
    <t>ベビーベッドがある公園等数</t>
    <rPh sb="9" eb="11">
      <t>コウエン</t>
    </rPh>
    <rPh sb="11" eb="12">
      <t>トウ</t>
    </rPh>
    <rPh sb="12" eb="13">
      <t>スウ</t>
    </rPh>
    <phoneticPr fontId="2"/>
  </si>
  <si>
    <t>　　　アルファベットの後ろの数字は、トイレの棟数</t>
    <rPh sb="22" eb="23">
      <t>トウ</t>
    </rPh>
    <phoneticPr fontId="2"/>
  </si>
  <si>
    <t>公園　（蒲田、糀谷・羽田地区）合計</t>
    <rPh sb="0" eb="2">
      <t>コウエン</t>
    </rPh>
    <rPh sb="15" eb="17">
      <t>ゴウケイ</t>
    </rPh>
    <phoneticPr fontId="2"/>
  </si>
  <si>
    <t>児童公園　（蒲田、糀谷・羽田地区）　合計</t>
    <rPh sb="0" eb="2">
      <t>ジドウ</t>
    </rPh>
    <rPh sb="2" eb="4">
      <t>コウエン</t>
    </rPh>
    <rPh sb="18" eb="20">
      <t>ゴウケイ</t>
    </rPh>
    <phoneticPr fontId="2"/>
  </si>
  <si>
    <t>児童遊園　（蒲田、糀谷・羽田地区）　合計</t>
    <rPh sb="0" eb="2">
      <t>ジドウ</t>
    </rPh>
    <rPh sb="2" eb="4">
      <t>ユウエン</t>
    </rPh>
    <rPh sb="18" eb="20">
      <t>ゴウケイ</t>
    </rPh>
    <phoneticPr fontId="2"/>
  </si>
  <si>
    <t>田園調布1-53-12</t>
    <rPh sb="0" eb="4">
      <t>デンエンチョウフ</t>
    </rPh>
    <phoneticPr fontId="2"/>
  </si>
  <si>
    <t>○</t>
    <phoneticPr fontId="2"/>
  </si>
  <si>
    <t>公園名</t>
    <phoneticPr fontId="2"/>
  </si>
  <si>
    <t>所在地</t>
    <phoneticPr fontId="2"/>
  </si>
  <si>
    <t>森ケ崎</t>
    <phoneticPr fontId="2"/>
  </si>
  <si>
    <t>B</t>
    <phoneticPr fontId="2"/>
  </si>
  <si>
    <t>C</t>
    <phoneticPr fontId="2"/>
  </si>
  <si>
    <t>公園名</t>
    <phoneticPr fontId="2"/>
  </si>
  <si>
    <t>B</t>
    <phoneticPr fontId="2"/>
  </si>
  <si>
    <t>なし</t>
    <phoneticPr fontId="2"/>
  </si>
  <si>
    <t>ほうせいきらめき</t>
    <phoneticPr fontId="2"/>
  </si>
  <si>
    <t>A</t>
    <phoneticPr fontId="2"/>
  </si>
  <si>
    <t>なし</t>
    <phoneticPr fontId="2"/>
  </si>
  <si>
    <t>B1</t>
    <phoneticPr fontId="2"/>
  </si>
  <si>
    <t>R4.3.29トイレ建替え（C1⇒誰B1）</t>
    <phoneticPr fontId="2"/>
  </si>
  <si>
    <t>R4.3.28トイレ建替え（C1⇒誰Ａ1）</t>
    <phoneticPr fontId="2"/>
  </si>
  <si>
    <t>大森南4-3-16</t>
    <rPh sb="2" eb="3">
      <t>ミナミ</t>
    </rPh>
    <phoneticPr fontId="2"/>
  </si>
  <si>
    <t>(公財)大田区文化振興協会</t>
    <rPh sb="1" eb="2">
      <t>コウ</t>
    </rPh>
    <rPh sb="2" eb="3">
      <t>ザイ</t>
    </rPh>
    <rPh sb="4" eb="7">
      <t>オオタク</t>
    </rPh>
    <rPh sb="7" eb="9">
      <t>ブンカ</t>
    </rPh>
    <rPh sb="9" eb="11">
      <t>シンコウ</t>
    </rPh>
    <rPh sb="11" eb="13">
      <t>キョウカイ</t>
    </rPh>
    <phoneticPr fontId="2"/>
  </si>
  <si>
    <t>特C1</t>
    <rPh sb="0" eb="1">
      <t>トク</t>
    </rPh>
    <phoneticPr fontId="2"/>
  </si>
  <si>
    <t>池上2-2-13、
池上2-3-2</t>
    <rPh sb="10" eb="12">
      <t>イケガミ</t>
    </rPh>
    <phoneticPr fontId="2"/>
  </si>
  <si>
    <t>大森北4-27-3、
大森北1-39-1</t>
    <rPh sb="11" eb="13">
      <t>オオモリ</t>
    </rPh>
    <rPh sb="13" eb="14">
      <t>キタ</t>
    </rPh>
    <phoneticPr fontId="2"/>
  </si>
  <si>
    <t>ふれあいパーク活動</t>
    <rPh sb="7" eb="9">
      <t>カツドウ</t>
    </rPh>
    <phoneticPr fontId="2"/>
  </si>
  <si>
    <t>大森西交通</t>
    <phoneticPr fontId="2"/>
  </si>
  <si>
    <t>大森南第一</t>
    <phoneticPr fontId="2"/>
  </si>
  <si>
    <t>本羽田第三</t>
    <phoneticPr fontId="2"/>
  </si>
  <si>
    <t>平張第二</t>
    <phoneticPr fontId="2"/>
  </si>
  <si>
    <t>C1追加</t>
    <phoneticPr fontId="2"/>
  </si>
  <si>
    <t>C2→誰A1</t>
    <phoneticPr fontId="2"/>
  </si>
  <si>
    <t>○</t>
    <phoneticPr fontId="2"/>
  </si>
  <si>
    <t>〇</t>
    <phoneticPr fontId="2"/>
  </si>
  <si>
    <t>〇</t>
    <phoneticPr fontId="2"/>
  </si>
  <si>
    <t>ﾊﾞﾘｱﾌﾘｰA1</t>
    <phoneticPr fontId="2"/>
  </si>
  <si>
    <t>ﾊﾞﾘｱﾌﾘｰ</t>
    <phoneticPr fontId="2"/>
  </si>
  <si>
    <t>ﾊﾞﾘｱﾌﾘ-A1</t>
    <phoneticPr fontId="2"/>
  </si>
  <si>
    <t>ﾊﾞﾘｱﾌﾘ-</t>
    <phoneticPr fontId="2"/>
  </si>
  <si>
    <t>バリアフリー</t>
    <phoneticPr fontId="2"/>
  </si>
  <si>
    <t>バリアフリー</t>
    <phoneticPr fontId="2"/>
  </si>
  <si>
    <t>地域基盤整備第一課</t>
    <rPh sb="0" eb="1">
      <t>チ</t>
    </rPh>
    <rPh sb="1" eb="2">
      <t>イキ</t>
    </rPh>
    <rPh sb="2" eb="4">
      <t>キバン</t>
    </rPh>
    <rPh sb="4" eb="6">
      <t>セイビ</t>
    </rPh>
    <rPh sb="6" eb="8">
      <t>ダイイチ</t>
    </rPh>
    <rPh sb="8" eb="9">
      <t>カ</t>
    </rPh>
    <phoneticPr fontId="2"/>
  </si>
  <si>
    <t>ﾊﾞﾘｱﾌﾘ-計</t>
    <rPh sb="7" eb="8">
      <t>ケイ</t>
    </rPh>
    <phoneticPr fontId="2"/>
  </si>
  <si>
    <t>ﾊﾞﾘｱﾌﾘｰ計</t>
    <rPh sb="7" eb="8">
      <t>ケイ</t>
    </rPh>
    <phoneticPr fontId="2"/>
  </si>
  <si>
    <r>
      <rPr>
        <sz val="9"/>
        <color rgb="FF002060"/>
        <rFont val="ＭＳ Ｐゴシック"/>
        <family val="3"/>
        <charset val="128"/>
      </rPr>
      <t>ﾊﾞﾘｱﾌﾘｰ</t>
    </r>
    <r>
      <rPr>
        <sz val="9"/>
        <rFont val="ＭＳ Ｐゴシック"/>
        <family val="3"/>
        <charset val="128"/>
      </rPr>
      <t>計</t>
    </r>
    <rPh sb="7" eb="8">
      <t>ケイ</t>
    </rPh>
    <phoneticPr fontId="2"/>
  </si>
  <si>
    <t>ﾊﾞ</t>
    <phoneticPr fontId="2"/>
  </si>
  <si>
    <t>ト</t>
    <phoneticPr fontId="2"/>
  </si>
  <si>
    <t>授</t>
    <rPh sb="0" eb="1">
      <t>ジュ</t>
    </rPh>
    <phoneticPr fontId="2"/>
  </si>
  <si>
    <t>ベ</t>
    <phoneticPr fontId="2"/>
  </si>
  <si>
    <t>合計</t>
    <rPh sb="0" eb="2">
      <t>ゴウケイ</t>
    </rPh>
    <phoneticPr fontId="2"/>
  </si>
  <si>
    <t>健</t>
    <rPh sb="0" eb="1">
      <t>ケン</t>
    </rPh>
    <phoneticPr fontId="2"/>
  </si>
  <si>
    <t>は</t>
    <phoneticPr fontId="2"/>
  </si>
  <si>
    <t>はねぴょん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</si>
  <si>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</si>
  <si>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</si>
  <si>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</si>
  <si>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</si>
  <si>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</si>
  <si>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</si>
  <si>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</si>
  <si>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</si>
  <si>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</si>
  <si>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</si>
  <si>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</si>
  <si>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</si>
  <si>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</si>
  <si>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A1、ﾊﾞﾘｱﾌﾘｰB1、ﾊﾞﾘｱﾌﾘｰA1(管理棟内）</t>
    <rPh sb="23" eb="26">
      <t>カンリトウ</t>
    </rPh>
    <rPh sb="26" eb="27">
      <t>ナイ</t>
    </rPh>
    <phoneticPr fontId="2"/>
  </si>
  <si>
    <t>ﾊﾞﾘｱﾌﾘｰA1、ﾊﾞﾘｱﾌﾘｰC1、C2</t>
    <phoneticPr fontId="2"/>
  </si>
  <si>
    <t>ﾊﾞﾘｱﾌﾘｰA2、A1、ﾊﾞﾘｱﾌﾘｰA1（休憩所内）</t>
    <rPh sb="23" eb="25">
      <t>キュウケイ</t>
    </rPh>
    <rPh sb="25" eb="26">
      <t>ジョ</t>
    </rPh>
    <rPh sb="26" eb="27">
      <t>ナイ</t>
    </rPh>
    <phoneticPr fontId="2"/>
  </si>
  <si>
    <t>ﾊﾞﾘｱﾌﾘｰC1</t>
    <phoneticPr fontId="2"/>
  </si>
  <si>
    <t>A1、ﾊﾞﾘｱﾌﾘｰS1(管理棟内)</t>
    <rPh sb="13" eb="16">
      <t>カンリトウ</t>
    </rPh>
    <rPh sb="16" eb="17">
      <t>ナイ</t>
    </rPh>
    <phoneticPr fontId="2"/>
  </si>
  <si>
    <t>ﾊﾞﾘｱﾌﾘｰA1</t>
    <phoneticPr fontId="2"/>
  </si>
  <si>
    <t>ﾊﾞﾘｱﾌﾘｰC1、C1</t>
    <phoneticPr fontId="2"/>
  </si>
  <si>
    <t>ﾊﾞﾘｱﾌﾘｰC1</t>
    <phoneticPr fontId="2"/>
  </si>
  <si>
    <t>ﾊﾞﾘｱﾌﾘｰS1</t>
    <phoneticPr fontId="2"/>
  </si>
  <si>
    <t>ﾊﾞﾘｱﾌﾘｰA5、B1、C3、ﾊﾞﾘｱﾌﾘｰS1(管理棟内)</t>
    <rPh sb="26" eb="29">
      <t>カンリトウ</t>
    </rPh>
    <rPh sb="29" eb="30">
      <t>ナイ</t>
    </rPh>
    <phoneticPr fontId="2"/>
  </si>
  <si>
    <t>ﾊﾞﾘｱﾌﾘｰA1、ﾊﾞﾘｱﾌﾘｰB1、C2</t>
    <phoneticPr fontId="2"/>
  </si>
  <si>
    <t>ﾊﾞﾘｱﾌﾘｰS1(管理棟内）</t>
    <rPh sb="10" eb="13">
      <t>カンリトウ</t>
    </rPh>
    <rPh sb="13" eb="14">
      <t>ナイ</t>
    </rPh>
    <phoneticPr fontId="2"/>
  </si>
  <si>
    <t>ﾊﾞﾘｱﾌﾘｰB1、B1</t>
    <phoneticPr fontId="2"/>
  </si>
  <si>
    <t>ﾊﾞﾘｱﾌﾘｰA1</t>
    <phoneticPr fontId="2"/>
  </si>
  <si>
    <t>ﾊﾞﾘｱﾌﾘｰB1</t>
    <phoneticPr fontId="2"/>
  </si>
  <si>
    <t>ﾊﾞﾘｱﾌﾘｰS1</t>
    <phoneticPr fontId="2"/>
  </si>
  <si>
    <t>ﾊﾞﾘｱﾌﾘｰA2</t>
    <phoneticPr fontId="2"/>
  </si>
  <si>
    <t>ﾊﾞﾘｱﾌﾘｰA1、C1</t>
    <phoneticPr fontId="2"/>
  </si>
  <si>
    <t>ﾊﾞﾘｱﾌﾘｰA1</t>
    <phoneticPr fontId="2"/>
  </si>
  <si>
    <t>ﾊﾞﾘｱﾌﾘｰA2、ﾊﾞﾘｱﾌﾘｰA1(管理棟内)</t>
    <phoneticPr fontId="2"/>
  </si>
  <si>
    <t>ﾊﾞﾘｱﾌﾘｰB1</t>
    <phoneticPr fontId="2"/>
  </si>
  <si>
    <t>ﾊﾞﾘｱﾌﾘｰA1</t>
    <phoneticPr fontId="2"/>
  </si>
  <si>
    <t>ﾊﾞﾘｱﾌﾘｰA1</t>
    <phoneticPr fontId="2"/>
  </si>
  <si>
    <t>ﾊﾞﾘｱﾌﾘｰA4</t>
    <phoneticPr fontId="2"/>
  </si>
  <si>
    <t>ﾊﾞﾘｱﾌﾘｰA3、ﾊﾞﾘｱﾌﾘｰB1、B1、C1</t>
    <phoneticPr fontId="2"/>
  </si>
  <si>
    <t>ﾊﾞﾘｱﾌﾘｰB2</t>
    <phoneticPr fontId="2"/>
  </si>
  <si>
    <t>ﾊﾞﾘｱﾌﾘｰA2</t>
    <phoneticPr fontId="2"/>
  </si>
  <si>
    <t>ﾊﾞﾘｱﾌﾘｰC1</t>
    <phoneticPr fontId="2"/>
  </si>
  <si>
    <t>ﾊﾞﾘｱﾌﾘｰS1、C1</t>
    <phoneticPr fontId="2"/>
  </si>
  <si>
    <t>ﾊﾞﾘｱﾌﾘｰA1、C2</t>
    <phoneticPr fontId="2"/>
  </si>
  <si>
    <t>ﾊﾞﾘｱﾌﾘｰB1</t>
    <phoneticPr fontId="2"/>
  </si>
  <si>
    <t>ﾊﾞﾘｱﾌﾘｰB1</t>
    <phoneticPr fontId="2"/>
  </si>
  <si>
    <t>ﾊﾞﾘｱﾌﾘｰA1</t>
    <phoneticPr fontId="2"/>
  </si>
  <si>
    <t>ﾊﾞﾘｱﾌﾘｰB1</t>
    <phoneticPr fontId="2"/>
  </si>
  <si>
    <t>ﾊﾞﾘｱﾌﾘｰB1</t>
    <phoneticPr fontId="2"/>
  </si>
  <si>
    <t>ﾊﾞﾘｱﾌﾘｰA1</t>
    <phoneticPr fontId="2"/>
  </si>
  <si>
    <t>ﾊﾞﾘｱﾌﾘｰC1、C5(一課）、C1(二課）</t>
    <rPh sb="13" eb="15">
      <t>イッカ</t>
    </rPh>
    <rPh sb="20" eb="21">
      <t>ニ</t>
    </rPh>
    <phoneticPr fontId="2"/>
  </si>
  <si>
    <t>ﾊﾞﾘｱﾌﾘｰA１</t>
    <phoneticPr fontId="2"/>
  </si>
  <si>
    <t>ﾊﾞﾘｱﾌﾘｰA2</t>
    <phoneticPr fontId="2"/>
  </si>
  <si>
    <t>ﾊﾞﾘｱﾌﾘｰ特C1、特C5</t>
    <rPh sb="11" eb="12">
      <t>トク</t>
    </rPh>
    <phoneticPr fontId="2"/>
  </si>
  <si>
    <t>ﾊﾞﾘｱﾌﾘｰA1</t>
    <phoneticPr fontId="2"/>
  </si>
  <si>
    <t>ﾊﾞﾘｱﾌﾘｰC2、C2</t>
    <phoneticPr fontId="2"/>
  </si>
  <si>
    <t>バリアフリートイレ（従来の身障者用トイレ含む）</t>
    <rPh sb="10" eb="12">
      <t>ジュウライ</t>
    </rPh>
    <rPh sb="20" eb="21">
      <t>フク</t>
    </rPh>
    <phoneticPr fontId="2"/>
  </si>
  <si>
    <t>授乳室</t>
    <rPh sb="0" eb="2">
      <t>ジュニュウ</t>
    </rPh>
    <rPh sb="2" eb="3">
      <t>シツ</t>
    </rPh>
    <phoneticPr fontId="2"/>
  </si>
  <si>
    <t>ベビーベッド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</si>
  <si>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</si>
  <si>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</si>
  <si>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</si>
  <si>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</si>
  <si>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</si>
  <si>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</si>
  <si>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</si>
  <si>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健康遊具</t>
    <rPh sb="0" eb="2">
      <t>ケンコウ</t>
    </rPh>
    <rPh sb="2" eb="4">
      <t>ユウグ</t>
    </rPh>
    <phoneticPr fontId="2"/>
  </si>
  <si>
    <t>ﾊﾞﾘｱﾌﾘｰS1(管理棟内）、ﾊﾞﾘｱﾌﾘｰB1</t>
    <phoneticPr fontId="2"/>
  </si>
  <si>
    <r>
      <t xml:space="preserve"> </t>
    </r>
    <r>
      <rPr>
        <b/>
        <sz val="14"/>
        <rFont val="BIZ UDゴシック"/>
        <family val="3"/>
        <charset val="128"/>
      </rPr>
      <t>２）児童公園</t>
    </r>
    <phoneticPr fontId="2"/>
  </si>
  <si>
    <t>ふれあいパーク活動公園等数</t>
    <rPh sb="7" eb="9">
      <t>カツドウ</t>
    </rPh>
    <rPh sb="9" eb="11">
      <t>コウエン</t>
    </rPh>
    <rPh sb="11" eb="12">
      <t>トウ</t>
    </rPh>
    <rPh sb="12" eb="13">
      <t>スウ</t>
    </rPh>
    <phoneticPr fontId="2"/>
  </si>
  <si>
    <t>ふ</t>
    <phoneticPr fontId="2"/>
  </si>
  <si>
    <t>〇</t>
    <phoneticPr fontId="2"/>
  </si>
  <si>
    <t>〇</t>
    <phoneticPr fontId="2"/>
  </si>
  <si>
    <t>〇</t>
    <phoneticPr fontId="2"/>
  </si>
  <si>
    <t>（令和6年4月1日現在）</t>
    <rPh sb="1" eb="3">
      <t>レイワ</t>
    </rPh>
    <rPh sb="4" eb="5">
      <t>ネン</t>
    </rPh>
    <phoneticPr fontId="2"/>
  </si>
  <si>
    <r>
      <rPr>
        <sz val="9"/>
        <color rgb="FFFF0000"/>
        <rFont val="ＭＳ Ｐ明朝"/>
        <family val="1"/>
        <charset val="128"/>
      </rPr>
      <t>ﾊﾞﾘｱﾌﾘｰB1</t>
    </r>
    <r>
      <rPr>
        <sz val="9"/>
        <rFont val="ＭＳ Ｐ明朝"/>
        <family val="1"/>
        <charset val="128"/>
      </rPr>
      <t>、C2</t>
    </r>
    <phoneticPr fontId="2"/>
  </si>
  <si>
    <t>ﾊﾞﾘｱﾌﾘｰB1</t>
    <phoneticPr fontId="2"/>
  </si>
  <si>
    <t>ﾊﾞﾘｱﾌﾘｰA1、C1</t>
    <phoneticPr fontId="2"/>
  </si>
  <si>
    <r>
      <rPr>
        <sz val="9"/>
        <color rgb="FFFF0000"/>
        <rFont val="ＭＳ Ｐ明朝"/>
        <family val="1"/>
        <charset val="128"/>
      </rPr>
      <t>ﾊﾞﾘｱﾌﾘ-A1</t>
    </r>
    <r>
      <rPr>
        <sz val="9"/>
        <rFont val="ＭＳ Ｐ明朝"/>
        <family val="1"/>
        <charset val="128"/>
      </rPr>
      <t>、A3、</t>
    </r>
    <r>
      <rPr>
        <strike/>
        <sz val="9"/>
        <color rgb="FFFF0000"/>
        <rFont val="ＭＳ Ｐ明朝"/>
        <family val="1"/>
        <charset val="128"/>
      </rPr>
      <t>B1</t>
    </r>
    <r>
      <rPr>
        <sz val="9"/>
        <rFont val="ＭＳ Ｐ明朝"/>
        <family val="1"/>
        <charset val="128"/>
      </rPr>
      <t>、C1</t>
    </r>
    <phoneticPr fontId="2"/>
  </si>
  <si>
    <t>ﾊﾞﾘｱﾌﾘ-特Ｃ</t>
    <rPh sb="7" eb="8">
      <t>トク</t>
    </rPh>
    <phoneticPr fontId="2"/>
  </si>
  <si>
    <t>A1、ﾊﾞﾘｱﾌﾘ-B1、ﾊﾞﾘｱﾌﾘ-A1(管理棟内）</t>
    <rPh sb="23" eb="26">
      <t>カンリトウ</t>
    </rPh>
    <rPh sb="26" eb="27">
      <t>ナイ</t>
    </rPh>
    <phoneticPr fontId="2"/>
  </si>
  <si>
    <t>ﾊﾞﾘｱﾌﾘ-A2、A1、ﾊﾞﾘｱﾌﾘ-A1（休憩所内）</t>
    <rPh sb="23" eb="25">
      <t>キュウケイ</t>
    </rPh>
    <rPh sb="25" eb="26">
      <t>ジョ</t>
    </rPh>
    <rPh sb="26" eb="27">
      <t>ナイ</t>
    </rPh>
    <phoneticPr fontId="2"/>
  </si>
  <si>
    <t>A1、ﾊﾞﾘｱﾌﾘ-S1(管理棟内)</t>
    <rPh sb="13" eb="16">
      <t>カンリトウ</t>
    </rPh>
    <rPh sb="16" eb="17">
      <t>ナイ</t>
    </rPh>
    <phoneticPr fontId="2"/>
  </si>
  <si>
    <t>ﾊﾞﾘｱﾌﾘ-S</t>
    <phoneticPr fontId="2"/>
  </si>
  <si>
    <t>ﾊﾞﾘｱﾌﾘ-A</t>
    <phoneticPr fontId="2"/>
  </si>
  <si>
    <t>ﾊﾞﾘｱﾌﾘ-C</t>
    <phoneticPr fontId="2"/>
  </si>
  <si>
    <t>ﾊﾞﾘｱﾌﾘ-A1</t>
    <phoneticPr fontId="2"/>
  </si>
  <si>
    <t>ﾊﾞﾘｱﾌﾘ-A1</t>
    <phoneticPr fontId="2"/>
  </si>
  <si>
    <t>ﾊﾞﾘｱﾌﾘ-C1,C1</t>
    <phoneticPr fontId="2"/>
  </si>
  <si>
    <t>ﾊﾞﾘｱﾌﾘ-S1</t>
    <phoneticPr fontId="2"/>
  </si>
  <si>
    <t>ﾊﾞﾘｱﾌﾘ-B</t>
    <phoneticPr fontId="2"/>
  </si>
  <si>
    <t>ﾊﾞﾘｱﾌﾘ-C</t>
    <phoneticPr fontId="2"/>
  </si>
  <si>
    <r>
      <t>池上梅園 
　　　</t>
    </r>
    <r>
      <rPr>
        <sz val="8"/>
        <color theme="1"/>
        <rFont val="ＭＳ Ｐ明朝"/>
        <family val="1"/>
        <charset val="128"/>
      </rPr>
      <t>※名称に公園は付かない</t>
    </r>
    <rPh sb="10" eb="12">
      <t>メイショウ</t>
    </rPh>
    <rPh sb="13" eb="15">
      <t>コウエン</t>
    </rPh>
    <rPh sb="16" eb="17">
      <t>ツ</t>
    </rPh>
    <phoneticPr fontId="2"/>
  </si>
  <si>
    <t>ﾊﾞﾘｱﾌﾘ-A1、ﾊﾞﾘｱﾌﾘ-Ｃ１、 C2</t>
    <phoneticPr fontId="2"/>
  </si>
  <si>
    <r>
      <t>古径
(</t>
    </r>
    <r>
      <rPr>
        <sz val="8"/>
        <color theme="1"/>
        <rFont val="ＭＳ Ｐ明朝"/>
        <family val="1"/>
        <charset val="128"/>
      </rPr>
      <t>旧　南馬込一丁目南児童公園)</t>
    </r>
    <rPh sb="0" eb="2">
      <t>コケイ</t>
    </rPh>
    <rPh sb="4" eb="5">
      <t>キュウ</t>
    </rPh>
    <rPh sb="6" eb="7">
      <t>ミナミ</t>
    </rPh>
    <rPh sb="7" eb="9">
      <t>マゴメ</t>
    </rPh>
    <rPh sb="9" eb="10">
      <t>１</t>
    </rPh>
    <rPh sb="10" eb="12">
      <t>チョウメ</t>
    </rPh>
    <rPh sb="12" eb="13">
      <t>ミナミ</t>
    </rPh>
    <rPh sb="13" eb="15">
      <t>ジドウ</t>
    </rPh>
    <rPh sb="15" eb="17">
      <t>コウエン</t>
    </rPh>
    <phoneticPr fontId="2"/>
  </si>
  <si>
    <t>ﾊﾞﾘｱﾌﾘ-S</t>
    <phoneticPr fontId="2"/>
  </si>
  <si>
    <t>ﾊﾞﾘｱﾌﾘ-C1</t>
    <phoneticPr fontId="2"/>
  </si>
  <si>
    <t>ﾊﾞﾘｱﾌﾘ-S</t>
    <phoneticPr fontId="2"/>
  </si>
  <si>
    <t>ﾊﾞﾘｱﾌﾘ-B</t>
    <phoneticPr fontId="2"/>
  </si>
  <si>
    <t>ﾊﾞﾘｱﾌﾘ-C</t>
    <phoneticPr fontId="2"/>
  </si>
  <si>
    <t>ﾊﾞﾘｱﾌﾘ-A5、B1、C3、ﾊﾞﾘｱﾌﾘ-S1(管理棟内)</t>
    <rPh sb="26" eb="29">
      <t>カンリトウ</t>
    </rPh>
    <rPh sb="29" eb="30">
      <t>ナイ</t>
    </rPh>
    <phoneticPr fontId="2"/>
  </si>
  <si>
    <t>ﾊﾞﾘｱﾌﾘ-A1、ﾊﾞﾘｱﾌﾘ-B1、C2</t>
    <phoneticPr fontId="2"/>
  </si>
  <si>
    <t>ﾊﾞﾘｱﾌﾘ-A1</t>
    <phoneticPr fontId="2"/>
  </si>
  <si>
    <t>ﾊﾞﾘｱﾌﾘ-A1、C1</t>
    <phoneticPr fontId="2"/>
  </si>
  <si>
    <t>ﾊﾞﾘｱﾌﾘ-Ｓ1(管理棟内）</t>
    <rPh sb="10" eb="13">
      <t>カンリトウ</t>
    </rPh>
    <rPh sb="13" eb="14">
      <t>ナイ</t>
    </rPh>
    <phoneticPr fontId="2"/>
  </si>
  <si>
    <t>ﾊﾞﾘｱﾌﾘ-B1、B1</t>
    <phoneticPr fontId="2"/>
  </si>
  <si>
    <r>
      <t>森ケ崎緑華園 
　　　</t>
    </r>
    <r>
      <rPr>
        <sz val="8"/>
        <color theme="1"/>
        <rFont val="BIZ UDゴシック"/>
        <family val="3"/>
        <charset val="128"/>
      </rPr>
      <t>※名称に公園は付かない</t>
    </r>
    <rPh sb="0" eb="3">
      <t>モリガサキ</t>
    </rPh>
    <rPh sb="3" eb="4">
      <t>リョク</t>
    </rPh>
    <rPh sb="4" eb="5">
      <t>ハナ</t>
    </rPh>
    <rPh sb="12" eb="14">
      <t>メイショウ</t>
    </rPh>
    <rPh sb="15" eb="17">
      <t>コウエン</t>
    </rPh>
    <rPh sb="18" eb="19">
      <t>ツ</t>
    </rPh>
    <phoneticPr fontId="2"/>
  </si>
  <si>
    <t>ﾊﾞﾘｱﾌﾘｰS1(管理棟内）、ﾊﾞﾘｱﾌﾘｰB1</t>
    <phoneticPr fontId="2"/>
  </si>
  <si>
    <t>ﾊﾞﾘｱﾌﾘ-B1</t>
    <phoneticPr fontId="2"/>
  </si>
  <si>
    <t>ﾊﾞﾘｱﾌﾘ-A2</t>
    <phoneticPr fontId="2"/>
  </si>
  <si>
    <t>ﾊﾞﾘｱﾌﾘ-A1、C1</t>
    <phoneticPr fontId="2"/>
  </si>
  <si>
    <t>ﾊﾞﾘｱﾌﾘ-A2、ﾊﾞﾘｱﾌﾘ-A1(管理棟内)</t>
    <phoneticPr fontId="2"/>
  </si>
  <si>
    <t>ﾊﾞﾘｱﾌﾘ-Ａ1</t>
    <phoneticPr fontId="2"/>
  </si>
  <si>
    <t>ﾊﾞﾘｱﾌﾘ-S</t>
    <phoneticPr fontId="2"/>
  </si>
  <si>
    <t>ﾊﾞﾘｱﾌﾘ-A</t>
    <phoneticPr fontId="2"/>
  </si>
  <si>
    <t>ﾊﾞﾘｱﾌﾘ-B</t>
    <phoneticPr fontId="2"/>
  </si>
  <si>
    <t>ﾊﾞﾘｱﾌﾘ-C</t>
    <phoneticPr fontId="2"/>
  </si>
  <si>
    <t>ﾊﾞﾘｱﾌﾘ-A1</t>
    <phoneticPr fontId="2"/>
  </si>
  <si>
    <t>ﾊﾞﾘｱﾌﾘ-B1</t>
    <phoneticPr fontId="2"/>
  </si>
  <si>
    <t>ﾊﾞﾘｱﾌﾘ-B1（休憩所横）</t>
    <phoneticPr fontId="2"/>
  </si>
  <si>
    <t>ﾊﾞﾘｱﾌﾘ-A4</t>
    <phoneticPr fontId="2"/>
  </si>
  <si>
    <t>ﾊﾞﾘｱﾌﾘ-A3、ﾊﾞﾘｱﾌﾘ-B1、B1、C1</t>
    <phoneticPr fontId="2"/>
  </si>
  <si>
    <t>ﾊﾞﾘｱﾌﾘ-B2</t>
    <phoneticPr fontId="2"/>
  </si>
  <si>
    <t>ﾊﾞﾘｱﾌﾘ-A2</t>
    <phoneticPr fontId="2"/>
  </si>
  <si>
    <t>ﾊﾞﾘｱﾌﾘ-C1</t>
    <phoneticPr fontId="2"/>
  </si>
  <si>
    <t>ﾊﾞﾘｱﾌﾘ-S1、C1</t>
    <phoneticPr fontId="2"/>
  </si>
  <si>
    <t>ﾊﾞﾘｱﾌﾘ-A1、C2</t>
    <phoneticPr fontId="2"/>
  </si>
  <si>
    <t>ﾊﾞﾘｱﾌﾘ-S</t>
    <phoneticPr fontId="2"/>
  </si>
  <si>
    <t>ﾊﾞﾘｱﾌﾘ-A</t>
    <phoneticPr fontId="2"/>
  </si>
  <si>
    <t>ﾊﾞﾘｱﾌﾘ-B</t>
    <phoneticPr fontId="2"/>
  </si>
  <si>
    <t>ﾊﾞﾘｱﾌﾘ-C</t>
    <phoneticPr fontId="2"/>
  </si>
  <si>
    <t>ﾊﾞﾘｱﾌﾘ-B1</t>
    <phoneticPr fontId="2"/>
  </si>
  <si>
    <t>ﾊﾞﾘｱﾌﾘ-A1</t>
    <phoneticPr fontId="2"/>
  </si>
  <si>
    <t>ﾊﾞﾘｱﾌﾘ-Ｂ1</t>
    <phoneticPr fontId="2"/>
  </si>
  <si>
    <t>ﾊﾞﾘｱﾌﾘ-Ｂ1</t>
    <phoneticPr fontId="2"/>
  </si>
  <si>
    <t>ﾊﾞﾘｱﾌﾘ-S</t>
    <phoneticPr fontId="2"/>
  </si>
  <si>
    <t>ﾊﾞﾘｱﾌﾘ-A</t>
    <phoneticPr fontId="2"/>
  </si>
  <si>
    <t>ﾊﾞﾘｱﾌﾘ-B</t>
    <phoneticPr fontId="2"/>
  </si>
  <si>
    <t>ﾊﾞﾘｱﾌﾘ-B1</t>
    <phoneticPr fontId="2"/>
  </si>
  <si>
    <t>ﾊﾞﾘｱﾌﾘ-S</t>
    <phoneticPr fontId="2"/>
  </si>
  <si>
    <t>ﾊﾞﾘｱﾌﾘ-A</t>
    <phoneticPr fontId="2"/>
  </si>
  <si>
    <t>ﾊﾞﾘｱﾌﾘ-B</t>
    <phoneticPr fontId="2"/>
  </si>
  <si>
    <t>ﾊﾞﾘｱﾌﾘ-C1</t>
    <phoneticPr fontId="2"/>
  </si>
  <si>
    <t>ﾊﾞﾘｱﾌﾘ-A</t>
    <phoneticPr fontId="2"/>
  </si>
  <si>
    <t>ﾊﾞﾘｱﾌﾘ-B</t>
    <phoneticPr fontId="2"/>
  </si>
  <si>
    <t>ﾊﾞﾘｱﾌﾘ-C</t>
    <phoneticPr fontId="2"/>
  </si>
  <si>
    <t>ﾊﾞﾘｱﾌﾘ-C1、C5(一課）</t>
    <rPh sb="13" eb="15">
      <t>イッカ</t>
    </rPh>
    <phoneticPr fontId="2"/>
  </si>
  <si>
    <t>ﾊﾞﾘｱﾌﾘ-A１</t>
    <phoneticPr fontId="2"/>
  </si>
  <si>
    <t>ﾊﾞﾘｱﾌﾘ-Ａ2</t>
    <phoneticPr fontId="2"/>
  </si>
  <si>
    <t>ﾊﾞﾘｱﾌﾘ-特Ｃ1、特C5</t>
    <rPh sb="11" eb="12">
      <t>トク</t>
    </rPh>
    <phoneticPr fontId="2"/>
  </si>
  <si>
    <t>ﾊﾞﾘｱﾌﾘ-S</t>
    <phoneticPr fontId="2"/>
  </si>
  <si>
    <t>ﾊﾞﾘｱﾌﾘ-A</t>
    <phoneticPr fontId="2"/>
  </si>
  <si>
    <t>ﾊﾞﾘｱﾌﾘ-B</t>
    <phoneticPr fontId="2"/>
  </si>
  <si>
    <t>ﾊﾞﾘｱﾌﾘ-C</t>
    <phoneticPr fontId="2"/>
  </si>
  <si>
    <t>ﾊﾞﾘｱﾌﾘ-C2、C2</t>
    <phoneticPr fontId="2"/>
  </si>
  <si>
    <r>
      <t>ﾊﾞﾘｱﾌﾘｰA1追加、</t>
    </r>
    <r>
      <rPr>
        <sz val="9"/>
        <rFont val="ＭＳ Ｐゴシック"/>
        <family val="3"/>
        <charset val="128"/>
      </rPr>
      <t>R4.7.15 便所建替</t>
    </r>
    <r>
      <rPr>
        <sz val="9"/>
        <color rgb="FFFF0000"/>
        <rFont val="ＭＳ Ｐゴシック"/>
        <family val="3"/>
        <charset val="128"/>
      </rPr>
      <t>　</t>
    </r>
    <rPh sb="9" eb="11">
      <t>ツイカ</t>
    </rPh>
    <phoneticPr fontId="2"/>
  </si>
  <si>
    <t>バリアフリ－トイレ（従来の身障者用トイレ含む）</t>
    <rPh sb="10" eb="12">
      <t>ジュウライ</t>
    </rPh>
    <rPh sb="20" eb="21">
      <t>フク</t>
    </rPh>
    <phoneticPr fontId="2"/>
  </si>
  <si>
    <r>
      <rPr>
        <sz val="9"/>
        <color rgb="FFFF0000"/>
        <rFont val="ＭＳ Ｐ明朝"/>
        <family val="1"/>
        <charset val="128"/>
      </rPr>
      <t>特</t>
    </r>
    <r>
      <rPr>
        <sz val="9"/>
        <rFont val="ＭＳ Ｐ明朝"/>
        <family val="1"/>
        <charset val="128"/>
      </rPr>
      <t>C3</t>
    </r>
    <rPh sb="0" eb="1">
      <t>トク</t>
    </rPh>
    <phoneticPr fontId="2"/>
  </si>
  <si>
    <t>〇</t>
    <phoneticPr fontId="2"/>
  </si>
  <si>
    <t>○</t>
  </si>
  <si>
    <r>
      <t>池上梅園 
　　　</t>
    </r>
    <r>
      <rPr>
        <sz val="8"/>
        <color theme="1"/>
        <rFont val="BIZ UDゴシック"/>
        <family val="3"/>
        <charset val="128"/>
      </rPr>
      <t>※名称に公園は付かない</t>
    </r>
    <rPh sb="10" eb="12">
      <t>メイショウ</t>
    </rPh>
    <rPh sb="13" eb="15">
      <t>コウエン</t>
    </rPh>
    <rPh sb="16" eb="17">
      <t>ツ</t>
    </rPh>
    <phoneticPr fontId="2"/>
  </si>
  <si>
    <r>
      <t>古径
(</t>
    </r>
    <r>
      <rPr>
        <sz val="8"/>
        <color theme="1"/>
        <rFont val="BIZ UDゴシック"/>
        <family val="3"/>
        <charset val="128"/>
      </rPr>
      <t>旧　南馬込一丁目南児童公園)</t>
    </r>
    <rPh sb="0" eb="2">
      <t>コケイ</t>
    </rPh>
    <rPh sb="4" eb="5">
      <t>キュウ</t>
    </rPh>
    <rPh sb="6" eb="7">
      <t>ミナミ</t>
    </rPh>
    <rPh sb="7" eb="9">
      <t>マゴメ</t>
    </rPh>
    <rPh sb="9" eb="10">
      <t>１</t>
    </rPh>
    <rPh sb="10" eb="12">
      <t>チョウメ</t>
    </rPh>
    <rPh sb="12" eb="13">
      <t>ミナミ</t>
    </rPh>
    <rPh sb="13" eb="15">
      <t>ジドウ</t>
    </rPh>
    <rPh sb="15" eb="17">
      <t>コウエン</t>
    </rPh>
    <phoneticPr fontId="2"/>
  </si>
  <si>
    <r>
      <t xml:space="preserve">○
</t>
    </r>
    <r>
      <rPr>
        <sz val="8"/>
        <color theme="1"/>
        <rFont val="BIZ UDゴシック"/>
        <family val="3"/>
        <charset val="128"/>
      </rPr>
      <t>（2団体）</t>
    </r>
    <rPh sb="4" eb="6">
      <t>ダンタイ</t>
    </rPh>
    <phoneticPr fontId="2"/>
  </si>
  <si>
    <r>
      <rPr>
        <sz val="7"/>
        <color theme="1"/>
        <rFont val="BIZ UDゴシック"/>
        <family val="3"/>
        <charset val="128"/>
      </rPr>
      <t>ﾊﾞﾘｱﾌﾘｰB1</t>
    </r>
    <r>
      <rPr>
        <sz val="6"/>
        <color theme="1"/>
        <rFont val="BIZ UDゴシック"/>
        <family val="3"/>
        <charset val="128"/>
      </rPr>
      <t>（休憩所横）</t>
    </r>
    <phoneticPr fontId="2"/>
  </si>
  <si>
    <t>ﾊﾞﾘｱﾌﾘｰB1、C2</t>
    <phoneticPr fontId="2"/>
  </si>
  <si>
    <r>
      <t>ﾊﾞﾘｱﾌﾘｰA1、A3、</t>
    </r>
    <r>
      <rPr>
        <sz val="9"/>
        <color theme="1"/>
        <rFont val="BIZ UDゴシック"/>
        <family val="3"/>
        <charset val="128"/>
      </rPr>
      <t>C1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</si>
</sst>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0.00_);[Red]\(0.00\)"/>
    <numFmt numFmtId="178" formatCode="[$-411]gee\.mm\.dd"/>
    <numFmt numFmtId="179" formatCode="0_);[Red]\(0\)"/>
  </numFmts>
  <fonts count="4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b/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sz val="8"/>
      <name val="ＭＳ Ｐゴシック"/>
      <family val="3"/>
      <charset val="128"/>
    </font>
    <font>
      <b/>
      <sz val="8"/>
      <name val="ＭＳ Ｐ明朝"/>
      <family val="1"/>
      <charset val="128"/>
    </font>
    <font>
      <b/>
      <sz val="14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4"/>
      <color rgb="FF0070C0"/>
      <name val="ＭＳ Ｐ明朝"/>
      <family val="1"/>
      <charset val="128"/>
    </font>
    <font>
      <sz val="9"/>
      <color rgb="FF0070C0"/>
      <name val="ＭＳ Ｐ明朝"/>
      <family val="1"/>
      <charset val="128"/>
    </font>
    <font>
      <sz val="9"/>
      <color rgb="FFFF0000"/>
      <name val="ＭＳ Ｐ明朝"/>
      <family val="1"/>
      <charset val="128"/>
    </font>
    <font>
      <sz val="10"/>
      <name val="ＭＳ Ｐゴシック"/>
      <family val="3"/>
      <charset val="128"/>
    </font>
    <font>
      <sz val="10"/>
      <name val="ＭＳ Ｐ明朝"/>
      <family val="1"/>
      <charset val="128"/>
    </font>
    <font>
      <sz val="10"/>
      <color rgb="FFFF0000"/>
      <name val="ＭＳ Ｐゴシック"/>
      <family val="3"/>
      <charset val="128"/>
    </font>
    <font>
      <sz val="9"/>
      <name val="BIZ UDゴシック"/>
      <family val="3"/>
      <charset val="128"/>
    </font>
    <font>
      <sz val="14"/>
      <name val="BIZ UDゴシック"/>
      <family val="3"/>
      <charset val="128"/>
    </font>
    <font>
      <sz val="8"/>
      <name val="BIZ UDゴシック"/>
      <family val="3"/>
      <charset val="128"/>
    </font>
    <font>
      <sz val="9"/>
      <color rgb="FFFF0000"/>
      <name val="BIZ UDゴシック"/>
      <family val="3"/>
      <charset val="128"/>
    </font>
    <font>
      <sz val="9"/>
      <color rgb="FF0070C0"/>
      <name val="BIZ UDゴシック"/>
      <family val="3"/>
      <charset val="128"/>
    </font>
    <font>
      <sz val="9"/>
      <color rgb="FF0070C0"/>
      <name val="ＭＳ Ｐゴシック"/>
      <family val="3"/>
      <charset val="128"/>
    </font>
    <font>
      <sz val="9"/>
      <color theme="1"/>
      <name val="BIZ UDゴシック"/>
      <family val="3"/>
      <charset val="128"/>
    </font>
    <font>
      <sz val="8"/>
      <color theme="1"/>
      <name val="BIZ UD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002060"/>
      <name val="ＭＳ Ｐゴシック"/>
      <family val="3"/>
      <charset val="128"/>
    </font>
    <font>
      <b/>
      <sz val="9"/>
      <name val="BIZ UDゴシック"/>
      <family val="3"/>
      <charset val="128"/>
    </font>
    <font>
      <b/>
      <sz val="16"/>
      <name val="BIZ UDゴシック"/>
      <family val="3"/>
      <charset val="128"/>
    </font>
    <font>
      <b/>
      <sz val="10"/>
      <name val="BIZ UDゴシック"/>
      <family val="3"/>
      <charset val="128"/>
    </font>
    <font>
      <b/>
      <sz val="14"/>
      <name val="BIZ UDゴシック"/>
      <family val="3"/>
      <charset val="128"/>
    </font>
    <font>
      <b/>
      <sz val="8"/>
      <name val="BIZ UDゴシック"/>
      <family val="3"/>
      <charset val="128"/>
    </font>
    <font>
      <sz val="14"/>
      <color rgb="FFFF0000"/>
      <name val="ＭＳ Ｐ明朝"/>
      <family val="1"/>
      <charset val="128"/>
    </font>
    <font>
      <strike/>
      <sz val="9"/>
      <color rgb="FFFF0000"/>
      <name val="ＭＳ Ｐ明朝"/>
      <family val="1"/>
      <charset val="128"/>
    </font>
    <font>
      <strike/>
      <sz val="8"/>
      <color rgb="FFFF0000"/>
      <name val="ＭＳ Ｐ明朝"/>
      <family val="1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7"/>
      <color theme="1"/>
      <name val="BIZ UDゴシック"/>
      <family val="3"/>
      <charset val="128"/>
    </font>
    <font>
      <sz val="5"/>
      <color theme="1"/>
      <name val="BIZ UDゴシック"/>
      <family val="3"/>
      <charset val="128"/>
    </font>
    <font>
      <strike/>
      <sz val="9"/>
      <color theme="1"/>
      <name val="BIZ UDゴシック"/>
      <family val="3"/>
      <charset val="128"/>
    </font>
    <font>
      <sz val="6"/>
      <color theme="1"/>
      <name val="BIZ UDゴシック"/>
      <family val="3"/>
      <charset val="128"/>
    </font>
    <font>
      <b/>
      <sz val="9"/>
      <color theme="1"/>
      <name val="BIZ UDゴシック"/>
      <family val="3"/>
      <charset val="128"/>
    </font>
    <font>
      <b/>
      <sz val="8"/>
      <color theme="1"/>
      <name val="BIZ UD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rgb="FF6AFA7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" fillId="0" borderId="0"/>
  </cellStyleXfs>
  <cellXfs count="444">
    <xf numFmtId="0" fontId="0" fillId="0" borderId="0" xfId="0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justify" vertical="center" wrapText="1"/>
    </xf>
    <xf numFmtId="57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justify" vertical="center" wrapText="1"/>
    </xf>
    <xf numFmtId="0" fontId="5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justify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5" fillId="7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57" fontId="3" fillId="0" borderId="15" xfId="0" applyNumberFormat="1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vertical="center"/>
    </xf>
    <xf numFmtId="57" fontId="3" fillId="2" borderId="15" xfId="0" applyNumberFormat="1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vertical="center"/>
    </xf>
    <xf numFmtId="57" fontId="6" fillId="0" borderId="15" xfId="0" applyNumberFormat="1" applyFont="1" applyFill="1" applyBorder="1" applyAlignment="1">
      <alignment horizontal="left" vertical="center" wrapText="1"/>
    </xf>
    <xf numFmtId="57" fontId="3" fillId="10" borderId="15" xfId="0" applyNumberFormat="1" applyFont="1" applyFill="1" applyBorder="1" applyAlignment="1">
      <alignment horizontal="left" vertical="center" wrapText="1"/>
    </xf>
    <xf numFmtId="57" fontId="3" fillId="0" borderId="12" xfId="0" applyNumberFormat="1" applyFont="1" applyFill="1" applyBorder="1" applyAlignment="1">
      <alignment horizontal="left" vertical="center" wrapText="1"/>
    </xf>
    <xf numFmtId="57" fontId="3" fillId="10" borderId="28" xfId="0" applyNumberFormat="1" applyFont="1" applyFill="1" applyBorder="1" applyAlignment="1">
      <alignment horizontal="left" vertical="center" wrapText="1"/>
    </xf>
    <xf numFmtId="0" fontId="17" fillId="10" borderId="4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8" fillId="2" borderId="4" xfId="0" applyFont="1" applyFill="1" applyBorder="1" applyAlignment="1">
      <alignment horizontal="center" vertical="center"/>
    </xf>
    <xf numFmtId="57" fontId="3" fillId="0" borderId="1" xfId="0" applyNumberFormat="1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57" fontId="3" fillId="11" borderId="15" xfId="0" applyNumberFormat="1" applyFont="1" applyFill="1" applyBorder="1" applyAlignment="1">
      <alignment horizontal="left" vertical="center" wrapText="1"/>
    </xf>
    <xf numFmtId="0" fontId="17" fillId="11" borderId="4" xfId="0" applyFont="1" applyFill="1" applyBorder="1" applyAlignment="1">
      <alignment vertical="center"/>
    </xf>
    <xf numFmtId="0" fontId="19" fillId="11" borderId="4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57" fontId="3" fillId="0" borderId="15" xfId="0" applyNumberFormat="1" applyFont="1" applyFill="1" applyBorder="1" applyAlignment="1">
      <alignment horizontal="left" vertical="center" shrinkToFit="1"/>
    </xf>
    <xf numFmtId="57" fontId="3" fillId="5" borderId="15" xfId="0" applyNumberFormat="1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left" vertical="center" wrapText="1"/>
    </xf>
    <xf numFmtId="0" fontId="17" fillId="11" borderId="7" xfId="0" applyFont="1" applyFill="1" applyBorder="1" applyAlignment="1">
      <alignment vertical="center"/>
    </xf>
    <xf numFmtId="57" fontId="3" fillId="3" borderId="15" xfId="0" applyNumberFormat="1" applyFont="1" applyFill="1" applyBorder="1" applyAlignment="1">
      <alignment horizontal="left" vertical="center" wrapText="1"/>
    </xf>
    <xf numFmtId="0" fontId="17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right" vertical="center"/>
    </xf>
    <xf numFmtId="57" fontId="3" fillId="12" borderId="15" xfId="0" applyNumberFormat="1" applyFont="1" applyFill="1" applyBorder="1" applyAlignment="1">
      <alignment horizontal="left" vertical="center" wrapText="1"/>
    </xf>
    <xf numFmtId="0" fontId="17" fillId="12" borderId="4" xfId="0" applyFont="1" applyFill="1" applyBorder="1" applyAlignment="1">
      <alignment vertical="center"/>
    </xf>
    <xf numFmtId="0" fontId="5" fillId="12" borderId="4" xfId="0" applyFont="1" applyFill="1" applyBorder="1" applyAlignment="1">
      <alignment vertical="center"/>
    </xf>
    <xf numFmtId="0" fontId="5" fillId="11" borderId="7" xfId="0" applyFont="1" applyFill="1" applyBorder="1" applyAlignment="1">
      <alignment vertical="center"/>
    </xf>
    <xf numFmtId="0" fontId="17" fillId="5" borderId="7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justify" vertical="center" wrapText="1"/>
    </xf>
    <xf numFmtId="0" fontId="3" fillId="11" borderId="4" xfId="0" applyFont="1" applyFill="1" applyBorder="1" applyAlignment="1">
      <alignment horizontal="justify" vertical="center" wrapText="1"/>
    </xf>
    <xf numFmtId="0" fontId="6" fillId="11" borderId="4" xfId="0" applyFont="1" applyFill="1" applyBorder="1" applyAlignment="1">
      <alignment horizontal="left" vertical="center" wrapText="1"/>
    </xf>
    <xf numFmtId="0" fontId="5" fillId="11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 wrapText="1"/>
    </xf>
    <xf numFmtId="0" fontId="3" fillId="11" borderId="7" xfId="0" applyFont="1" applyFill="1" applyBorder="1" applyAlignment="1">
      <alignment horizontal="justify" vertical="center" wrapText="1"/>
    </xf>
    <xf numFmtId="57" fontId="3" fillId="11" borderId="12" xfId="0" applyNumberFormat="1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3" fillId="10" borderId="4" xfId="0" applyFont="1" applyFill="1" applyBorder="1" applyAlignment="1">
      <alignment horizontal="left" vertical="center" wrapText="1"/>
    </xf>
    <xf numFmtId="0" fontId="6" fillId="10" borderId="4" xfId="0" applyFont="1" applyFill="1" applyBorder="1" applyAlignment="1">
      <alignment horizontal="left" vertical="center" wrapText="1"/>
    </xf>
    <xf numFmtId="0" fontId="3" fillId="10" borderId="15" xfId="0" applyFont="1" applyFill="1" applyBorder="1" applyAlignment="1">
      <alignment horizontal="left" vertical="center" wrapText="1"/>
    </xf>
    <xf numFmtId="0" fontId="18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justify" vertical="center" wrapText="1"/>
    </xf>
    <xf numFmtId="0" fontId="3" fillId="5" borderId="4" xfId="0" applyFont="1" applyFill="1" applyBorder="1" applyAlignment="1">
      <alignment horizontal="justify" vertical="center" wrapText="1"/>
    </xf>
    <xf numFmtId="0" fontId="6" fillId="11" borderId="4" xfId="0" applyFont="1" applyFill="1" applyBorder="1" applyAlignment="1">
      <alignment horizontal="justify" vertical="center" wrapText="1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right" vertical="center"/>
    </xf>
    <xf numFmtId="178" fontId="20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176" fontId="20" fillId="0" borderId="0" xfId="0" applyNumberFormat="1" applyFont="1" applyFill="1" applyAlignment="1">
      <alignment vertical="center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0" fillId="3" borderId="0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20" fillId="13" borderId="0" xfId="0" applyFont="1" applyFill="1" applyAlignment="1">
      <alignment vertical="center"/>
    </xf>
    <xf numFmtId="0" fontId="20" fillId="13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178" fontId="26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178" fontId="26" fillId="0" borderId="0" xfId="0" applyNumberFormat="1" applyFont="1" applyFill="1" applyAlignment="1">
      <alignment horizontal="left" vertical="center"/>
    </xf>
    <xf numFmtId="0" fontId="13" fillId="10" borderId="4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/>
    </xf>
    <xf numFmtId="0" fontId="5" fillId="6" borderId="4" xfId="0" applyFont="1" applyFill="1" applyBorder="1" applyAlignment="1">
      <alignment horizontal="center" vertical="center" wrapText="1"/>
    </xf>
    <xf numFmtId="179" fontId="14" fillId="0" borderId="0" xfId="0" applyNumberFormat="1" applyFont="1" applyFill="1" applyAlignment="1">
      <alignment horizontal="right" vertical="center"/>
    </xf>
    <xf numFmtId="179" fontId="15" fillId="11" borderId="15" xfId="0" applyNumberFormat="1" applyFont="1" applyFill="1" applyBorder="1" applyAlignment="1">
      <alignment horizontal="right" vertical="center" wrapText="1"/>
    </xf>
    <xf numFmtId="179" fontId="25" fillId="0" borderId="0" xfId="0" applyNumberFormat="1" applyFont="1" applyFill="1" applyAlignment="1">
      <alignment horizontal="right" vertical="center"/>
    </xf>
    <xf numFmtId="179" fontId="15" fillId="0" borderId="0" xfId="0" applyNumberFormat="1" applyFont="1" applyFill="1" applyAlignment="1">
      <alignment horizontal="right" vertical="center"/>
    </xf>
    <xf numFmtId="179" fontId="15" fillId="10" borderId="15" xfId="0" applyNumberFormat="1" applyFont="1" applyFill="1" applyBorder="1" applyAlignment="1">
      <alignment horizontal="right" vertical="center" wrapText="1"/>
    </xf>
    <xf numFmtId="179" fontId="15" fillId="0" borderId="0" xfId="0" applyNumberFormat="1" applyFont="1" applyFill="1" applyBorder="1" applyAlignment="1">
      <alignment horizontal="right" vertical="center" wrapText="1"/>
    </xf>
    <xf numFmtId="179" fontId="15" fillId="0" borderId="0" xfId="0" applyNumberFormat="1" applyFont="1" applyFill="1" applyBorder="1" applyAlignment="1">
      <alignment horizontal="right" vertical="center"/>
    </xf>
    <xf numFmtId="179" fontId="15" fillId="0" borderId="0" xfId="0" applyNumberFormat="1" applyFont="1" applyFill="1" applyBorder="1" applyAlignment="1">
      <alignment horizontal="right" vertical="center" shrinkToFit="1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30" fillId="0" borderId="0" xfId="0" applyFont="1" applyFill="1" applyBorder="1" applyAlignment="1">
      <alignment horizontal="justify" vertical="center" wrapText="1"/>
    </xf>
    <xf numFmtId="0" fontId="23" fillId="0" borderId="0" xfId="0" applyFont="1" applyFill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justify" vertical="center" wrapText="1"/>
    </xf>
    <xf numFmtId="179" fontId="15" fillId="0" borderId="28" xfId="0" applyNumberFormat="1" applyFont="1" applyFill="1" applyBorder="1" applyAlignment="1">
      <alignment horizontal="right" vertical="center" wrapText="1"/>
    </xf>
    <xf numFmtId="0" fontId="19" fillId="0" borderId="23" xfId="0" applyFont="1" applyFill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3" fillId="0" borderId="23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178" fontId="32" fillId="0" borderId="0" xfId="0" applyNumberFormat="1" applyFont="1" applyFill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Continuous" vertical="center"/>
    </xf>
    <xf numFmtId="178" fontId="30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center" wrapText="1"/>
    </xf>
    <xf numFmtId="179" fontId="13" fillId="0" borderId="0" xfId="0" applyNumberFormat="1" applyFont="1" applyFill="1" applyAlignment="1">
      <alignment horizontal="right" vertical="center"/>
    </xf>
    <xf numFmtId="179" fontId="35" fillId="0" borderId="0" xfId="0" applyNumberFormat="1" applyFont="1" applyFill="1" applyAlignment="1">
      <alignment horizontal="right" vertical="center"/>
    </xf>
    <xf numFmtId="179" fontId="16" fillId="0" borderId="0" xfId="0" applyNumberFormat="1" applyFont="1" applyFill="1" applyAlignment="1">
      <alignment horizontal="right" vertical="center"/>
    </xf>
    <xf numFmtId="179" fontId="16" fillId="0" borderId="28" xfId="0" applyNumberFormat="1" applyFont="1" applyFill="1" applyBorder="1" applyAlignment="1">
      <alignment horizontal="right" vertical="center" wrapText="1"/>
    </xf>
    <xf numFmtId="179" fontId="16" fillId="10" borderId="15" xfId="0" applyNumberFormat="1" applyFont="1" applyFill="1" applyBorder="1" applyAlignment="1">
      <alignment horizontal="right" vertical="center" wrapText="1"/>
    </xf>
    <xf numFmtId="0" fontId="19" fillId="10" borderId="4" xfId="0" applyFont="1" applyFill="1" applyBorder="1" applyAlignment="1">
      <alignment vertical="center"/>
    </xf>
    <xf numFmtId="179" fontId="16" fillId="0" borderId="0" xfId="0" applyNumberFormat="1" applyFont="1" applyFill="1" applyBorder="1" applyAlignment="1">
      <alignment horizontal="right" vertical="center" wrapText="1"/>
    </xf>
    <xf numFmtId="179" fontId="16" fillId="11" borderId="15" xfId="0" applyNumberFormat="1" applyFont="1" applyFill="1" applyBorder="1" applyAlignment="1">
      <alignment horizontal="right" vertical="center" wrapText="1"/>
    </xf>
    <xf numFmtId="179" fontId="16" fillId="0" borderId="0" xfId="0" applyNumberFormat="1" applyFont="1" applyFill="1" applyBorder="1" applyAlignment="1">
      <alignment horizontal="right" vertical="center"/>
    </xf>
    <xf numFmtId="179" fontId="16" fillId="0" borderId="0" xfId="0" applyNumberFormat="1" applyFont="1" applyFill="1" applyBorder="1" applyAlignment="1">
      <alignment horizontal="right" vertical="center" shrinkToFit="1"/>
    </xf>
    <xf numFmtId="0" fontId="36" fillId="10" borderId="4" xfId="0" applyFont="1" applyFill="1" applyBorder="1" applyAlignment="1">
      <alignment horizontal="center" vertical="center" wrapText="1"/>
    </xf>
    <xf numFmtId="0" fontId="36" fillId="10" borderId="4" xfId="0" applyFont="1" applyFill="1" applyBorder="1" applyAlignment="1">
      <alignment horizontal="justify" vertical="center" wrapText="1"/>
    </xf>
    <xf numFmtId="0" fontId="37" fillId="10" borderId="4" xfId="0" applyFont="1" applyFill="1" applyBorder="1" applyAlignment="1">
      <alignment horizontal="left" vertical="center" wrapText="1"/>
    </xf>
    <xf numFmtId="57" fontId="36" fillId="10" borderId="15" xfId="0" applyNumberFormat="1" applyFont="1" applyFill="1" applyBorder="1" applyAlignment="1">
      <alignment horizontal="left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57" fontId="3" fillId="0" borderId="28" xfId="0" applyNumberFormat="1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79" fontId="3" fillId="0" borderId="15" xfId="0" applyNumberFormat="1" applyFont="1" applyFill="1" applyBorder="1" applyAlignment="1">
      <alignment horizontal="right" vertical="center" wrapText="1"/>
    </xf>
    <xf numFmtId="179" fontId="3" fillId="2" borderId="15" xfId="0" applyNumberFormat="1" applyFont="1" applyFill="1" applyBorder="1" applyAlignment="1">
      <alignment horizontal="right" vertical="center" wrapText="1"/>
    </xf>
    <xf numFmtId="0" fontId="38" fillId="0" borderId="17" xfId="0" applyFont="1" applyFill="1" applyBorder="1" applyAlignment="1">
      <alignment horizontal="center" vertical="center" wrapText="1"/>
    </xf>
    <xf numFmtId="0" fontId="39" fillId="0" borderId="17" xfId="0" applyFont="1" applyFill="1" applyBorder="1" applyAlignment="1">
      <alignment horizontal="center" vertical="center" wrapText="1"/>
    </xf>
    <xf numFmtId="0" fontId="38" fillId="0" borderId="27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justify" vertical="center" wrapText="1"/>
    </xf>
    <xf numFmtId="0" fontId="42" fillId="0" borderId="4" xfId="0" applyFont="1" applyFill="1" applyBorder="1" applyAlignment="1">
      <alignment horizontal="left" vertical="center" wrapText="1"/>
    </xf>
    <xf numFmtId="57" fontId="41" fillId="0" borderId="15" xfId="0" applyNumberFormat="1" applyFont="1" applyFill="1" applyBorder="1" applyAlignment="1">
      <alignment horizontal="left" vertical="center" wrapText="1"/>
    </xf>
    <xf numFmtId="179" fontId="41" fillId="0" borderId="15" xfId="0" applyNumberFormat="1" applyFont="1" applyFill="1" applyBorder="1" applyAlignment="1">
      <alignment horizontal="right" vertical="center" wrapText="1"/>
    </xf>
    <xf numFmtId="0" fontId="40" fillId="0" borderId="4" xfId="0" applyFont="1" applyFill="1" applyBorder="1" applyAlignment="1">
      <alignment vertical="center"/>
    </xf>
    <xf numFmtId="0" fontId="38" fillId="0" borderId="4" xfId="0" applyFont="1" applyFill="1" applyBorder="1" applyAlignment="1">
      <alignment vertical="center"/>
    </xf>
    <xf numFmtId="57" fontId="41" fillId="0" borderId="4" xfId="0" applyNumberFormat="1" applyFont="1" applyFill="1" applyBorder="1" applyAlignment="1">
      <alignment horizontal="left" vertical="center" wrapText="1"/>
    </xf>
    <xf numFmtId="179" fontId="41" fillId="0" borderId="4" xfId="0" applyNumberFormat="1" applyFont="1" applyFill="1" applyBorder="1" applyAlignment="1">
      <alignment horizontal="right" vertical="center" wrapText="1"/>
    </xf>
    <xf numFmtId="0" fontId="40" fillId="5" borderId="4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justify" vertical="center" wrapText="1"/>
    </xf>
    <xf numFmtId="0" fontId="42" fillId="2" borderId="4" xfId="0" applyFont="1" applyFill="1" applyBorder="1" applyAlignment="1">
      <alignment horizontal="left" vertical="center" wrapText="1"/>
    </xf>
    <xf numFmtId="57" fontId="41" fillId="2" borderId="15" xfId="0" applyNumberFormat="1" applyFont="1" applyFill="1" applyBorder="1" applyAlignment="1">
      <alignment horizontal="left" vertical="center" wrapText="1"/>
    </xf>
    <xf numFmtId="179" fontId="41" fillId="2" borderId="15" xfId="0" applyNumberFormat="1" applyFont="1" applyFill="1" applyBorder="1" applyAlignment="1">
      <alignment horizontal="right" vertical="center" wrapText="1"/>
    </xf>
    <xf numFmtId="0" fontId="40" fillId="2" borderId="4" xfId="0" applyFont="1" applyFill="1" applyBorder="1" applyAlignment="1">
      <alignment vertical="center"/>
    </xf>
    <xf numFmtId="57" fontId="41" fillId="10" borderId="15" xfId="0" applyNumberFormat="1" applyFont="1" applyFill="1" applyBorder="1" applyAlignment="1">
      <alignment horizontal="left" vertical="center" shrinkToFit="1"/>
    </xf>
    <xf numFmtId="179" fontId="41" fillId="10" borderId="15" xfId="0" applyNumberFormat="1" applyFont="1" applyFill="1" applyBorder="1" applyAlignment="1">
      <alignment horizontal="right" vertical="center" shrinkToFit="1"/>
    </xf>
    <xf numFmtId="179" fontId="41" fillId="0" borderId="28" xfId="0" applyNumberFormat="1" applyFont="1" applyFill="1" applyBorder="1" applyAlignment="1">
      <alignment horizontal="right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41" fillId="0" borderId="20" xfId="0" applyFont="1" applyFill="1" applyBorder="1" applyAlignment="1">
      <alignment horizontal="center" vertical="center" wrapText="1"/>
    </xf>
    <xf numFmtId="0" fontId="41" fillId="0" borderId="4" xfId="2" applyFont="1" applyFill="1" applyBorder="1" applyAlignment="1">
      <alignment horizontal="justify" vertical="center" wrapText="1"/>
    </xf>
    <xf numFmtId="57" fontId="41" fillId="10" borderId="15" xfId="0" applyNumberFormat="1" applyFont="1" applyFill="1" applyBorder="1" applyAlignment="1">
      <alignment horizontal="left" vertical="center" wrapText="1"/>
    </xf>
    <xf numFmtId="179" fontId="41" fillId="10" borderId="15" xfId="0" applyNumberFormat="1" applyFont="1" applyFill="1" applyBorder="1" applyAlignment="1">
      <alignment horizontal="right" vertical="center" wrapText="1"/>
    </xf>
    <xf numFmtId="0" fontId="41" fillId="0" borderId="7" xfId="0" applyFont="1" applyFill="1" applyBorder="1" applyAlignment="1">
      <alignment horizontal="justify" vertical="center" wrapText="1"/>
    </xf>
    <xf numFmtId="0" fontId="42" fillId="0" borderId="7" xfId="0" applyFont="1" applyFill="1" applyBorder="1" applyAlignment="1">
      <alignment horizontal="left" vertical="center" wrapText="1"/>
    </xf>
    <xf numFmtId="57" fontId="41" fillId="0" borderId="12" xfId="0" applyNumberFormat="1" applyFont="1" applyFill="1" applyBorder="1" applyAlignment="1">
      <alignment horizontal="left" vertical="center" wrapText="1"/>
    </xf>
    <xf numFmtId="179" fontId="41" fillId="0" borderId="12" xfId="0" applyNumberFormat="1" applyFont="1" applyFill="1" applyBorder="1" applyAlignment="1">
      <alignment horizontal="right" vertical="center" wrapText="1"/>
    </xf>
    <xf numFmtId="0" fontId="41" fillId="0" borderId="29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justify" vertical="center" wrapText="1"/>
    </xf>
    <xf numFmtId="57" fontId="26" fillId="0" borderId="7" xfId="0" applyNumberFormat="1" applyFont="1" applyFill="1" applyBorder="1" applyAlignment="1">
      <alignment horizontal="left" vertical="center" wrapText="1"/>
    </xf>
    <xf numFmtId="179" fontId="26" fillId="0" borderId="7" xfId="0" applyNumberFormat="1" applyFont="1" applyFill="1" applyBorder="1" applyAlignment="1">
      <alignment horizontal="right" vertical="center" wrapText="1"/>
    </xf>
    <xf numFmtId="0" fontId="40" fillId="10" borderId="4" xfId="0" applyFont="1" applyFill="1" applyBorder="1" applyAlignment="1">
      <alignment vertical="center"/>
    </xf>
    <xf numFmtId="179" fontId="3" fillId="0" borderId="1" xfId="0" applyNumberFormat="1" applyFont="1" applyFill="1" applyBorder="1" applyAlignment="1">
      <alignment horizontal="right" vertical="center" wrapText="1"/>
    </xf>
    <xf numFmtId="179" fontId="3" fillId="0" borderId="0" xfId="0" applyNumberFormat="1" applyFont="1" applyFill="1" applyBorder="1" applyAlignment="1">
      <alignment horizontal="right" vertical="center" wrapText="1"/>
    </xf>
    <xf numFmtId="179" fontId="3" fillId="0" borderId="15" xfId="0" applyNumberFormat="1" applyFont="1" applyFill="1" applyBorder="1" applyAlignment="1">
      <alignment vertical="center" shrinkToFit="1"/>
    </xf>
    <xf numFmtId="179" fontId="3" fillId="0" borderId="12" xfId="0" applyNumberFormat="1" applyFont="1" applyFill="1" applyBorder="1" applyAlignment="1">
      <alignment horizontal="right" vertical="center" wrapText="1"/>
    </xf>
    <xf numFmtId="179" fontId="3" fillId="3" borderId="15" xfId="0" applyNumberFormat="1" applyFont="1" applyFill="1" applyBorder="1" applyAlignment="1">
      <alignment horizontal="right" vertical="center" wrapText="1"/>
    </xf>
    <xf numFmtId="0" fontId="17" fillId="0" borderId="11" xfId="0" applyFont="1" applyFill="1" applyBorder="1" applyAlignment="1">
      <alignment horizontal="right" vertical="center"/>
    </xf>
    <xf numFmtId="179" fontId="3" fillId="12" borderId="15" xfId="0" applyNumberFormat="1" applyFont="1" applyFill="1" applyBorder="1" applyAlignment="1">
      <alignment horizontal="right" vertical="center" wrapText="1"/>
    </xf>
    <xf numFmtId="179" fontId="3" fillId="11" borderId="15" xfId="0" applyNumberFormat="1" applyFont="1" applyFill="1" applyBorder="1" applyAlignment="1">
      <alignment horizontal="right" vertical="center" wrapText="1"/>
    </xf>
    <xf numFmtId="179" fontId="3" fillId="11" borderId="12" xfId="0" applyNumberFormat="1" applyFont="1" applyFill="1" applyBorder="1" applyAlignment="1">
      <alignment horizontal="right" vertical="center" wrapText="1"/>
    </xf>
    <xf numFmtId="0" fontId="17" fillId="0" borderId="2" xfId="0" applyFont="1" applyFill="1" applyBorder="1" applyAlignment="1">
      <alignment horizontal="right" vertical="center"/>
    </xf>
    <xf numFmtId="179" fontId="3" fillId="10" borderId="15" xfId="0" applyNumberFormat="1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horizontal="left" vertical="center" wrapText="1"/>
    </xf>
    <xf numFmtId="179" fontId="3" fillId="5" borderId="15" xfId="0" applyNumberFormat="1" applyFont="1" applyFill="1" applyBorder="1" applyAlignment="1">
      <alignment horizontal="right" vertical="center" wrapText="1"/>
    </xf>
    <xf numFmtId="179" fontId="3" fillId="0" borderId="0" xfId="0" applyNumberFormat="1" applyFont="1" applyFill="1" applyBorder="1" applyAlignment="1">
      <alignment horizontal="right" vertical="center"/>
    </xf>
    <xf numFmtId="0" fontId="19" fillId="0" borderId="7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right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vertical="center"/>
    </xf>
    <xf numFmtId="0" fontId="26" fillId="0" borderId="1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178" fontId="26" fillId="0" borderId="17" xfId="0" applyNumberFormat="1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6" fillId="0" borderId="18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176" fontId="26" fillId="0" borderId="4" xfId="0" applyNumberFormat="1" applyFont="1" applyFill="1" applyBorder="1" applyAlignment="1">
      <alignment vertical="center"/>
    </xf>
    <xf numFmtId="178" fontId="26" fillId="0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57" fontId="26" fillId="0" borderId="4" xfId="0" applyNumberFormat="1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/>
    </xf>
    <xf numFmtId="0" fontId="26" fillId="0" borderId="30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 wrapText="1"/>
    </xf>
    <xf numFmtId="178" fontId="26" fillId="0" borderId="4" xfId="0" applyNumberFormat="1" applyFont="1" applyFill="1" applyBorder="1" applyAlignment="1">
      <alignment horizontal="center" vertical="center" wrapText="1"/>
    </xf>
    <xf numFmtId="57" fontId="27" fillId="0" borderId="4" xfId="0" applyNumberFormat="1" applyFont="1" applyFill="1" applyBorder="1" applyAlignment="1">
      <alignment horizontal="left" vertical="center" wrapText="1"/>
    </xf>
    <xf numFmtId="0" fontId="26" fillId="0" borderId="33" xfId="0" applyFont="1" applyFill="1" applyBorder="1" applyAlignment="1">
      <alignment horizontal="center" vertical="center"/>
    </xf>
    <xf numFmtId="57" fontId="26" fillId="0" borderId="4" xfId="0" applyNumberFormat="1" applyFont="1" applyFill="1" applyBorder="1" applyAlignment="1">
      <alignment horizontal="left" vertical="center" wrapText="1" shrinkToFit="1"/>
    </xf>
    <xf numFmtId="0" fontId="45" fillId="0" borderId="21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justify" vertical="center" wrapText="1"/>
    </xf>
    <xf numFmtId="176" fontId="26" fillId="0" borderId="4" xfId="0" applyNumberFormat="1" applyFont="1" applyFill="1" applyBorder="1" applyAlignment="1">
      <alignment vertical="center" shrinkToFi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30" xfId="0" applyFont="1" applyFill="1" applyBorder="1" applyAlignment="1">
      <alignment horizontal="center" vertical="center" wrapText="1"/>
    </xf>
    <xf numFmtId="0" fontId="26" fillId="0" borderId="33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vertical="center"/>
    </xf>
    <xf numFmtId="57" fontId="26" fillId="0" borderId="4" xfId="0" applyNumberFormat="1" applyFont="1" applyFill="1" applyBorder="1" applyAlignment="1">
      <alignment horizontal="left" vertical="center" shrinkToFit="1"/>
    </xf>
    <xf numFmtId="0" fontId="26" fillId="0" borderId="2" xfId="0" applyFont="1" applyFill="1" applyBorder="1" applyAlignment="1">
      <alignment vertical="center"/>
    </xf>
    <xf numFmtId="0" fontId="26" fillId="0" borderId="35" xfId="0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 wrapText="1"/>
    </xf>
    <xf numFmtId="0" fontId="44" fillId="0" borderId="21" xfId="0" applyFont="1" applyFill="1" applyBorder="1" applyAlignment="1">
      <alignment horizontal="center" vertical="center" wrapText="1"/>
    </xf>
    <xf numFmtId="57" fontId="43" fillId="0" borderId="4" xfId="0" applyNumberFormat="1" applyFont="1" applyFill="1" applyBorder="1" applyAlignment="1">
      <alignment horizontal="left" vertical="center" wrapText="1"/>
    </xf>
    <xf numFmtId="0" fontId="26" fillId="0" borderId="4" xfId="2" applyFont="1" applyFill="1" applyBorder="1" applyAlignment="1">
      <alignment horizontal="justify" vertical="center" wrapText="1"/>
    </xf>
    <xf numFmtId="0" fontId="26" fillId="0" borderId="4" xfId="2" applyFont="1" applyFill="1" applyBorder="1" applyAlignment="1">
      <alignment horizontal="left" vertical="center" wrapText="1"/>
    </xf>
    <xf numFmtId="4" fontId="26" fillId="0" borderId="4" xfId="0" applyNumberFormat="1" applyFont="1" applyFill="1" applyBorder="1" applyAlignment="1">
      <alignment horizontal="right" vertical="center" wrapText="1"/>
    </xf>
    <xf numFmtId="0" fontId="27" fillId="0" borderId="4" xfId="0" applyFont="1" applyFill="1" applyBorder="1" applyAlignment="1">
      <alignment horizontal="left" vertical="center" shrinkToFit="1"/>
    </xf>
    <xf numFmtId="0" fontId="26" fillId="0" borderId="7" xfId="0" applyFont="1" applyFill="1" applyBorder="1" applyAlignment="1">
      <alignment horizontal="justify" vertical="center" wrapText="1"/>
    </xf>
    <xf numFmtId="176" fontId="26" fillId="0" borderId="7" xfId="0" applyNumberFormat="1" applyFont="1" applyFill="1" applyBorder="1" applyAlignment="1">
      <alignment vertical="center"/>
    </xf>
    <xf numFmtId="178" fontId="26" fillId="0" borderId="7" xfId="0" applyNumberFormat="1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left" vertical="center" wrapText="1"/>
    </xf>
    <xf numFmtId="0" fontId="26" fillId="0" borderId="22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 wrapText="1"/>
    </xf>
    <xf numFmtId="176" fontId="26" fillId="0" borderId="23" xfId="0" applyNumberFormat="1" applyFont="1" applyFill="1" applyBorder="1" applyAlignment="1">
      <alignment vertical="center"/>
    </xf>
    <xf numFmtId="178" fontId="26" fillId="0" borderId="23" xfId="0" applyNumberFormat="1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left" vertical="center" wrapText="1"/>
    </xf>
    <xf numFmtId="57" fontId="26" fillId="0" borderId="23" xfId="0" applyNumberFormat="1" applyFont="1" applyFill="1" applyBorder="1" applyAlignment="1">
      <alignment horizontal="left" vertical="center" wrapText="1"/>
    </xf>
    <xf numFmtId="0" fontId="26" fillId="0" borderId="23" xfId="0" applyFont="1" applyFill="1" applyBorder="1" applyAlignment="1">
      <alignment vertical="center"/>
    </xf>
    <xf numFmtId="0" fontId="26" fillId="0" borderId="24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justify" vertical="center" wrapText="1"/>
    </xf>
    <xf numFmtId="176" fontId="26" fillId="0" borderId="0" xfId="0" applyNumberFormat="1" applyFont="1" applyFill="1" applyBorder="1" applyAlignment="1">
      <alignment vertical="center"/>
    </xf>
    <xf numFmtId="178" fontId="26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57" fontId="26" fillId="0" borderId="0" xfId="0" applyNumberFormat="1" applyFont="1" applyFill="1" applyBorder="1" applyAlignment="1">
      <alignment horizontal="left" vertical="center" wrapText="1"/>
    </xf>
    <xf numFmtId="0" fontId="26" fillId="0" borderId="0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25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justify" vertical="center" wrapText="1"/>
    </xf>
    <xf numFmtId="176" fontId="26" fillId="0" borderId="6" xfId="0" applyNumberFormat="1" applyFont="1" applyFill="1" applyBorder="1" applyAlignment="1">
      <alignment vertical="center"/>
    </xf>
    <xf numFmtId="178" fontId="26" fillId="0" borderId="6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left" vertical="center" wrapText="1"/>
    </xf>
    <xf numFmtId="57" fontId="26" fillId="0" borderId="6" xfId="0" applyNumberFormat="1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center" vertical="center" wrapText="1" shrinkToFit="1"/>
    </xf>
    <xf numFmtId="0" fontId="26" fillId="0" borderId="15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justify" vertical="center"/>
    </xf>
    <xf numFmtId="0" fontId="26" fillId="13" borderId="4" xfId="0" applyFont="1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justify" vertical="center" wrapText="1"/>
    </xf>
    <xf numFmtId="176" fontId="26" fillId="13" borderId="4" xfId="0" applyNumberFormat="1" applyFont="1" applyFill="1" applyBorder="1" applyAlignment="1">
      <alignment vertical="center"/>
    </xf>
    <xf numFmtId="178" fontId="26" fillId="13" borderId="4" xfId="0" applyNumberFormat="1" applyFont="1" applyFill="1" applyBorder="1" applyAlignment="1">
      <alignment horizontal="center" vertical="center" wrapText="1"/>
    </xf>
    <xf numFmtId="0" fontId="27" fillId="13" borderId="6" xfId="0" applyFont="1" applyFill="1" applyBorder="1" applyAlignment="1">
      <alignment horizontal="left" vertical="center" wrapText="1"/>
    </xf>
    <xf numFmtId="57" fontId="26" fillId="13" borderId="4" xfId="0" applyNumberFormat="1" applyFont="1" applyFill="1" applyBorder="1" applyAlignment="1">
      <alignment horizontal="left" vertical="center" wrapText="1"/>
    </xf>
    <xf numFmtId="0" fontId="26" fillId="13" borderId="0" xfId="0" applyFont="1" applyFill="1" applyBorder="1" applyAlignment="1">
      <alignment vertical="center"/>
    </xf>
    <xf numFmtId="0" fontId="26" fillId="13" borderId="4" xfId="0" applyFont="1" applyFill="1" applyBorder="1" applyAlignment="1">
      <alignment horizontal="center" vertical="center"/>
    </xf>
    <xf numFmtId="0" fontId="26" fillId="13" borderId="15" xfId="0" applyFon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4" fontId="26" fillId="0" borderId="0" xfId="0" applyNumberFormat="1" applyFont="1" applyFill="1" applyBorder="1" applyAlignment="1">
      <alignment horizontal="right" vertical="center" wrapText="1"/>
    </xf>
    <xf numFmtId="0" fontId="26" fillId="0" borderId="0" xfId="0" applyNumberFormat="1" applyFont="1" applyFill="1" applyBorder="1" applyAlignment="1">
      <alignment horizontal="left" vertical="center" wrapText="1"/>
    </xf>
    <xf numFmtId="57" fontId="46" fillId="0" borderId="4" xfId="0" applyNumberFormat="1" applyFont="1" applyFill="1" applyBorder="1" applyAlignment="1">
      <alignment horizontal="left" vertical="center" wrapText="1"/>
    </xf>
    <xf numFmtId="0" fontId="45" fillId="0" borderId="4" xfId="0" applyFont="1" applyFill="1" applyBorder="1" applyAlignment="1">
      <alignment horizontal="center" vertical="center" shrinkToFit="1"/>
    </xf>
    <xf numFmtId="0" fontId="26" fillId="0" borderId="7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centerContinuous" vertical="center"/>
    </xf>
    <xf numFmtId="0" fontId="47" fillId="0" borderId="0" xfId="0" applyFont="1" applyFill="1" applyBorder="1" applyAlignment="1">
      <alignment horizontal="justify" vertical="center" wrapText="1"/>
    </xf>
    <xf numFmtId="176" fontId="26" fillId="0" borderId="0" xfId="0" applyNumberFormat="1" applyFont="1" applyFill="1" applyBorder="1" applyAlignment="1">
      <alignment horizontal="right" vertical="center" wrapText="1"/>
    </xf>
    <xf numFmtId="178" fontId="47" fillId="0" borderId="0" xfId="0" applyNumberFormat="1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center" wrapText="1"/>
    </xf>
    <xf numFmtId="177" fontId="26" fillId="0" borderId="4" xfId="0" applyNumberFormat="1" applyFont="1" applyFill="1" applyBorder="1" applyAlignment="1">
      <alignment vertical="center"/>
    </xf>
    <xf numFmtId="0" fontId="45" fillId="0" borderId="15" xfId="0" applyFont="1" applyFill="1" applyBorder="1" applyAlignment="1">
      <alignment horizontal="center" vertical="center"/>
    </xf>
    <xf numFmtId="2" fontId="26" fillId="0" borderId="0" xfId="0" applyNumberFormat="1" applyFont="1" applyFill="1" applyBorder="1" applyAlignment="1">
      <alignment horizontal="right" vertical="center" wrapText="1"/>
    </xf>
    <xf numFmtId="0" fontId="26" fillId="0" borderId="4" xfId="0" applyFont="1" applyFill="1" applyBorder="1" applyAlignment="1">
      <alignment vertical="center" wrapText="1"/>
    </xf>
    <xf numFmtId="0" fontId="26" fillId="0" borderId="5" xfId="0" applyFont="1" applyFill="1" applyBorder="1" applyAlignment="1">
      <alignment horizontal="justify" vertical="center" wrapText="1"/>
    </xf>
    <xf numFmtId="178" fontId="26" fillId="0" borderId="5" xfId="0" applyNumberFormat="1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justify" vertical="center" wrapText="1"/>
    </xf>
    <xf numFmtId="178" fontId="26" fillId="0" borderId="13" xfId="0" applyNumberFormat="1" applyFont="1" applyFill="1" applyBorder="1" applyAlignment="1">
      <alignment horizontal="center" vertical="center" wrapText="1"/>
    </xf>
    <xf numFmtId="176" fontId="26" fillId="0" borderId="4" xfId="0" applyNumberFormat="1" applyFont="1" applyFill="1" applyBorder="1" applyAlignment="1">
      <alignment horizontal="right" vertical="center"/>
    </xf>
    <xf numFmtId="40" fontId="26" fillId="0" borderId="0" xfId="1" applyNumberFormat="1" applyFont="1" applyFill="1" applyBorder="1" applyAlignment="1">
      <alignment horizontal="right" vertical="center" wrapText="1"/>
    </xf>
    <xf numFmtId="176" fontId="26" fillId="0" borderId="2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 wrapText="1"/>
    </xf>
    <xf numFmtId="0" fontId="45" fillId="0" borderId="4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justify" vertical="center" wrapText="1"/>
    </xf>
    <xf numFmtId="0" fontId="43" fillId="0" borderId="7" xfId="0" applyFont="1" applyFill="1" applyBorder="1" applyAlignment="1">
      <alignment horizontal="justify" vertical="center" wrapText="1"/>
    </xf>
    <xf numFmtId="178" fontId="26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178" fontId="26" fillId="0" borderId="12" xfId="0" applyNumberFormat="1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vertical="center"/>
    </xf>
    <xf numFmtId="178" fontId="26" fillId="0" borderId="3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vertical="center"/>
    </xf>
    <xf numFmtId="0" fontId="26" fillId="0" borderId="14" xfId="0" applyFont="1" applyFill="1" applyBorder="1" applyAlignment="1">
      <alignment horizontal="center" vertical="center"/>
    </xf>
    <xf numFmtId="178" fontId="26" fillId="0" borderId="1" xfId="0" applyNumberFormat="1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vertical="center"/>
    </xf>
    <xf numFmtId="0" fontId="21" fillId="0" borderId="0" xfId="0" applyFont="1" applyFill="1" applyAlignment="1">
      <alignment horizontal="right" vertical="center"/>
    </xf>
    <xf numFmtId="0" fontId="26" fillId="0" borderId="15" xfId="0" applyFont="1" applyFill="1" applyBorder="1" applyAlignment="1">
      <alignment horizontal="left" vertical="center"/>
    </xf>
    <xf numFmtId="0" fontId="26" fillId="0" borderId="13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shrinkToFit="1"/>
    </xf>
    <xf numFmtId="0" fontId="26" fillId="0" borderId="4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center" vertical="center"/>
    </xf>
    <xf numFmtId="0" fontId="3" fillId="10" borderId="25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 wrapText="1"/>
    </xf>
  </cellXfs>
  <cellStyles count="3">
    <cellStyle name="桁区切り" xfId="1" builtinId="6"/>
    <cellStyle name="標準" xfId="0" builtinId="0"/>
    <cellStyle name="標準_２０．第６章 第１節（P44～57）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126207</xdr:colOff>
      <xdr:row>641</xdr:row>
      <xdr:rowOff>204787</xdr:rowOff>
    </xdr:from>
    <xdr:to>
      <xdr:col>31</xdr:col>
      <xdr:colOff>19050</xdr:colOff>
      <xdr:row>648</xdr:row>
      <xdr:rowOff>97630</xdr:rowOff>
    </xdr:to>
    <xdr:sp macro="" textlink="">
      <xdr:nvSpPr>
        <xdr:cNvPr id="2" name="テキスト ボックス 1"/>
        <xdr:cNvSpPr txBox="1"/>
      </xdr:nvSpPr>
      <xdr:spPr>
        <a:xfrm>
          <a:off x="10460832" y="146394487"/>
          <a:ext cx="3150393" cy="1407318"/>
        </a:xfrm>
        <a:prstGeom prst="rect">
          <a:avLst/>
        </a:prstGeom>
        <a:solidFill>
          <a:srgbClr val="FF99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200"/>
            </a:lnSpc>
          </a:pPr>
          <a:r>
            <a:rPr kumimoji="1" lang="en-US" altLang="ja-JP" sz="1100"/>
            <a:t>R3/5/17</a:t>
          </a:r>
        </a:p>
        <a:p>
          <a:endParaRPr kumimoji="1" lang="en-US" altLang="ja-JP" sz="1100"/>
        </a:p>
        <a:p>
          <a:pPr>
            <a:lnSpc>
              <a:spcPts val="1200"/>
            </a:lnSpc>
          </a:pPr>
          <a:r>
            <a:rPr kumimoji="1" lang="ja-JP" altLang="en-US" sz="1100"/>
            <a:t>←</a:t>
          </a:r>
          <a:endParaRPr kumimoji="1" lang="en-US" altLang="ja-JP" sz="1100"/>
        </a:p>
        <a:p>
          <a:pPr>
            <a:lnSpc>
              <a:spcPts val="1300"/>
            </a:lnSpc>
          </a:pPr>
          <a:r>
            <a:rPr kumimoji="1" lang="ja-JP" altLang="en-US" sz="1100"/>
            <a:t>数量表を作成しましたので、ご確認をお願いいたします。</a:t>
          </a:r>
          <a:endParaRPr kumimoji="1" lang="en-US" altLang="ja-JP" sz="1100"/>
        </a:p>
        <a:p>
          <a:pPr>
            <a:lnSpc>
              <a:spcPts val="1300"/>
            </a:lnSpc>
          </a:pPr>
          <a:r>
            <a:rPr kumimoji="1" lang="ja-JP" altLang="en-US" sz="1100"/>
            <a:t>健康遊具とはねぴょん幼児向け遊具については、</a:t>
          </a:r>
          <a:endParaRPr kumimoji="1" lang="en-US" altLang="ja-JP" sz="1100"/>
        </a:p>
        <a:p>
          <a:r>
            <a:rPr kumimoji="1" lang="ja-JP" altLang="en-US" sz="1100"/>
            <a:t>ホームページを参照しました。</a:t>
          </a:r>
          <a:endParaRPr kumimoji="1" lang="en-US" altLang="ja-JP" sz="1100"/>
        </a:p>
        <a:p>
          <a:pPr>
            <a:lnSpc>
              <a:spcPts val="1300"/>
            </a:lnSpc>
          </a:pPr>
          <a:r>
            <a:rPr kumimoji="1" lang="ja-JP" altLang="en-US" sz="1100"/>
            <a:t>よろしくお願いいたします。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44"/>
  <sheetViews>
    <sheetView tabSelected="1" view="pageBreakPreview" zoomScaleNormal="100" zoomScaleSheetLayoutView="100" workbookViewId="0"/>
  </sheetViews>
  <sheetFormatPr defaultRowHeight="19.5" customHeight="1"/>
  <cols>
    <col min="1" max="1" width="2.375" style="143" customWidth="1"/>
    <col min="2" max="2" width="4.5" style="143" customWidth="1"/>
    <col min="3" max="3" width="22.375" style="143" customWidth="1"/>
    <col min="4" max="4" width="14.875" style="143" customWidth="1"/>
    <col min="5" max="5" width="10.5" style="143" customWidth="1"/>
    <col min="6" max="6" width="9.125" style="145" customWidth="1"/>
    <col min="7" max="7" width="15.875" style="146" customWidth="1"/>
    <col min="8" max="8" width="12.625" style="147" customWidth="1"/>
    <col min="9" max="9" width="2.25" style="143" hidden="1" customWidth="1"/>
    <col min="10" max="10" width="7.375" style="148" customWidth="1"/>
    <col min="11" max="11" width="4.375" style="183" customWidth="1"/>
    <col min="12" max="12" width="3.625" style="183" customWidth="1"/>
    <col min="13" max="14" width="3.375" style="181" customWidth="1"/>
    <col min="15" max="15" width="1.125" style="148" customWidth="1"/>
    <col min="16" max="16384" width="9" style="143"/>
  </cols>
  <sheetData>
    <row r="1" spans="1:15" ht="19.5" customHeight="1">
      <c r="A1" s="192" t="s">
        <v>1005</v>
      </c>
      <c r="F1" s="193"/>
      <c r="G1" s="420" t="s">
        <v>1409</v>
      </c>
      <c r="H1" s="420"/>
      <c r="I1" s="420"/>
      <c r="J1" s="420"/>
      <c r="K1" s="420"/>
      <c r="L1" s="420"/>
      <c r="M1" s="420"/>
      <c r="N1" s="420"/>
      <c r="O1" s="144"/>
    </row>
    <row r="2" spans="1:15" ht="19.5" customHeight="1">
      <c r="A2" s="194" t="s">
        <v>1077</v>
      </c>
      <c r="C2" s="195"/>
      <c r="D2" s="196"/>
      <c r="K2" s="148"/>
      <c r="L2" s="148"/>
      <c r="M2" s="148"/>
      <c r="N2" s="148"/>
    </row>
    <row r="3" spans="1:15" ht="16.5" customHeight="1">
      <c r="A3" s="197" t="s">
        <v>1125</v>
      </c>
      <c r="C3" s="198"/>
      <c r="D3" s="182"/>
      <c r="E3" s="149"/>
      <c r="F3" s="199"/>
      <c r="G3" s="200"/>
      <c r="K3" s="148"/>
      <c r="L3" s="148"/>
      <c r="M3" s="148"/>
      <c r="N3" s="148"/>
    </row>
    <row r="4" spans="1:15" ht="25.5" customHeight="1">
      <c r="B4" s="284"/>
      <c r="C4" s="285" t="s">
        <v>1006</v>
      </c>
      <c r="D4" s="285" t="s">
        <v>1012</v>
      </c>
      <c r="E4" s="285" t="s">
        <v>977</v>
      </c>
      <c r="F4" s="286" t="s">
        <v>0</v>
      </c>
      <c r="G4" s="287" t="s">
        <v>999</v>
      </c>
      <c r="H4" s="285" t="s">
        <v>1</v>
      </c>
      <c r="I4" s="288"/>
      <c r="J4" s="289" t="s">
        <v>1308</v>
      </c>
      <c r="K4" s="290" t="s">
        <v>1392</v>
      </c>
      <c r="L4" s="291" t="s">
        <v>1393</v>
      </c>
      <c r="M4" s="290" t="s">
        <v>1401</v>
      </c>
      <c r="N4" s="291" t="s">
        <v>1335</v>
      </c>
      <c r="O4" s="150"/>
    </row>
    <row r="5" spans="1:15" ht="17.25" customHeight="1">
      <c r="B5" s="292">
        <v>1</v>
      </c>
      <c r="C5" s="261" t="s">
        <v>2</v>
      </c>
      <c r="D5" s="261" t="s">
        <v>3</v>
      </c>
      <c r="E5" s="293">
        <v>2121.59</v>
      </c>
      <c r="F5" s="294">
        <v>29356</v>
      </c>
      <c r="G5" s="295" t="s">
        <v>1116</v>
      </c>
      <c r="H5" s="296" t="s">
        <v>1354</v>
      </c>
      <c r="I5" s="297">
        <v>1</v>
      </c>
      <c r="J5" s="298"/>
      <c r="K5" s="299"/>
      <c r="L5" s="300" t="s">
        <v>1394</v>
      </c>
      <c r="M5" s="301" t="s">
        <v>1336</v>
      </c>
      <c r="N5" s="301" t="s">
        <v>1336</v>
      </c>
      <c r="O5" s="152"/>
    </row>
    <row r="6" spans="1:15" ht="33.75">
      <c r="B6" s="292">
        <v>2</v>
      </c>
      <c r="C6" s="261" t="s">
        <v>1495</v>
      </c>
      <c r="D6" s="302" t="s">
        <v>1306</v>
      </c>
      <c r="E6" s="293">
        <v>9880.82</v>
      </c>
      <c r="F6" s="303">
        <v>28728</v>
      </c>
      <c r="G6" s="295" t="s">
        <v>1116</v>
      </c>
      <c r="H6" s="304" t="s">
        <v>1349</v>
      </c>
      <c r="I6" s="297"/>
      <c r="J6" s="298"/>
      <c r="K6" s="300" t="s">
        <v>1394</v>
      </c>
      <c r="L6" s="300" t="s">
        <v>1394</v>
      </c>
      <c r="M6" s="301"/>
      <c r="N6" s="301"/>
      <c r="O6" s="152"/>
    </row>
    <row r="7" spans="1:15" ht="17.25" customHeight="1">
      <c r="B7" s="292">
        <v>3</v>
      </c>
      <c r="C7" s="261" t="s">
        <v>11</v>
      </c>
      <c r="D7" s="261" t="s">
        <v>12</v>
      </c>
      <c r="E7" s="293">
        <v>3001.65</v>
      </c>
      <c r="F7" s="303">
        <v>18546</v>
      </c>
      <c r="G7" s="295" t="s">
        <v>1116</v>
      </c>
      <c r="H7" s="296" t="s">
        <v>1354</v>
      </c>
      <c r="I7" s="297">
        <v>1</v>
      </c>
      <c r="J7" s="298"/>
      <c r="K7" s="301"/>
      <c r="L7" s="305"/>
      <c r="M7" s="301"/>
      <c r="N7" s="301"/>
      <c r="O7" s="152"/>
    </row>
    <row r="8" spans="1:15" ht="24.75" customHeight="1">
      <c r="B8" s="292">
        <v>4</v>
      </c>
      <c r="C8" s="261" t="s">
        <v>14</v>
      </c>
      <c r="D8" s="302" t="s">
        <v>1307</v>
      </c>
      <c r="E8" s="293">
        <v>2589.61</v>
      </c>
      <c r="F8" s="303">
        <v>19450</v>
      </c>
      <c r="G8" s="295" t="s">
        <v>1116</v>
      </c>
      <c r="H8" s="306" t="s">
        <v>1350</v>
      </c>
      <c r="I8" s="297">
        <v>1</v>
      </c>
      <c r="J8" s="298"/>
      <c r="K8" s="301"/>
      <c r="L8" s="300" t="s">
        <v>1394</v>
      </c>
      <c r="M8" s="301"/>
      <c r="N8" s="301"/>
      <c r="O8" s="152"/>
    </row>
    <row r="9" spans="1:15" ht="17.25" customHeight="1">
      <c r="B9" s="292">
        <v>5</v>
      </c>
      <c r="C9" s="261" t="s">
        <v>15</v>
      </c>
      <c r="D9" s="261" t="s">
        <v>16</v>
      </c>
      <c r="E9" s="293">
        <v>1020.83</v>
      </c>
      <c r="F9" s="303">
        <v>35155</v>
      </c>
      <c r="G9" s="295" t="s">
        <v>1116</v>
      </c>
      <c r="H9" s="296" t="s">
        <v>1059</v>
      </c>
      <c r="I9" s="297">
        <v>1</v>
      </c>
      <c r="J9" s="298"/>
      <c r="K9" s="301"/>
      <c r="L9" s="305"/>
      <c r="M9" s="301"/>
      <c r="N9" s="301"/>
      <c r="O9" s="152"/>
    </row>
    <row r="10" spans="1:15" ht="17.25" customHeight="1">
      <c r="B10" s="292">
        <v>6</v>
      </c>
      <c r="C10" s="261" t="s">
        <v>17</v>
      </c>
      <c r="D10" s="261" t="s">
        <v>18</v>
      </c>
      <c r="E10" s="293">
        <v>1312.1</v>
      </c>
      <c r="F10" s="303">
        <v>34058</v>
      </c>
      <c r="G10" s="295" t="s">
        <v>1116</v>
      </c>
      <c r="H10" s="296" t="s">
        <v>1059</v>
      </c>
      <c r="I10" s="297">
        <v>1</v>
      </c>
      <c r="J10" s="298"/>
      <c r="K10" s="301"/>
      <c r="L10" s="305"/>
      <c r="M10" s="301"/>
      <c r="N10" s="301"/>
      <c r="O10" s="152"/>
    </row>
    <row r="11" spans="1:15" ht="17.25" customHeight="1">
      <c r="B11" s="292">
        <v>7</v>
      </c>
      <c r="C11" s="261" t="s">
        <v>22</v>
      </c>
      <c r="D11" s="261" t="s">
        <v>23</v>
      </c>
      <c r="E11" s="293">
        <v>2432.2199999999998</v>
      </c>
      <c r="F11" s="303">
        <v>34330</v>
      </c>
      <c r="G11" s="295" t="s">
        <v>1203</v>
      </c>
      <c r="H11" s="296" t="s">
        <v>1057</v>
      </c>
      <c r="I11" s="297">
        <v>4</v>
      </c>
      <c r="J11" s="298"/>
      <c r="K11" s="301"/>
      <c r="L11" s="305"/>
      <c r="M11" s="301"/>
      <c r="N11" s="301"/>
      <c r="O11" s="152"/>
    </row>
    <row r="12" spans="1:15" ht="17.25" customHeight="1">
      <c r="B12" s="292">
        <v>8</v>
      </c>
      <c r="C12" s="261" t="s">
        <v>24</v>
      </c>
      <c r="D12" s="261" t="s">
        <v>25</v>
      </c>
      <c r="E12" s="293">
        <v>2809.74</v>
      </c>
      <c r="F12" s="303">
        <v>29684</v>
      </c>
      <c r="G12" s="295" t="s">
        <v>1116</v>
      </c>
      <c r="H12" s="296" t="s">
        <v>1190</v>
      </c>
      <c r="I12" s="297">
        <v>1</v>
      </c>
      <c r="J12" s="298" t="s">
        <v>995</v>
      </c>
      <c r="K12" s="301"/>
      <c r="L12" s="305"/>
      <c r="M12" s="301"/>
      <c r="N12" s="301"/>
      <c r="O12" s="152"/>
    </row>
    <row r="13" spans="1:15" ht="24.75" customHeight="1">
      <c r="B13" s="292">
        <v>9</v>
      </c>
      <c r="C13" s="261" t="s">
        <v>1147</v>
      </c>
      <c r="D13" s="261" t="s">
        <v>1153</v>
      </c>
      <c r="E13" s="293">
        <v>5600.13</v>
      </c>
      <c r="F13" s="303">
        <v>43191</v>
      </c>
      <c r="G13" s="295" t="s">
        <v>1116</v>
      </c>
      <c r="H13" s="296" t="s">
        <v>1000</v>
      </c>
      <c r="I13" s="297"/>
      <c r="J13" s="298"/>
      <c r="K13" s="301"/>
      <c r="L13" s="305"/>
      <c r="M13" s="301"/>
      <c r="N13" s="301"/>
      <c r="O13" s="152"/>
    </row>
    <row r="14" spans="1:15" ht="17.25" customHeight="1">
      <c r="B14" s="292">
        <v>10</v>
      </c>
      <c r="C14" s="261" t="s">
        <v>26</v>
      </c>
      <c r="D14" s="261" t="s">
        <v>27</v>
      </c>
      <c r="E14" s="293">
        <v>1927.5</v>
      </c>
      <c r="F14" s="303">
        <v>23833</v>
      </c>
      <c r="G14" s="295" t="s">
        <v>1116</v>
      </c>
      <c r="H14" s="296" t="s">
        <v>1354</v>
      </c>
      <c r="I14" s="297">
        <v>1</v>
      </c>
      <c r="J14" s="298"/>
      <c r="K14" s="301"/>
      <c r="L14" s="305"/>
      <c r="M14" s="301" t="s">
        <v>1336</v>
      </c>
      <c r="N14" s="301"/>
      <c r="O14" s="152"/>
    </row>
    <row r="15" spans="1:15" ht="17.25" customHeight="1">
      <c r="B15" s="292">
        <v>11</v>
      </c>
      <c r="C15" s="261" t="s">
        <v>28</v>
      </c>
      <c r="D15" s="261" t="s">
        <v>29</v>
      </c>
      <c r="E15" s="293">
        <v>1339.25</v>
      </c>
      <c r="F15" s="303">
        <v>22190</v>
      </c>
      <c r="G15" s="295" t="s">
        <v>1116</v>
      </c>
      <c r="H15" s="296" t="s">
        <v>1059</v>
      </c>
      <c r="I15" s="297">
        <v>1</v>
      </c>
      <c r="J15" s="298"/>
      <c r="K15" s="301"/>
      <c r="L15" s="305"/>
      <c r="M15" s="301" t="s">
        <v>1337</v>
      </c>
      <c r="N15" s="301"/>
      <c r="O15" s="152"/>
    </row>
    <row r="16" spans="1:15" ht="17.25" customHeight="1">
      <c r="B16" s="292">
        <v>12</v>
      </c>
      <c r="C16" s="261" t="s">
        <v>996</v>
      </c>
      <c r="D16" s="261" t="s">
        <v>997</v>
      </c>
      <c r="E16" s="293">
        <v>1286.32</v>
      </c>
      <c r="F16" s="303">
        <v>39539</v>
      </c>
      <c r="G16" s="295" t="s">
        <v>1116</v>
      </c>
      <c r="H16" s="296" t="s">
        <v>1354</v>
      </c>
      <c r="I16" s="297"/>
      <c r="J16" s="298"/>
      <c r="K16" s="301"/>
      <c r="L16" s="305"/>
      <c r="M16" s="301"/>
      <c r="N16" s="301"/>
      <c r="O16" s="152"/>
    </row>
    <row r="17" spans="2:15" ht="17.25" customHeight="1">
      <c r="B17" s="292">
        <v>13</v>
      </c>
      <c r="C17" s="261" t="s">
        <v>31</v>
      </c>
      <c r="D17" s="261" t="s">
        <v>32</v>
      </c>
      <c r="E17" s="293">
        <v>966.11</v>
      </c>
      <c r="F17" s="303">
        <v>31062</v>
      </c>
      <c r="G17" s="295" t="s">
        <v>1116</v>
      </c>
      <c r="H17" s="296" t="s">
        <v>30</v>
      </c>
      <c r="I17" s="297">
        <v>1</v>
      </c>
      <c r="J17" s="298"/>
      <c r="K17" s="301"/>
      <c r="L17" s="305"/>
      <c r="M17" s="301"/>
      <c r="N17" s="301"/>
      <c r="O17" s="152"/>
    </row>
    <row r="18" spans="2:15" ht="17.25" customHeight="1">
      <c r="B18" s="292">
        <v>14</v>
      </c>
      <c r="C18" s="261" t="s">
        <v>1309</v>
      </c>
      <c r="D18" s="261" t="s">
        <v>34</v>
      </c>
      <c r="E18" s="293">
        <v>3300.23</v>
      </c>
      <c r="F18" s="303">
        <v>27881</v>
      </c>
      <c r="G18" s="295" t="s">
        <v>1116</v>
      </c>
      <c r="H18" s="296" t="s">
        <v>1355</v>
      </c>
      <c r="I18" s="297">
        <v>1</v>
      </c>
      <c r="J18" s="298"/>
      <c r="K18" s="301"/>
      <c r="L18" s="300" t="s">
        <v>1394</v>
      </c>
      <c r="M18" s="301"/>
      <c r="N18" s="301"/>
      <c r="O18" s="152"/>
    </row>
    <row r="19" spans="2:15" ht="17.25" customHeight="1">
      <c r="B19" s="292">
        <v>15</v>
      </c>
      <c r="C19" s="261" t="s">
        <v>35</v>
      </c>
      <c r="D19" s="261" t="s">
        <v>36</v>
      </c>
      <c r="E19" s="293">
        <v>1337.14</v>
      </c>
      <c r="F19" s="303">
        <v>26754</v>
      </c>
      <c r="G19" s="295" t="s">
        <v>1116</v>
      </c>
      <c r="H19" s="296" t="s">
        <v>1057</v>
      </c>
      <c r="I19" s="297">
        <v>1</v>
      </c>
      <c r="J19" s="298"/>
      <c r="K19" s="301"/>
      <c r="L19" s="305"/>
      <c r="M19" s="301"/>
      <c r="N19" s="301"/>
      <c r="O19" s="152"/>
    </row>
    <row r="20" spans="2:15" ht="17.25" customHeight="1">
      <c r="B20" s="292">
        <v>16</v>
      </c>
      <c r="C20" s="261" t="s">
        <v>37</v>
      </c>
      <c r="D20" s="261" t="s">
        <v>38</v>
      </c>
      <c r="E20" s="293">
        <v>1045.44</v>
      </c>
      <c r="F20" s="303">
        <v>27838</v>
      </c>
      <c r="G20" s="295" t="s">
        <v>1116</v>
      </c>
      <c r="H20" s="296" t="s">
        <v>1354</v>
      </c>
      <c r="I20" s="297">
        <v>1</v>
      </c>
      <c r="J20" s="298"/>
      <c r="K20" s="301"/>
      <c r="L20" s="305"/>
      <c r="M20" s="301"/>
      <c r="N20" s="301"/>
      <c r="O20" s="152"/>
    </row>
    <row r="21" spans="2:15" ht="17.25" customHeight="1">
      <c r="B21" s="292">
        <v>17</v>
      </c>
      <c r="C21" s="261" t="s">
        <v>39</v>
      </c>
      <c r="D21" s="261" t="s">
        <v>40</v>
      </c>
      <c r="E21" s="293">
        <v>1408.01</v>
      </c>
      <c r="F21" s="303">
        <v>26390</v>
      </c>
      <c r="G21" s="295" t="s">
        <v>1116</v>
      </c>
      <c r="H21" s="296" t="s">
        <v>1354</v>
      </c>
      <c r="I21" s="297">
        <v>1</v>
      </c>
      <c r="J21" s="298"/>
      <c r="K21" s="301"/>
      <c r="L21" s="301" t="s">
        <v>1394</v>
      </c>
      <c r="M21" s="301" t="s">
        <v>1316</v>
      </c>
      <c r="N21" s="301"/>
      <c r="O21" s="152"/>
    </row>
    <row r="22" spans="2:15" ht="17.25" customHeight="1">
      <c r="B22" s="292">
        <v>18</v>
      </c>
      <c r="C22" s="261" t="s">
        <v>41</v>
      </c>
      <c r="D22" s="261" t="s">
        <v>42</v>
      </c>
      <c r="E22" s="293">
        <v>6856.45</v>
      </c>
      <c r="F22" s="303">
        <v>31062</v>
      </c>
      <c r="G22" s="295" t="s">
        <v>1116</v>
      </c>
      <c r="H22" s="296" t="s">
        <v>1354</v>
      </c>
      <c r="I22" s="297">
        <v>1</v>
      </c>
      <c r="J22" s="307"/>
      <c r="K22" s="301"/>
      <c r="L22" s="305"/>
      <c r="M22" s="301"/>
      <c r="N22" s="301"/>
      <c r="O22" s="152"/>
    </row>
    <row r="23" spans="2:15" ht="17.25" customHeight="1">
      <c r="B23" s="292">
        <v>19</v>
      </c>
      <c r="C23" s="261" t="s">
        <v>43</v>
      </c>
      <c r="D23" s="261" t="s">
        <v>44</v>
      </c>
      <c r="E23" s="293">
        <v>2080.94</v>
      </c>
      <c r="F23" s="303">
        <v>31284</v>
      </c>
      <c r="G23" s="295" t="s">
        <v>1116</v>
      </c>
      <c r="H23" s="296" t="s">
        <v>1058</v>
      </c>
      <c r="I23" s="297">
        <v>1</v>
      </c>
      <c r="J23" s="298"/>
      <c r="K23" s="301"/>
      <c r="L23" s="305"/>
      <c r="M23" s="301"/>
      <c r="N23" s="301"/>
      <c r="O23" s="152"/>
    </row>
    <row r="24" spans="2:15" ht="17.25" customHeight="1">
      <c r="B24" s="292">
        <v>20</v>
      </c>
      <c r="C24" s="261" t="s">
        <v>49</v>
      </c>
      <c r="D24" s="261" t="s">
        <v>50</v>
      </c>
      <c r="E24" s="293">
        <v>1396.34</v>
      </c>
      <c r="F24" s="303">
        <v>29281</v>
      </c>
      <c r="G24" s="295" t="s">
        <v>1203</v>
      </c>
      <c r="H24" s="296" t="s">
        <v>1059</v>
      </c>
      <c r="I24" s="297">
        <v>4</v>
      </c>
      <c r="J24" s="298"/>
      <c r="K24" s="301"/>
      <c r="L24" s="305"/>
      <c r="M24" s="301"/>
      <c r="N24" s="301"/>
      <c r="O24" s="152"/>
    </row>
    <row r="25" spans="2:15" ht="33.75">
      <c r="B25" s="292">
        <v>21</v>
      </c>
      <c r="C25" s="261" t="s">
        <v>992</v>
      </c>
      <c r="D25" s="308" t="s">
        <v>1023</v>
      </c>
      <c r="E25" s="309">
        <v>142409.12</v>
      </c>
      <c r="F25" s="303">
        <v>39173</v>
      </c>
      <c r="G25" s="295" t="s">
        <v>1116</v>
      </c>
      <c r="H25" s="304" t="s">
        <v>1351</v>
      </c>
      <c r="I25" s="297"/>
      <c r="J25" s="298"/>
      <c r="K25" s="300" t="s">
        <v>1394</v>
      </c>
      <c r="L25" s="300" t="s">
        <v>1394</v>
      </c>
      <c r="M25" s="301"/>
      <c r="N25" s="301" t="s">
        <v>1348</v>
      </c>
      <c r="O25" s="152"/>
    </row>
    <row r="26" spans="2:15" ht="17.25" customHeight="1">
      <c r="B26" s="292">
        <v>22</v>
      </c>
      <c r="C26" s="261" t="s">
        <v>51</v>
      </c>
      <c r="D26" s="261" t="s">
        <v>52</v>
      </c>
      <c r="E26" s="293">
        <v>1606.16</v>
      </c>
      <c r="F26" s="303">
        <v>28896</v>
      </c>
      <c r="G26" s="295" t="s">
        <v>1116</v>
      </c>
      <c r="H26" s="296" t="s">
        <v>1059</v>
      </c>
      <c r="I26" s="297">
        <v>1</v>
      </c>
      <c r="J26" s="298" t="s">
        <v>995</v>
      </c>
      <c r="K26" s="301"/>
      <c r="L26" s="305"/>
      <c r="M26" s="301"/>
      <c r="N26" s="301"/>
      <c r="O26" s="152"/>
    </row>
    <row r="27" spans="2:15" ht="17.25" customHeight="1">
      <c r="B27" s="292">
        <v>23</v>
      </c>
      <c r="C27" s="261" t="s">
        <v>53</v>
      </c>
      <c r="D27" s="261" t="s">
        <v>54</v>
      </c>
      <c r="E27" s="293">
        <v>1198.8800000000001</v>
      </c>
      <c r="F27" s="303">
        <v>34366</v>
      </c>
      <c r="G27" s="295" t="s">
        <v>1203</v>
      </c>
      <c r="H27" s="296" t="s">
        <v>1356</v>
      </c>
      <c r="I27" s="297">
        <v>4</v>
      </c>
      <c r="J27" s="298"/>
      <c r="K27" s="301"/>
      <c r="L27" s="305"/>
      <c r="M27" s="301"/>
      <c r="N27" s="301"/>
      <c r="O27" s="143"/>
    </row>
    <row r="28" spans="2:15" ht="24.75" customHeight="1">
      <c r="B28" s="292">
        <v>24</v>
      </c>
      <c r="C28" s="261" t="s">
        <v>55</v>
      </c>
      <c r="D28" s="302" t="s">
        <v>1024</v>
      </c>
      <c r="E28" s="293">
        <v>1699.33</v>
      </c>
      <c r="F28" s="303">
        <v>34423</v>
      </c>
      <c r="G28" s="295" t="s">
        <v>1116</v>
      </c>
      <c r="H28" s="296" t="s">
        <v>1059</v>
      </c>
      <c r="I28" s="297">
        <v>1</v>
      </c>
      <c r="J28" s="298"/>
      <c r="K28" s="301"/>
      <c r="L28" s="305"/>
      <c r="M28" s="301"/>
      <c r="N28" s="301"/>
      <c r="O28" s="152"/>
    </row>
    <row r="29" spans="2:15" ht="17.25" customHeight="1">
      <c r="B29" s="292">
        <v>25</v>
      </c>
      <c r="C29" s="261" t="s">
        <v>56</v>
      </c>
      <c r="D29" s="261" t="s">
        <v>57</v>
      </c>
      <c r="E29" s="293">
        <v>1162.4100000000001</v>
      </c>
      <c r="F29" s="303">
        <v>34789</v>
      </c>
      <c r="G29" s="295" t="s">
        <v>1116</v>
      </c>
      <c r="H29" s="296" t="s">
        <v>1059</v>
      </c>
      <c r="I29" s="297">
        <v>1</v>
      </c>
      <c r="J29" s="298"/>
      <c r="K29" s="301"/>
      <c r="L29" s="305"/>
      <c r="M29" s="301"/>
      <c r="N29" s="301" t="s">
        <v>1336</v>
      </c>
      <c r="O29" s="152"/>
    </row>
    <row r="30" spans="2:15" ht="17.25" customHeight="1">
      <c r="B30" s="292">
        <v>26</v>
      </c>
      <c r="C30" s="261" t="s">
        <v>76</v>
      </c>
      <c r="D30" s="261" t="s">
        <v>77</v>
      </c>
      <c r="E30" s="293">
        <v>1035.6300000000001</v>
      </c>
      <c r="F30" s="303">
        <v>30451</v>
      </c>
      <c r="G30" s="295" t="s">
        <v>1116</v>
      </c>
      <c r="H30" s="296" t="s">
        <v>1059</v>
      </c>
      <c r="I30" s="297">
        <v>1</v>
      </c>
      <c r="J30" s="298"/>
      <c r="K30" s="301"/>
      <c r="L30" s="305"/>
      <c r="M30" s="301"/>
      <c r="N30" s="301"/>
      <c r="O30" s="152"/>
    </row>
    <row r="31" spans="2:15" ht="17.25" customHeight="1">
      <c r="B31" s="292">
        <v>27</v>
      </c>
      <c r="C31" s="261" t="s">
        <v>1091</v>
      </c>
      <c r="D31" s="261" t="s">
        <v>1074</v>
      </c>
      <c r="E31" s="293">
        <v>2246.4299999999998</v>
      </c>
      <c r="F31" s="303">
        <v>29199</v>
      </c>
      <c r="G31" s="295" t="s">
        <v>1116</v>
      </c>
      <c r="H31" s="296" t="s">
        <v>1318</v>
      </c>
      <c r="I31" s="297"/>
      <c r="J31" s="298"/>
      <c r="K31" s="301"/>
      <c r="L31" s="305"/>
      <c r="M31" s="301" t="s">
        <v>1338</v>
      </c>
      <c r="N31" s="301"/>
      <c r="O31" s="152"/>
    </row>
    <row r="32" spans="2:15" ht="24">
      <c r="B32" s="292">
        <v>28</v>
      </c>
      <c r="C32" s="261" t="s">
        <v>78</v>
      </c>
      <c r="D32" s="261" t="s">
        <v>79</v>
      </c>
      <c r="E32" s="293">
        <v>3723.67</v>
      </c>
      <c r="F32" s="303">
        <v>25658</v>
      </c>
      <c r="G32" s="295" t="s">
        <v>1203</v>
      </c>
      <c r="H32" s="296" t="s">
        <v>1318</v>
      </c>
      <c r="I32" s="297">
        <v>4</v>
      </c>
      <c r="J32" s="310" t="s">
        <v>1122</v>
      </c>
      <c r="K32" s="311"/>
      <c r="L32" s="312"/>
      <c r="M32" s="311"/>
      <c r="N32" s="311"/>
      <c r="O32" s="143"/>
    </row>
    <row r="33" spans="2:15" ht="17.25" customHeight="1">
      <c r="B33" s="292">
        <v>29</v>
      </c>
      <c r="C33" s="261" t="s">
        <v>80</v>
      </c>
      <c r="D33" s="261" t="s">
        <v>81</v>
      </c>
      <c r="E33" s="293">
        <v>1061.2</v>
      </c>
      <c r="F33" s="303">
        <v>33319</v>
      </c>
      <c r="G33" s="295" t="s">
        <v>1116</v>
      </c>
      <c r="H33" s="296" t="s">
        <v>1059</v>
      </c>
      <c r="I33" s="297">
        <v>1</v>
      </c>
      <c r="J33" s="298"/>
      <c r="K33" s="301"/>
      <c r="L33" s="305"/>
      <c r="M33" s="301"/>
      <c r="N33" s="301"/>
      <c r="O33" s="152"/>
    </row>
    <row r="34" spans="2:15" ht="24.75" customHeight="1">
      <c r="B34" s="292">
        <v>30</v>
      </c>
      <c r="C34" s="261" t="s">
        <v>1496</v>
      </c>
      <c r="D34" s="261" t="s">
        <v>1094</v>
      </c>
      <c r="E34" s="293">
        <v>918.01</v>
      </c>
      <c r="F34" s="303">
        <v>41730</v>
      </c>
      <c r="G34" s="295" t="s">
        <v>1116</v>
      </c>
      <c r="H34" s="296" t="s">
        <v>1000</v>
      </c>
      <c r="I34" s="297"/>
      <c r="J34" s="298"/>
      <c r="K34" s="301"/>
      <c r="L34" s="305"/>
      <c r="M34" s="301"/>
      <c r="N34" s="301"/>
      <c r="O34" s="152"/>
    </row>
    <row r="35" spans="2:15" ht="17.25" customHeight="1">
      <c r="B35" s="292">
        <v>31</v>
      </c>
      <c r="C35" s="261" t="s">
        <v>89</v>
      </c>
      <c r="D35" s="261" t="s">
        <v>90</v>
      </c>
      <c r="E35" s="293">
        <v>1201.46</v>
      </c>
      <c r="F35" s="303">
        <v>34789</v>
      </c>
      <c r="G35" s="295" t="s">
        <v>1116</v>
      </c>
      <c r="H35" s="296" t="s">
        <v>1059</v>
      </c>
      <c r="I35" s="297">
        <v>1</v>
      </c>
      <c r="J35" s="298" t="s">
        <v>995</v>
      </c>
      <c r="K35" s="301"/>
      <c r="L35" s="305"/>
      <c r="M35" s="301"/>
      <c r="N35" s="301"/>
      <c r="O35" s="152"/>
    </row>
    <row r="36" spans="2:15" ht="17.25" customHeight="1">
      <c r="B36" s="292">
        <v>32</v>
      </c>
      <c r="C36" s="261" t="s">
        <v>91</v>
      </c>
      <c r="D36" s="261" t="s">
        <v>92</v>
      </c>
      <c r="E36" s="293">
        <v>1188.71</v>
      </c>
      <c r="F36" s="303">
        <v>32218</v>
      </c>
      <c r="G36" s="295" t="s">
        <v>1116</v>
      </c>
      <c r="H36" s="296" t="s">
        <v>1318</v>
      </c>
      <c r="I36" s="297">
        <v>1</v>
      </c>
      <c r="J36" s="298"/>
      <c r="K36" s="301"/>
      <c r="L36" s="305"/>
      <c r="M36" s="301"/>
      <c r="N36" s="301"/>
      <c r="O36" s="152"/>
    </row>
    <row r="37" spans="2:15" ht="17.25" customHeight="1">
      <c r="B37" s="292">
        <v>33</v>
      </c>
      <c r="C37" s="261" t="s">
        <v>93</v>
      </c>
      <c r="D37" s="261" t="s">
        <v>94</v>
      </c>
      <c r="E37" s="293">
        <v>2172.71</v>
      </c>
      <c r="F37" s="303">
        <v>27485</v>
      </c>
      <c r="G37" s="295" t="s">
        <v>1116</v>
      </c>
      <c r="H37" s="296" t="s">
        <v>1057</v>
      </c>
      <c r="I37" s="297">
        <v>1</v>
      </c>
      <c r="J37" s="298"/>
      <c r="K37" s="301"/>
      <c r="L37" s="305"/>
      <c r="M37" s="301"/>
      <c r="N37" s="301"/>
      <c r="O37" s="152"/>
    </row>
    <row r="38" spans="2:15" ht="17.25" customHeight="1">
      <c r="B38" s="292">
        <v>34</v>
      </c>
      <c r="C38" s="261" t="s">
        <v>95</v>
      </c>
      <c r="D38" s="261" t="s">
        <v>96</v>
      </c>
      <c r="E38" s="293">
        <v>1045.1099999999999</v>
      </c>
      <c r="F38" s="303">
        <v>35520</v>
      </c>
      <c r="G38" s="295" t="s">
        <v>1116</v>
      </c>
      <c r="H38" s="296" t="s">
        <v>30</v>
      </c>
      <c r="I38" s="297">
        <v>1</v>
      </c>
      <c r="J38" s="298"/>
      <c r="K38" s="301"/>
      <c r="L38" s="305"/>
      <c r="M38" s="301"/>
      <c r="N38" s="301"/>
      <c r="O38" s="152"/>
    </row>
    <row r="39" spans="2:15" ht="17.25" customHeight="1">
      <c r="B39" s="292">
        <v>35</v>
      </c>
      <c r="C39" s="261" t="s">
        <v>97</v>
      </c>
      <c r="D39" s="261" t="s">
        <v>98</v>
      </c>
      <c r="E39" s="293">
        <v>1073.3499999999999</v>
      </c>
      <c r="F39" s="303">
        <v>27485</v>
      </c>
      <c r="G39" s="295" t="s">
        <v>1116</v>
      </c>
      <c r="H39" s="296" t="s">
        <v>30</v>
      </c>
      <c r="I39" s="297">
        <v>1</v>
      </c>
      <c r="J39" s="298"/>
      <c r="K39" s="301"/>
      <c r="L39" s="305"/>
      <c r="M39" s="301"/>
      <c r="N39" s="301"/>
      <c r="O39" s="152"/>
    </row>
    <row r="40" spans="2:15" ht="24">
      <c r="B40" s="292">
        <v>36</v>
      </c>
      <c r="C40" s="261" t="s">
        <v>1148</v>
      </c>
      <c r="D40" s="261" t="s">
        <v>1149</v>
      </c>
      <c r="E40" s="293">
        <v>24633.55</v>
      </c>
      <c r="F40" s="303">
        <v>43191</v>
      </c>
      <c r="G40" s="295" t="s">
        <v>1116</v>
      </c>
      <c r="H40" s="296" t="s">
        <v>1353</v>
      </c>
      <c r="I40" s="297"/>
      <c r="J40" s="298"/>
      <c r="K40" s="300" t="s">
        <v>1394</v>
      </c>
      <c r="L40" s="305"/>
      <c r="M40" s="301"/>
      <c r="N40" s="301"/>
      <c r="O40" s="152"/>
    </row>
    <row r="41" spans="2:15" ht="17.25" customHeight="1">
      <c r="B41" s="292">
        <v>37</v>
      </c>
      <c r="C41" s="261" t="s">
        <v>1051</v>
      </c>
      <c r="D41" s="261" t="s">
        <v>1025</v>
      </c>
      <c r="E41" s="293">
        <v>9149.75</v>
      </c>
      <c r="F41" s="303">
        <v>41000</v>
      </c>
      <c r="G41" s="295" t="s">
        <v>1116</v>
      </c>
      <c r="H41" s="296" t="s">
        <v>30</v>
      </c>
      <c r="I41" s="313"/>
      <c r="J41" s="298"/>
      <c r="K41" s="301"/>
      <c r="L41" s="305"/>
      <c r="M41" s="301"/>
      <c r="N41" s="301"/>
      <c r="O41" s="152"/>
    </row>
    <row r="42" spans="2:15" ht="17.25" customHeight="1">
      <c r="B42" s="292">
        <v>38</v>
      </c>
      <c r="C42" s="261" t="s">
        <v>111</v>
      </c>
      <c r="D42" s="261" t="s">
        <v>112</v>
      </c>
      <c r="E42" s="293">
        <v>2902.47</v>
      </c>
      <c r="F42" s="303">
        <v>22298</v>
      </c>
      <c r="G42" s="295" t="s">
        <v>1116</v>
      </c>
      <c r="H42" s="296" t="s">
        <v>1318</v>
      </c>
      <c r="I42" s="297">
        <v>1</v>
      </c>
      <c r="J42" s="298"/>
      <c r="K42" s="301"/>
      <c r="L42" s="305"/>
      <c r="M42" s="301"/>
      <c r="N42" s="301" t="s">
        <v>1336</v>
      </c>
      <c r="O42" s="152"/>
    </row>
    <row r="43" spans="2:15" ht="17.25" customHeight="1">
      <c r="B43" s="292">
        <v>39</v>
      </c>
      <c r="C43" s="261" t="s">
        <v>117</v>
      </c>
      <c r="D43" s="261" t="s">
        <v>118</v>
      </c>
      <c r="E43" s="293">
        <v>4190.3999999999996</v>
      </c>
      <c r="F43" s="303">
        <v>32253</v>
      </c>
      <c r="G43" s="295" t="s">
        <v>1116</v>
      </c>
      <c r="H43" s="314" t="s">
        <v>119</v>
      </c>
      <c r="I43" s="297">
        <v>1</v>
      </c>
      <c r="J43" s="298"/>
      <c r="K43" s="301"/>
      <c r="L43" s="305"/>
      <c r="M43" s="301"/>
      <c r="N43" s="301"/>
      <c r="O43" s="152"/>
    </row>
    <row r="44" spans="2:15" ht="17.25" customHeight="1">
      <c r="B44" s="292">
        <v>40</v>
      </c>
      <c r="C44" s="261" t="s">
        <v>120</v>
      </c>
      <c r="D44" s="261" t="s">
        <v>121</v>
      </c>
      <c r="E44" s="293">
        <v>3028.45</v>
      </c>
      <c r="F44" s="303">
        <v>25659</v>
      </c>
      <c r="G44" s="295" t="s">
        <v>1116</v>
      </c>
      <c r="H44" s="296" t="s">
        <v>1059</v>
      </c>
      <c r="I44" s="297">
        <v>1</v>
      </c>
      <c r="J44" s="298"/>
      <c r="K44" s="301"/>
      <c r="L44" s="305"/>
      <c r="M44" s="301" t="s">
        <v>1336</v>
      </c>
      <c r="N44" s="301" t="s">
        <v>1336</v>
      </c>
      <c r="O44" s="152"/>
    </row>
    <row r="45" spans="2:15" ht="17.25" customHeight="1">
      <c r="B45" s="292">
        <v>41</v>
      </c>
      <c r="C45" s="261" t="s">
        <v>128</v>
      </c>
      <c r="D45" s="261" t="s">
        <v>129</v>
      </c>
      <c r="E45" s="293">
        <v>2175.41</v>
      </c>
      <c r="F45" s="303">
        <v>30792</v>
      </c>
      <c r="G45" s="295" t="s">
        <v>1116</v>
      </c>
      <c r="H45" s="296" t="s">
        <v>1059</v>
      </c>
      <c r="I45" s="297">
        <v>1</v>
      </c>
      <c r="J45" s="298" t="s">
        <v>1288</v>
      </c>
      <c r="K45" s="301"/>
      <c r="L45" s="305"/>
      <c r="M45" s="301"/>
      <c r="N45" s="301"/>
      <c r="O45" s="152"/>
    </row>
    <row r="46" spans="2:15" ht="17.25" customHeight="1">
      <c r="B46" s="292">
        <v>42</v>
      </c>
      <c r="C46" s="261" t="s">
        <v>132</v>
      </c>
      <c r="D46" s="261" t="s">
        <v>133</v>
      </c>
      <c r="E46" s="293">
        <v>3293.91</v>
      </c>
      <c r="F46" s="303">
        <v>19603</v>
      </c>
      <c r="G46" s="295" t="s">
        <v>1116</v>
      </c>
      <c r="H46" s="296" t="s">
        <v>1357</v>
      </c>
      <c r="I46" s="297">
        <v>1</v>
      </c>
      <c r="J46" s="298" t="s">
        <v>995</v>
      </c>
      <c r="K46" s="301"/>
      <c r="L46" s="305"/>
      <c r="M46" s="301" t="s">
        <v>1336</v>
      </c>
      <c r="N46" s="301" t="s">
        <v>1337</v>
      </c>
      <c r="O46" s="152"/>
    </row>
    <row r="47" spans="2:15" ht="17.25" customHeight="1">
      <c r="B47" s="292">
        <v>43</v>
      </c>
      <c r="C47" s="261" t="s">
        <v>138</v>
      </c>
      <c r="D47" s="261" t="s">
        <v>139</v>
      </c>
      <c r="E47" s="293">
        <v>2776.85</v>
      </c>
      <c r="F47" s="303">
        <v>26390</v>
      </c>
      <c r="G47" s="295" t="s">
        <v>1116</v>
      </c>
      <c r="H47" s="296" t="s">
        <v>1354</v>
      </c>
      <c r="I47" s="297">
        <v>1</v>
      </c>
      <c r="J47" s="298"/>
      <c r="K47" s="301"/>
      <c r="L47" s="305"/>
      <c r="M47" s="301"/>
      <c r="N47" s="301"/>
      <c r="O47" s="152"/>
    </row>
    <row r="48" spans="2:15" ht="17.25" customHeight="1">
      <c r="B48" s="292">
        <v>44</v>
      </c>
      <c r="C48" s="261" t="s">
        <v>140</v>
      </c>
      <c r="D48" s="261" t="s">
        <v>141</v>
      </c>
      <c r="E48" s="293">
        <v>1019.31</v>
      </c>
      <c r="F48" s="303">
        <v>34789</v>
      </c>
      <c r="G48" s="295" t="s">
        <v>1116</v>
      </c>
      <c r="H48" s="296" t="s">
        <v>1059</v>
      </c>
      <c r="I48" s="297">
        <v>1</v>
      </c>
      <c r="J48" s="298"/>
      <c r="K48" s="301"/>
      <c r="L48" s="305"/>
      <c r="M48" s="301"/>
      <c r="N48" s="301"/>
      <c r="O48" s="152"/>
    </row>
    <row r="49" spans="2:15" ht="17.25" customHeight="1">
      <c r="B49" s="292">
        <v>45</v>
      </c>
      <c r="C49" s="261" t="s">
        <v>146</v>
      </c>
      <c r="D49" s="261" t="s">
        <v>147</v>
      </c>
      <c r="E49" s="293">
        <v>1408.5</v>
      </c>
      <c r="F49" s="303">
        <v>29092</v>
      </c>
      <c r="G49" s="295" t="s">
        <v>1116</v>
      </c>
      <c r="H49" s="296" t="s">
        <v>1059</v>
      </c>
      <c r="I49" s="315">
        <v>1</v>
      </c>
      <c r="J49" s="298"/>
      <c r="K49" s="301"/>
      <c r="L49" s="305"/>
      <c r="M49" s="301"/>
      <c r="N49" s="301"/>
      <c r="O49" s="152"/>
    </row>
    <row r="50" spans="2:15" ht="24.75" customHeight="1">
      <c r="B50" s="292">
        <v>46</v>
      </c>
      <c r="C50" s="261" t="s">
        <v>13</v>
      </c>
      <c r="D50" s="261" t="s">
        <v>205</v>
      </c>
      <c r="E50" s="293">
        <v>74492</v>
      </c>
      <c r="F50" s="303">
        <v>25720</v>
      </c>
      <c r="G50" s="295" t="s">
        <v>1116</v>
      </c>
      <c r="H50" s="296" t="s">
        <v>1500</v>
      </c>
      <c r="I50" s="315">
        <v>1</v>
      </c>
      <c r="J50" s="298"/>
      <c r="K50" s="316"/>
      <c r="L50" s="317" t="s">
        <v>1394</v>
      </c>
      <c r="M50" s="316"/>
      <c r="N50" s="316"/>
      <c r="O50" s="152"/>
    </row>
    <row r="51" spans="2:15" ht="25.5" customHeight="1">
      <c r="B51" s="292"/>
      <c r="C51" s="318" t="s">
        <v>1289</v>
      </c>
      <c r="D51" s="318" t="s">
        <v>1290</v>
      </c>
      <c r="E51" s="318" t="s">
        <v>977</v>
      </c>
      <c r="F51" s="303" t="s">
        <v>0</v>
      </c>
      <c r="G51" s="319" t="s">
        <v>999</v>
      </c>
      <c r="H51" s="318" t="s">
        <v>1</v>
      </c>
      <c r="I51" s="320"/>
      <c r="J51" s="289" t="s">
        <v>1308</v>
      </c>
      <c r="K51" s="321" t="s">
        <v>1392</v>
      </c>
      <c r="L51" s="322" t="s">
        <v>1393</v>
      </c>
      <c r="M51" s="321" t="s">
        <v>1401</v>
      </c>
      <c r="N51" s="322" t="s">
        <v>1335</v>
      </c>
      <c r="O51" s="150"/>
    </row>
    <row r="52" spans="2:15" ht="29.25" customHeight="1">
      <c r="B52" s="292">
        <v>47</v>
      </c>
      <c r="C52" s="261" t="s">
        <v>206</v>
      </c>
      <c r="D52" s="261" t="s">
        <v>207</v>
      </c>
      <c r="E52" s="309">
        <v>104839.39</v>
      </c>
      <c r="F52" s="303">
        <v>30093</v>
      </c>
      <c r="G52" s="295" t="s">
        <v>1116</v>
      </c>
      <c r="H52" s="323" t="s">
        <v>1358</v>
      </c>
      <c r="I52" s="297">
        <v>1</v>
      </c>
      <c r="J52" s="298"/>
      <c r="K52" s="301"/>
      <c r="L52" s="300" t="s">
        <v>1394</v>
      </c>
      <c r="M52" s="301"/>
      <c r="N52" s="301"/>
      <c r="O52" s="152"/>
    </row>
    <row r="53" spans="2:15" ht="18.75" customHeight="1">
      <c r="B53" s="292">
        <v>48</v>
      </c>
      <c r="C53" s="261" t="s">
        <v>219</v>
      </c>
      <c r="D53" s="261" t="s">
        <v>220</v>
      </c>
      <c r="E53" s="293">
        <v>28366.05</v>
      </c>
      <c r="F53" s="303">
        <v>18658</v>
      </c>
      <c r="G53" s="295" t="s">
        <v>1116</v>
      </c>
      <c r="H53" s="323" t="s">
        <v>1359</v>
      </c>
      <c r="I53" s="297"/>
      <c r="J53" s="298"/>
      <c r="K53" s="301"/>
      <c r="L53" s="300" t="s">
        <v>1394</v>
      </c>
      <c r="M53" s="301" t="s">
        <v>1336</v>
      </c>
      <c r="N53" s="301"/>
      <c r="O53" s="152"/>
    </row>
    <row r="54" spans="2:15" ht="17.25" customHeight="1">
      <c r="B54" s="292">
        <v>49</v>
      </c>
      <c r="C54" s="261" t="s">
        <v>221</v>
      </c>
      <c r="D54" s="261" t="s">
        <v>222</v>
      </c>
      <c r="E54" s="293">
        <v>5563.47</v>
      </c>
      <c r="F54" s="303">
        <v>24261</v>
      </c>
      <c r="G54" s="295" t="s">
        <v>1116</v>
      </c>
      <c r="H54" s="296" t="s">
        <v>1318</v>
      </c>
      <c r="I54" s="297">
        <v>1</v>
      </c>
      <c r="J54" s="298" t="s">
        <v>1315</v>
      </c>
      <c r="K54" s="301"/>
      <c r="L54" s="300" t="s">
        <v>1394</v>
      </c>
      <c r="M54" s="301" t="s">
        <v>1339</v>
      </c>
      <c r="N54" s="301"/>
      <c r="O54" s="152"/>
    </row>
    <row r="55" spans="2:15" ht="17.25" customHeight="1">
      <c r="B55" s="292">
        <v>50</v>
      </c>
      <c r="C55" s="261" t="s">
        <v>223</v>
      </c>
      <c r="D55" s="261" t="s">
        <v>224</v>
      </c>
      <c r="E55" s="293">
        <v>1238.03</v>
      </c>
      <c r="F55" s="303">
        <v>33220</v>
      </c>
      <c r="G55" s="295" t="s">
        <v>1116</v>
      </c>
      <c r="H55" s="296" t="s">
        <v>1059</v>
      </c>
      <c r="I55" s="297">
        <v>1</v>
      </c>
      <c r="J55" s="298"/>
      <c r="K55" s="301"/>
      <c r="L55" s="305"/>
      <c r="M55" s="301"/>
      <c r="N55" s="301" t="s">
        <v>1340</v>
      </c>
      <c r="O55" s="152"/>
    </row>
    <row r="56" spans="2:15" ht="17.25" customHeight="1">
      <c r="B56" s="292">
        <v>51</v>
      </c>
      <c r="C56" s="261" t="s">
        <v>225</v>
      </c>
      <c r="D56" s="261" t="s">
        <v>226</v>
      </c>
      <c r="E56" s="293">
        <v>1377.34</v>
      </c>
      <c r="F56" s="303">
        <v>33695</v>
      </c>
      <c r="G56" s="295" t="s">
        <v>1116</v>
      </c>
      <c r="H56" s="296" t="s">
        <v>1059</v>
      </c>
      <c r="I56" s="297">
        <v>1</v>
      </c>
      <c r="J56" s="298"/>
      <c r="K56" s="301"/>
      <c r="L56" s="305"/>
      <c r="M56" s="301"/>
      <c r="N56" s="301"/>
      <c r="O56" s="152"/>
    </row>
    <row r="57" spans="2:15" ht="17.25" customHeight="1">
      <c r="B57" s="292">
        <v>52</v>
      </c>
      <c r="C57" s="261" t="s">
        <v>230</v>
      </c>
      <c r="D57" s="261" t="s">
        <v>231</v>
      </c>
      <c r="E57" s="293">
        <v>1029.46</v>
      </c>
      <c r="F57" s="303">
        <v>34773</v>
      </c>
      <c r="G57" s="295" t="s">
        <v>1116</v>
      </c>
      <c r="H57" s="296" t="s">
        <v>1059</v>
      </c>
      <c r="I57" s="315"/>
      <c r="J57" s="298" t="s">
        <v>1288</v>
      </c>
      <c r="K57" s="301"/>
      <c r="L57" s="305"/>
      <c r="M57" s="301"/>
      <c r="N57" s="301"/>
      <c r="O57" s="152"/>
    </row>
    <row r="58" spans="2:15" ht="17.25" customHeight="1">
      <c r="B58" s="292">
        <v>53</v>
      </c>
      <c r="C58" s="261" t="s">
        <v>232</v>
      </c>
      <c r="D58" s="261" t="s">
        <v>233</v>
      </c>
      <c r="E58" s="293">
        <v>971.6</v>
      </c>
      <c r="F58" s="303">
        <v>27485</v>
      </c>
      <c r="G58" s="295" t="s">
        <v>1116</v>
      </c>
      <c r="H58" s="296" t="s">
        <v>1059</v>
      </c>
      <c r="I58" s="297">
        <v>1</v>
      </c>
      <c r="J58" s="298"/>
      <c r="K58" s="301"/>
      <c r="L58" s="305"/>
      <c r="M58" s="301"/>
      <c r="N58" s="301"/>
      <c r="O58" s="152"/>
    </row>
    <row r="59" spans="2:15" ht="24" customHeight="1">
      <c r="B59" s="292">
        <v>54</v>
      </c>
      <c r="C59" s="324" t="s">
        <v>1052</v>
      </c>
      <c r="D59" s="324" t="s">
        <v>1050</v>
      </c>
      <c r="E59" s="293">
        <v>3251.05</v>
      </c>
      <c r="F59" s="303">
        <v>41365</v>
      </c>
      <c r="G59" s="295" t="s">
        <v>1203</v>
      </c>
      <c r="H59" s="296" t="s">
        <v>1000</v>
      </c>
      <c r="I59" s="297"/>
      <c r="J59" s="298"/>
      <c r="K59" s="301"/>
      <c r="L59" s="305"/>
      <c r="M59" s="301"/>
      <c r="N59" s="301"/>
      <c r="O59" s="152"/>
    </row>
    <row r="60" spans="2:15" ht="24" customHeight="1">
      <c r="B60" s="292">
        <v>55</v>
      </c>
      <c r="C60" s="261" t="s">
        <v>237</v>
      </c>
      <c r="D60" s="302" t="s">
        <v>1026</v>
      </c>
      <c r="E60" s="293">
        <v>11960.27</v>
      </c>
      <c r="F60" s="303">
        <v>27129</v>
      </c>
      <c r="G60" s="295" t="s">
        <v>1116</v>
      </c>
      <c r="H60" s="296" t="s">
        <v>1412</v>
      </c>
      <c r="I60" s="297">
        <v>1</v>
      </c>
      <c r="J60" s="307"/>
      <c r="K60" s="301"/>
      <c r="L60" s="300" t="s">
        <v>1394</v>
      </c>
      <c r="M60" s="301"/>
      <c r="N60" s="301"/>
      <c r="O60" s="152"/>
    </row>
    <row r="61" spans="2:15" ht="24.75" customHeight="1">
      <c r="B61" s="292">
        <v>56</v>
      </c>
      <c r="C61" s="261" t="s">
        <v>1291</v>
      </c>
      <c r="D61" s="261" t="s">
        <v>1035</v>
      </c>
      <c r="E61" s="293">
        <v>37805.120000000003</v>
      </c>
      <c r="F61" s="303">
        <v>29330</v>
      </c>
      <c r="G61" s="295" t="s">
        <v>1203</v>
      </c>
      <c r="H61" s="296" t="s">
        <v>1360</v>
      </c>
      <c r="I61" s="297">
        <v>4</v>
      </c>
      <c r="J61" s="298"/>
      <c r="K61" s="301"/>
      <c r="L61" s="300" t="s">
        <v>1394</v>
      </c>
      <c r="M61" s="301" t="s">
        <v>1336</v>
      </c>
      <c r="N61" s="301"/>
      <c r="O61" s="152"/>
    </row>
    <row r="62" spans="2:15" ht="24" customHeight="1">
      <c r="B62" s="292">
        <v>57</v>
      </c>
      <c r="C62" s="324" t="s">
        <v>1053</v>
      </c>
      <c r="D62" s="325" t="s">
        <v>1055</v>
      </c>
      <c r="E62" s="293">
        <v>7451.55</v>
      </c>
      <c r="F62" s="303">
        <v>41365</v>
      </c>
      <c r="G62" s="295" t="s">
        <v>1203</v>
      </c>
      <c r="H62" s="296" t="s">
        <v>1361</v>
      </c>
      <c r="I62" s="297"/>
      <c r="J62" s="298"/>
      <c r="K62" s="301"/>
      <c r="L62" s="300" t="s">
        <v>1394</v>
      </c>
      <c r="M62" s="301"/>
      <c r="N62" s="301"/>
      <c r="O62" s="152"/>
    </row>
    <row r="63" spans="2:15" ht="24" customHeight="1">
      <c r="B63" s="292">
        <v>58</v>
      </c>
      <c r="C63" s="261" t="s">
        <v>1014</v>
      </c>
      <c r="D63" s="261" t="s">
        <v>1036</v>
      </c>
      <c r="E63" s="326">
        <v>2624.81</v>
      </c>
      <c r="F63" s="303">
        <v>40850</v>
      </c>
      <c r="G63" s="295" t="s">
        <v>1203</v>
      </c>
      <c r="H63" s="296" t="s">
        <v>1318</v>
      </c>
      <c r="I63" s="313"/>
      <c r="J63" s="298"/>
      <c r="K63" s="301"/>
      <c r="L63" s="305"/>
      <c r="M63" s="301"/>
      <c r="N63" s="301" t="s">
        <v>1336</v>
      </c>
      <c r="O63" s="152"/>
    </row>
    <row r="64" spans="2:15" ht="17.25" customHeight="1">
      <c r="B64" s="292">
        <v>59</v>
      </c>
      <c r="C64" s="261" t="s">
        <v>245</v>
      </c>
      <c r="D64" s="261" t="s">
        <v>246</v>
      </c>
      <c r="E64" s="293">
        <v>1542.95</v>
      </c>
      <c r="F64" s="303">
        <v>31177</v>
      </c>
      <c r="G64" s="295" t="s">
        <v>1116</v>
      </c>
      <c r="H64" s="296" t="s">
        <v>1059</v>
      </c>
      <c r="I64" s="297">
        <v>1</v>
      </c>
      <c r="J64" s="298"/>
      <c r="K64" s="301"/>
      <c r="L64" s="305"/>
      <c r="M64" s="301"/>
      <c r="N64" s="301"/>
      <c r="O64" s="152"/>
    </row>
    <row r="65" spans="1:15" ht="17.25" customHeight="1">
      <c r="B65" s="292">
        <v>60</v>
      </c>
      <c r="C65" s="261" t="s">
        <v>968</v>
      </c>
      <c r="D65" s="261" t="s">
        <v>969</v>
      </c>
      <c r="E65" s="293">
        <v>2564.84</v>
      </c>
      <c r="F65" s="303">
        <v>38169</v>
      </c>
      <c r="G65" s="327" t="s">
        <v>1304</v>
      </c>
      <c r="H65" s="314" t="s">
        <v>976</v>
      </c>
      <c r="I65" s="297"/>
      <c r="J65" s="298"/>
      <c r="K65" s="301"/>
      <c r="L65" s="305"/>
      <c r="M65" s="301"/>
      <c r="N65" s="301"/>
      <c r="O65" s="152"/>
    </row>
    <row r="66" spans="1:15" ht="24.75" customHeight="1">
      <c r="B66" s="292">
        <v>61</v>
      </c>
      <c r="C66" s="328" t="s">
        <v>249</v>
      </c>
      <c r="D66" s="328" t="s">
        <v>250</v>
      </c>
      <c r="E66" s="329">
        <v>1238.0999999999999</v>
      </c>
      <c r="F66" s="330">
        <v>26754</v>
      </c>
      <c r="G66" s="331" t="s">
        <v>1116</v>
      </c>
      <c r="H66" s="262" t="s">
        <v>1318</v>
      </c>
      <c r="I66" s="297">
        <v>1</v>
      </c>
      <c r="J66" s="332" t="s">
        <v>1288</v>
      </c>
      <c r="K66" s="301"/>
      <c r="L66" s="300" t="s">
        <v>1394</v>
      </c>
      <c r="M66" s="301" t="s">
        <v>1341</v>
      </c>
      <c r="N66" s="301"/>
      <c r="O66" s="152"/>
    </row>
    <row r="67" spans="1:15" ht="41.25" customHeight="1">
      <c r="B67" s="333">
        <v>62</v>
      </c>
      <c r="C67" s="261" t="s">
        <v>1441</v>
      </c>
      <c r="D67" s="302" t="s">
        <v>1303</v>
      </c>
      <c r="E67" s="329">
        <v>5341.62</v>
      </c>
      <c r="F67" s="330">
        <v>44652</v>
      </c>
      <c r="G67" s="331" t="s">
        <v>1116</v>
      </c>
      <c r="H67" s="262" t="s">
        <v>1402</v>
      </c>
      <c r="I67" s="297"/>
      <c r="J67" s="332"/>
      <c r="K67" s="300" t="s">
        <v>1394</v>
      </c>
      <c r="L67" s="300" t="s">
        <v>1394</v>
      </c>
      <c r="M67" s="301"/>
      <c r="N67" s="301"/>
      <c r="O67" s="152"/>
    </row>
    <row r="68" spans="1:15" ht="17.25" customHeight="1">
      <c r="B68" s="424" t="s">
        <v>1136</v>
      </c>
      <c r="C68" s="425"/>
      <c r="D68" s="425"/>
      <c r="E68" s="334">
        <f>SUM(E5:E49,E50:E67)</f>
        <v>563690.85</v>
      </c>
      <c r="F68" s="335"/>
      <c r="G68" s="336"/>
      <c r="H68" s="337"/>
      <c r="I68" s="338"/>
      <c r="J68" s="339"/>
      <c r="K68" s="301"/>
      <c r="L68" s="305"/>
      <c r="M68" s="301"/>
      <c r="N68" s="301"/>
      <c r="O68" s="152"/>
    </row>
    <row r="69" spans="1:15" ht="15" customHeight="1">
      <c r="B69" s="161"/>
      <c r="C69" s="161"/>
      <c r="D69" s="161"/>
      <c r="E69" s="161"/>
      <c r="F69" s="165"/>
      <c r="G69" s="340"/>
      <c r="H69" s="161"/>
      <c r="I69" s="161"/>
      <c r="J69" s="161"/>
      <c r="K69" s="161"/>
      <c r="L69" s="161"/>
      <c r="M69" s="161"/>
      <c r="N69" s="161"/>
      <c r="O69" s="143"/>
    </row>
    <row r="70" spans="1:15" ht="17.25" customHeight="1">
      <c r="A70" s="197" t="s">
        <v>1193</v>
      </c>
      <c r="B70" s="161"/>
      <c r="C70" s="341"/>
      <c r="D70" s="341"/>
      <c r="E70" s="342"/>
      <c r="F70" s="343"/>
      <c r="G70" s="344"/>
      <c r="H70" s="345"/>
      <c r="I70" s="297"/>
      <c r="J70" s="346"/>
      <c r="K70" s="346"/>
      <c r="L70" s="346"/>
      <c r="M70" s="346"/>
      <c r="N70" s="346"/>
      <c r="O70" s="152"/>
    </row>
    <row r="71" spans="1:15" s="148" customFormat="1" ht="25.5" customHeight="1">
      <c r="B71" s="318"/>
      <c r="C71" s="318" t="s">
        <v>1006</v>
      </c>
      <c r="D71" s="318" t="s">
        <v>1175</v>
      </c>
      <c r="E71" s="318" t="s">
        <v>977</v>
      </c>
      <c r="F71" s="303" t="s">
        <v>0</v>
      </c>
      <c r="G71" s="319" t="s">
        <v>999</v>
      </c>
      <c r="H71" s="318" t="s">
        <v>1</v>
      </c>
      <c r="I71" s="347"/>
      <c r="J71" s="289" t="s">
        <v>1308</v>
      </c>
      <c r="K71" s="321" t="s">
        <v>1392</v>
      </c>
      <c r="L71" s="322" t="s">
        <v>1393</v>
      </c>
      <c r="M71" s="321" t="s">
        <v>1401</v>
      </c>
      <c r="N71" s="322" t="s">
        <v>1335</v>
      </c>
      <c r="O71" s="150"/>
    </row>
    <row r="72" spans="1:15" ht="17.25" customHeight="1">
      <c r="B72" s="318">
        <v>1</v>
      </c>
      <c r="C72" s="302" t="s">
        <v>1097</v>
      </c>
      <c r="D72" s="302" t="s">
        <v>1098</v>
      </c>
      <c r="E72" s="293">
        <v>8121.48</v>
      </c>
      <c r="F72" s="303">
        <v>41544</v>
      </c>
      <c r="G72" s="295" t="s">
        <v>1114</v>
      </c>
      <c r="H72" s="296" t="s">
        <v>1362</v>
      </c>
      <c r="I72" s="346"/>
      <c r="J72" s="318"/>
      <c r="K72" s="348"/>
      <c r="L72" s="349" t="s">
        <v>1394</v>
      </c>
      <c r="M72" s="350"/>
      <c r="N72" s="350"/>
      <c r="O72" s="152"/>
    </row>
    <row r="73" spans="1:15" ht="17.25" customHeight="1">
      <c r="B73" s="318">
        <v>2</v>
      </c>
      <c r="C73" s="351" t="s">
        <v>8</v>
      </c>
      <c r="D73" s="351" t="s">
        <v>9</v>
      </c>
      <c r="E73" s="352">
        <v>973.8</v>
      </c>
      <c r="F73" s="353">
        <v>27912</v>
      </c>
      <c r="G73" s="354" t="s">
        <v>1114</v>
      </c>
      <c r="H73" s="355" t="s">
        <v>1059</v>
      </c>
      <c r="I73" s="297">
        <v>3</v>
      </c>
      <c r="J73" s="356" t="s">
        <v>995</v>
      </c>
      <c r="K73" s="357"/>
      <c r="L73" s="358"/>
      <c r="M73" s="350"/>
      <c r="N73" s="350"/>
      <c r="O73" s="152"/>
    </row>
    <row r="74" spans="1:15" ht="17.25" customHeight="1">
      <c r="B74" s="318">
        <v>3</v>
      </c>
      <c r="C74" s="261" t="s">
        <v>20</v>
      </c>
      <c r="D74" s="261" t="s">
        <v>21</v>
      </c>
      <c r="E74" s="293">
        <v>2644.51</v>
      </c>
      <c r="F74" s="303">
        <v>33711</v>
      </c>
      <c r="G74" s="295" t="s">
        <v>1114</v>
      </c>
      <c r="H74" s="296" t="s">
        <v>1059</v>
      </c>
      <c r="I74" s="297">
        <v>4</v>
      </c>
      <c r="J74" s="350"/>
      <c r="K74" s="348"/>
      <c r="L74" s="359"/>
      <c r="M74" s="350" t="s">
        <v>1336</v>
      </c>
      <c r="N74" s="350"/>
      <c r="O74" s="152"/>
    </row>
    <row r="75" spans="1:15" ht="17.25" customHeight="1">
      <c r="B75" s="318">
        <v>4</v>
      </c>
      <c r="C75" s="261" t="s">
        <v>45</v>
      </c>
      <c r="D75" s="261" t="s">
        <v>46</v>
      </c>
      <c r="E75" s="293">
        <v>3346.56</v>
      </c>
      <c r="F75" s="303">
        <v>24915</v>
      </c>
      <c r="G75" s="295" t="s">
        <v>1114</v>
      </c>
      <c r="H75" s="296" t="s">
        <v>1318</v>
      </c>
      <c r="I75" s="297">
        <v>4</v>
      </c>
      <c r="J75" s="350"/>
      <c r="K75" s="348"/>
      <c r="L75" s="359"/>
      <c r="M75" s="350"/>
      <c r="N75" s="350"/>
      <c r="O75" s="152"/>
    </row>
    <row r="76" spans="1:15" ht="17.25" customHeight="1">
      <c r="B76" s="318">
        <v>5</v>
      </c>
      <c r="C76" s="261" t="s">
        <v>1310</v>
      </c>
      <c r="D76" s="261" t="s">
        <v>48</v>
      </c>
      <c r="E76" s="293">
        <v>1081.9000000000001</v>
      </c>
      <c r="F76" s="303">
        <v>28985</v>
      </c>
      <c r="G76" s="295" t="s">
        <v>1114</v>
      </c>
      <c r="H76" s="296" t="s">
        <v>1318</v>
      </c>
      <c r="I76" s="297">
        <v>4</v>
      </c>
      <c r="J76" s="350"/>
      <c r="K76" s="348"/>
      <c r="L76" s="349" t="s">
        <v>1394</v>
      </c>
      <c r="M76" s="350"/>
      <c r="N76" s="350"/>
      <c r="O76" s="152"/>
    </row>
    <row r="77" spans="1:15" ht="17.25" customHeight="1">
      <c r="B77" s="318">
        <v>6</v>
      </c>
      <c r="C77" s="261" t="s">
        <v>60</v>
      </c>
      <c r="D77" s="261" t="s">
        <v>61</v>
      </c>
      <c r="E77" s="293">
        <v>4204.13</v>
      </c>
      <c r="F77" s="303">
        <v>26946</v>
      </c>
      <c r="G77" s="354" t="s">
        <v>1114</v>
      </c>
      <c r="H77" s="296" t="s">
        <v>1362</v>
      </c>
      <c r="I77" s="297">
        <v>3</v>
      </c>
      <c r="J77" s="350"/>
      <c r="K77" s="348"/>
      <c r="L77" s="349" t="s">
        <v>1394</v>
      </c>
      <c r="M77" s="350"/>
      <c r="N77" s="350" t="s">
        <v>1336</v>
      </c>
      <c r="O77" s="152"/>
    </row>
    <row r="78" spans="1:15" ht="24.75" customHeight="1">
      <c r="B78" s="318">
        <v>7</v>
      </c>
      <c r="C78" s="261" t="s">
        <v>62</v>
      </c>
      <c r="D78" s="302" t="s">
        <v>1029</v>
      </c>
      <c r="E78" s="293">
        <v>674.32</v>
      </c>
      <c r="F78" s="303">
        <v>24745</v>
      </c>
      <c r="G78" s="354" t="s">
        <v>1114</v>
      </c>
      <c r="H78" s="296" t="s">
        <v>30</v>
      </c>
      <c r="I78" s="297">
        <v>3</v>
      </c>
      <c r="J78" s="350"/>
      <c r="K78" s="348"/>
      <c r="L78" s="359"/>
      <c r="M78" s="350"/>
      <c r="N78" s="350"/>
      <c r="O78" s="152"/>
    </row>
    <row r="79" spans="1:15" ht="17.25" customHeight="1">
      <c r="B79" s="318">
        <v>8</v>
      </c>
      <c r="C79" s="261" t="s">
        <v>63</v>
      </c>
      <c r="D79" s="261" t="s">
        <v>64</v>
      </c>
      <c r="E79" s="293">
        <v>4223.12</v>
      </c>
      <c r="F79" s="303">
        <v>29068</v>
      </c>
      <c r="G79" s="354" t="s">
        <v>1114</v>
      </c>
      <c r="H79" s="296" t="s">
        <v>1363</v>
      </c>
      <c r="I79" s="297">
        <v>3</v>
      </c>
      <c r="J79" s="350"/>
      <c r="K79" s="348"/>
      <c r="L79" s="349" t="s">
        <v>1394</v>
      </c>
      <c r="M79" s="350" t="s">
        <v>1336</v>
      </c>
      <c r="N79" s="350"/>
      <c r="O79" s="152"/>
    </row>
    <row r="80" spans="1:15" ht="17.25" customHeight="1">
      <c r="B80" s="318">
        <v>9</v>
      </c>
      <c r="C80" s="261" t="s">
        <v>65</v>
      </c>
      <c r="D80" s="261" t="s">
        <v>66</v>
      </c>
      <c r="E80" s="293">
        <v>2048.46</v>
      </c>
      <c r="F80" s="303">
        <v>26754</v>
      </c>
      <c r="G80" s="354" t="s">
        <v>1114</v>
      </c>
      <c r="H80" s="296" t="s">
        <v>1362</v>
      </c>
      <c r="I80" s="297">
        <v>3</v>
      </c>
      <c r="J80" s="350"/>
      <c r="K80" s="348"/>
      <c r="L80" s="349" t="s">
        <v>1394</v>
      </c>
      <c r="M80" s="350"/>
      <c r="N80" s="350"/>
      <c r="O80" s="152"/>
    </row>
    <row r="81" spans="2:15" ht="17.25" customHeight="1">
      <c r="B81" s="318">
        <v>10</v>
      </c>
      <c r="C81" s="261" t="s">
        <v>73</v>
      </c>
      <c r="D81" s="261" t="s">
        <v>74</v>
      </c>
      <c r="E81" s="293">
        <v>1538.26</v>
      </c>
      <c r="F81" s="303">
        <v>28352</v>
      </c>
      <c r="G81" s="295" t="s">
        <v>1114</v>
      </c>
      <c r="H81" s="296" t="s">
        <v>1059</v>
      </c>
      <c r="I81" s="297">
        <v>4</v>
      </c>
      <c r="J81" s="350"/>
      <c r="K81" s="348"/>
      <c r="L81" s="359"/>
      <c r="M81" s="350"/>
      <c r="N81" s="350"/>
      <c r="O81" s="143"/>
    </row>
    <row r="82" spans="2:15" ht="17.25" customHeight="1">
      <c r="B82" s="318">
        <v>11</v>
      </c>
      <c r="C82" s="360" t="s">
        <v>1166</v>
      </c>
      <c r="D82" s="261" t="s">
        <v>75</v>
      </c>
      <c r="E82" s="293">
        <v>2248.09</v>
      </c>
      <c r="F82" s="303">
        <v>30792</v>
      </c>
      <c r="G82" s="295" t="s">
        <v>1114</v>
      </c>
      <c r="H82" s="296" t="s">
        <v>1318</v>
      </c>
      <c r="I82" s="297">
        <v>4</v>
      </c>
      <c r="J82" s="350" t="s">
        <v>995</v>
      </c>
      <c r="K82" s="348"/>
      <c r="L82" s="359"/>
      <c r="M82" s="350"/>
      <c r="N82" s="350"/>
      <c r="O82" s="143"/>
    </row>
    <row r="83" spans="2:15" ht="17.25" customHeight="1">
      <c r="B83" s="318">
        <v>12</v>
      </c>
      <c r="C83" s="261" t="s">
        <v>86</v>
      </c>
      <c r="D83" s="261" t="s">
        <v>1110</v>
      </c>
      <c r="E83" s="293">
        <v>2373.5700000000002</v>
      </c>
      <c r="F83" s="303">
        <v>33056</v>
      </c>
      <c r="G83" s="354" t="s">
        <v>1114</v>
      </c>
      <c r="H83" s="296" t="s">
        <v>1057</v>
      </c>
      <c r="I83" s="297">
        <v>3</v>
      </c>
      <c r="J83" s="350" t="s">
        <v>995</v>
      </c>
      <c r="K83" s="348"/>
      <c r="L83" s="359"/>
      <c r="M83" s="350" t="s">
        <v>1339</v>
      </c>
      <c r="N83" s="350"/>
      <c r="O83" s="152"/>
    </row>
    <row r="84" spans="2:15" ht="17.25" customHeight="1">
      <c r="B84" s="318">
        <v>13</v>
      </c>
      <c r="C84" s="261" t="s">
        <v>87</v>
      </c>
      <c r="D84" s="261" t="s">
        <v>88</v>
      </c>
      <c r="E84" s="293">
        <v>1009.35</v>
      </c>
      <c r="F84" s="303">
        <v>24016</v>
      </c>
      <c r="G84" s="354" t="s">
        <v>1114</v>
      </c>
      <c r="H84" s="296" t="s">
        <v>1362</v>
      </c>
      <c r="I84" s="297">
        <v>3</v>
      </c>
      <c r="J84" s="350" t="s">
        <v>995</v>
      </c>
      <c r="K84" s="348"/>
      <c r="L84" s="349" t="s">
        <v>1394</v>
      </c>
      <c r="M84" s="350" t="s">
        <v>1339</v>
      </c>
      <c r="N84" s="350"/>
      <c r="O84" s="152"/>
    </row>
    <row r="85" spans="2:15" ht="17.25" customHeight="1">
      <c r="B85" s="318">
        <v>14</v>
      </c>
      <c r="C85" s="261" t="s">
        <v>99</v>
      </c>
      <c r="D85" s="261" t="s">
        <v>100</v>
      </c>
      <c r="E85" s="293">
        <v>12812.81</v>
      </c>
      <c r="F85" s="303">
        <v>30772</v>
      </c>
      <c r="G85" s="354" t="s">
        <v>1114</v>
      </c>
      <c r="H85" s="296" t="s">
        <v>1318</v>
      </c>
      <c r="I85" s="297">
        <v>3</v>
      </c>
      <c r="J85" s="350" t="s">
        <v>995</v>
      </c>
      <c r="K85" s="348"/>
      <c r="L85" s="359"/>
      <c r="M85" s="350" t="s">
        <v>1336</v>
      </c>
      <c r="N85" s="350" t="s">
        <v>1316</v>
      </c>
      <c r="O85" s="152"/>
    </row>
    <row r="86" spans="2:15" ht="17.25" customHeight="1">
      <c r="B86" s="318">
        <v>15</v>
      </c>
      <c r="C86" s="261" t="s">
        <v>101</v>
      </c>
      <c r="D86" s="261" t="s">
        <v>102</v>
      </c>
      <c r="E86" s="293">
        <v>3013.23</v>
      </c>
      <c r="F86" s="303">
        <v>29642</v>
      </c>
      <c r="G86" s="354" t="s">
        <v>1114</v>
      </c>
      <c r="H86" s="296" t="s">
        <v>1059</v>
      </c>
      <c r="I86" s="297"/>
      <c r="J86" s="350"/>
      <c r="K86" s="348"/>
      <c r="L86" s="359"/>
      <c r="M86" s="350"/>
      <c r="N86" s="350"/>
      <c r="O86" s="152"/>
    </row>
    <row r="87" spans="2:15" ht="17.25" customHeight="1">
      <c r="B87" s="318">
        <v>16</v>
      </c>
      <c r="C87" s="261" t="s">
        <v>103</v>
      </c>
      <c r="D87" s="261" t="s">
        <v>104</v>
      </c>
      <c r="E87" s="293">
        <v>1063.82</v>
      </c>
      <c r="F87" s="303">
        <v>31522</v>
      </c>
      <c r="G87" s="354" t="s">
        <v>1114</v>
      </c>
      <c r="H87" s="296" t="s">
        <v>1059</v>
      </c>
      <c r="I87" s="315"/>
      <c r="J87" s="350" t="s">
        <v>1176</v>
      </c>
      <c r="K87" s="348"/>
      <c r="L87" s="359"/>
      <c r="M87" s="350"/>
      <c r="N87" s="350"/>
      <c r="O87" s="152"/>
    </row>
    <row r="88" spans="2:15" ht="17.25" customHeight="1">
      <c r="B88" s="318">
        <v>17</v>
      </c>
      <c r="C88" s="261" t="s">
        <v>105</v>
      </c>
      <c r="D88" s="261" t="s">
        <v>106</v>
      </c>
      <c r="E88" s="293">
        <v>1811.42</v>
      </c>
      <c r="F88" s="303">
        <v>27164</v>
      </c>
      <c r="G88" s="354" t="s">
        <v>1114</v>
      </c>
      <c r="H88" s="296" t="s">
        <v>1362</v>
      </c>
      <c r="I88" s="297">
        <v>3</v>
      </c>
      <c r="J88" s="350"/>
      <c r="K88" s="348"/>
      <c r="L88" s="359"/>
      <c r="M88" s="350"/>
      <c r="N88" s="350"/>
      <c r="O88" s="152"/>
    </row>
    <row r="89" spans="2:15" ht="17.25" customHeight="1">
      <c r="B89" s="318">
        <v>18</v>
      </c>
      <c r="C89" s="261" t="s">
        <v>107</v>
      </c>
      <c r="D89" s="261" t="s">
        <v>108</v>
      </c>
      <c r="E89" s="293">
        <v>1023.51</v>
      </c>
      <c r="F89" s="303">
        <v>35144</v>
      </c>
      <c r="G89" s="354" t="s">
        <v>1114</v>
      </c>
      <c r="H89" s="296" t="s">
        <v>1059</v>
      </c>
      <c r="I89" s="297">
        <v>3</v>
      </c>
      <c r="J89" s="350" t="s">
        <v>995</v>
      </c>
      <c r="K89" s="348"/>
      <c r="L89" s="359"/>
      <c r="M89" s="350" t="s">
        <v>1339</v>
      </c>
      <c r="N89" s="350"/>
      <c r="O89" s="152"/>
    </row>
    <row r="90" spans="2:15" ht="17.25" customHeight="1">
      <c r="B90" s="318">
        <v>19</v>
      </c>
      <c r="C90" s="261" t="s">
        <v>109</v>
      </c>
      <c r="D90" s="261" t="s">
        <v>110</v>
      </c>
      <c r="E90" s="293">
        <v>1878.02</v>
      </c>
      <c r="F90" s="303">
        <v>26043</v>
      </c>
      <c r="G90" s="354" t="s">
        <v>1114</v>
      </c>
      <c r="H90" s="296" t="s">
        <v>1059</v>
      </c>
      <c r="I90" s="297">
        <v>3</v>
      </c>
      <c r="J90" s="350" t="s">
        <v>995</v>
      </c>
      <c r="K90" s="348"/>
      <c r="L90" s="359"/>
      <c r="M90" s="350"/>
      <c r="N90" s="350"/>
      <c r="O90" s="152"/>
    </row>
    <row r="91" spans="2:15" ht="17.25" customHeight="1">
      <c r="B91" s="318">
        <v>20</v>
      </c>
      <c r="C91" s="261" t="s">
        <v>113</v>
      </c>
      <c r="D91" s="261" t="s">
        <v>114</v>
      </c>
      <c r="E91" s="293">
        <v>4364.66</v>
      </c>
      <c r="F91" s="303">
        <v>19647</v>
      </c>
      <c r="G91" s="354" t="s">
        <v>1114</v>
      </c>
      <c r="H91" s="296" t="s">
        <v>1057</v>
      </c>
      <c r="I91" s="297">
        <v>3</v>
      </c>
      <c r="J91" s="350"/>
      <c r="K91" s="348"/>
      <c r="L91" s="359"/>
      <c r="M91" s="350"/>
      <c r="N91" s="350"/>
      <c r="O91" s="152"/>
    </row>
    <row r="92" spans="2:15" ht="17.25" customHeight="1">
      <c r="B92" s="318">
        <v>21</v>
      </c>
      <c r="C92" s="261" t="s">
        <v>124</v>
      </c>
      <c r="D92" s="261" t="s">
        <v>125</v>
      </c>
      <c r="E92" s="293">
        <v>1015.36</v>
      </c>
      <c r="F92" s="303">
        <v>36049</v>
      </c>
      <c r="G92" s="354" t="s">
        <v>1114</v>
      </c>
      <c r="H92" s="296" t="s">
        <v>1000</v>
      </c>
      <c r="I92" s="297">
        <v>3</v>
      </c>
      <c r="J92" s="350" t="s">
        <v>1176</v>
      </c>
      <c r="K92" s="348"/>
      <c r="L92" s="359"/>
      <c r="M92" s="350"/>
      <c r="N92" s="350"/>
      <c r="O92" s="152"/>
    </row>
    <row r="93" spans="2:15" ht="17.25" customHeight="1">
      <c r="B93" s="318">
        <v>22</v>
      </c>
      <c r="C93" s="261" t="s">
        <v>142</v>
      </c>
      <c r="D93" s="261" t="s">
        <v>143</v>
      </c>
      <c r="E93" s="293">
        <v>978.83</v>
      </c>
      <c r="F93" s="303">
        <v>28579</v>
      </c>
      <c r="G93" s="295" t="s">
        <v>1114</v>
      </c>
      <c r="H93" s="296" t="s">
        <v>1059</v>
      </c>
      <c r="I93" s="297"/>
      <c r="J93" s="350"/>
      <c r="K93" s="348"/>
      <c r="L93" s="359"/>
      <c r="M93" s="350"/>
      <c r="N93" s="350"/>
      <c r="O93" s="143"/>
    </row>
    <row r="94" spans="2:15" ht="17.25" customHeight="1">
      <c r="B94" s="318">
        <v>23</v>
      </c>
      <c r="C94" s="261" t="s">
        <v>144</v>
      </c>
      <c r="D94" s="261" t="s">
        <v>145</v>
      </c>
      <c r="E94" s="293">
        <v>3281.28</v>
      </c>
      <c r="F94" s="303">
        <v>21618</v>
      </c>
      <c r="G94" s="354" t="s">
        <v>1114</v>
      </c>
      <c r="H94" s="296" t="s">
        <v>1364</v>
      </c>
      <c r="I94" s="297">
        <v>3</v>
      </c>
      <c r="J94" s="350"/>
      <c r="K94" s="348"/>
      <c r="L94" s="349" t="s">
        <v>1394</v>
      </c>
      <c r="M94" s="350"/>
      <c r="N94" s="350"/>
      <c r="O94" s="152"/>
    </row>
    <row r="95" spans="2:15" ht="17.25" customHeight="1">
      <c r="B95" s="318">
        <v>24</v>
      </c>
      <c r="C95" s="261" t="s">
        <v>148</v>
      </c>
      <c r="D95" s="261" t="s">
        <v>149</v>
      </c>
      <c r="E95" s="293">
        <v>1310.08</v>
      </c>
      <c r="F95" s="303">
        <v>27843</v>
      </c>
      <c r="G95" s="354" t="s">
        <v>1114</v>
      </c>
      <c r="H95" s="296" t="s">
        <v>1059</v>
      </c>
      <c r="I95" s="297">
        <v>3</v>
      </c>
      <c r="J95" s="350"/>
      <c r="K95" s="348"/>
      <c r="L95" s="359"/>
      <c r="M95" s="350"/>
      <c r="N95" s="350"/>
      <c r="O95" s="152"/>
    </row>
    <row r="96" spans="2:15" ht="17.25" customHeight="1">
      <c r="B96" s="318">
        <v>25</v>
      </c>
      <c r="C96" s="261" t="s">
        <v>150</v>
      </c>
      <c r="D96" s="261" t="s">
        <v>151</v>
      </c>
      <c r="E96" s="293">
        <v>964.86</v>
      </c>
      <c r="F96" s="303">
        <v>28510</v>
      </c>
      <c r="G96" s="354" t="s">
        <v>1114</v>
      </c>
      <c r="H96" s="296" t="s">
        <v>1363</v>
      </c>
      <c r="I96" s="297">
        <v>3</v>
      </c>
      <c r="J96" s="350"/>
      <c r="K96" s="348"/>
      <c r="L96" s="349" t="s">
        <v>1394</v>
      </c>
      <c r="M96" s="350"/>
      <c r="N96" s="350"/>
      <c r="O96" s="152"/>
    </row>
    <row r="97" spans="1:15" ht="17.25" customHeight="1">
      <c r="B97" s="318">
        <v>26</v>
      </c>
      <c r="C97" s="261" t="s">
        <v>1177</v>
      </c>
      <c r="D97" s="261" t="s">
        <v>1178</v>
      </c>
      <c r="E97" s="293">
        <v>1357.57</v>
      </c>
      <c r="F97" s="303">
        <v>43922</v>
      </c>
      <c r="G97" s="354" t="s">
        <v>1114</v>
      </c>
      <c r="H97" s="296" t="s">
        <v>1362</v>
      </c>
      <c r="I97" s="297"/>
      <c r="J97" s="350"/>
      <c r="K97" s="348"/>
      <c r="L97" s="349" t="s">
        <v>1394</v>
      </c>
      <c r="M97" s="350" t="s">
        <v>1339</v>
      </c>
      <c r="N97" s="350"/>
      <c r="O97" s="152"/>
    </row>
    <row r="98" spans="1:15" ht="17.25" customHeight="1">
      <c r="B98" s="318">
        <v>27</v>
      </c>
      <c r="C98" s="261" t="s">
        <v>152</v>
      </c>
      <c r="D98" s="261" t="s">
        <v>153</v>
      </c>
      <c r="E98" s="293">
        <v>1385.8</v>
      </c>
      <c r="F98" s="303">
        <v>28483</v>
      </c>
      <c r="G98" s="354" t="s">
        <v>1114</v>
      </c>
      <c r="H98" s="296" t="s">
        <v>1059</v>
      </c>
      <c r="I98" s="297">
        <v>3</v>
      </c>
      <c r="J98" s="350"/>
      <c r="K98" s="348"/>
      <c r="L98" s="359"/>
      <c r="M98" s="350"/>
      <c r="N98" s="350"/>
      <c r="O98" s="152"/>
    </row>
    <row r="99" spans="1:15" ht="24">
      <c r="B99" s="318">
        <v>28</v>
      </c>
      <c r="C99" s="261" t="s">
        <v>958</v>
      </c>
      <c r="D99" s="302" t="s">
        <v>1030</v>
      </c>
      <c r="E99" s="293">
        <v>1171.19</v>
      </c>
      <c r="F99" s="303">
        <v>34420</v>
      </c>
      <c r="G99" s="354" t="s">
        <v>1114</v>
      </c>
      <c r="H99" s="296" t="s">
        <v>1060</v>
      </c>
      <c r="I99" s="297">
        <v>3</v>
      </c>
      <c r="J99" s="361" t="s">
        <v>1497</v>
      </c>
      <c r="K99" s="362"/>
      <c r="L99" s="292"/>
      <c r="M99" s="318" t="s">
        <v>1343</v>
      </c>
      <c r="N99" s="318"/>
      <c r="O99" s="152"/>
    </row>
    <row r="100" spans="1:15" ht="17.25" customHeight="1">
      <c r="B100" s="318">
        <v>29</v>
      </c>
      <c r="C100" s="261" t="s">
        <v>154</v>
      </c>
      <c r="D100" s="261" t="s">
        <v>155</v>
      </c>
      <c r="E100" s="293">
        <v>2313.14</v>
      </c>
      <c r="F100" s="303">
        <v>27533</v>
      </c>
      <c r="G100" s="354" t="s">
        <v>1114</v>
      </c>
      <c r="H100" s="296" t="s">
        <v>1354</v>
      </c>
      <c r="I100" s="297">
        <v>3</v>
      </c>
      <c r="J100" s="350" t="s">
        <v>995</v>
      </c>
      <c r="K100" s="348"/>
      <c r="L100" s="349" t="s">
        <v>1394</v>
      </c>
      <c r="M100" s="350" t="s">
        <v>1337</v>
      </c>
      <c r="N100" s="350"/>
      <c r="O100" s="152"/>
    </row>
    <row r="101" spans="1:15" ht="17.25" customHeight="1">
      <c r="B101" s="318">
        <v>30</v>
      </c>
      <c r="C101" s="261" t="s">
        <v>156</v>
      </c>
      <c r="D101" s="261" t="s">
        <v>157</v>
      </c>
      <c r="E101" s="293">
        <v>4103.7299999999996</v>
      </c>
      <c r="F101" s="303">
        <v>24992</v>
      </c>
      <c r="G101" s="354" t="s">
        <v>1114</v>
      </c>
      <c r="H101" s="296" t="s">
        <v>1364</v>
      </c>
      <c r="I101" s="297">
        <v>3</v>
      </c>
      <c r="J101" s="350"/>
      <c r="K101" s="348"/>
      <c r="L101" s="349" t="s">
        <v>1394</v>
      </c>
      <c r="M101" s="350"/>
      <c r="N101" s="350" t="s">
        <v>1336</v>
      </c>
      <c r="O101" s="152"/>
    </row>
    <row r="102" spans="1:15" ht="17.25" customHeight="1">
      <c r="B102" s="318">
        <v>31</v>
      </c>
      <c r="C102" s="261" t="s">
        <v>158</v>
      </c>
      <c r="D102" s="261" t="s">
        <v>159</v>
      </c>
      <c r="E102" s="293">
        <v>1669.85</v>
      </c>
      <c r="F102" s="303">
        <v>29987</v>
      </c>
      <c r="G102" s="295" t="s">
        <v>1114</v>
      </c>
      <c r="H102" s="296" t="s">
        <v>1059</v>
      </c>
      <c r="I102" s="297">
        <v>4</v>
      </c>
      <c r="J102" s="350" t="s">
        <v>995</v>
      </c>
      <c r="K102" s="348"/>
      <c r="L102" s="359"/>
      <c r="M102" s="350"/>
      <c r="N102" s="350" t="s">
        <v>1336</v>
      </c>
      <c r="O102" s="143"/>
    </row>
    <row r="103" spans="1:15" ht="25.5" customHeight="1">
      <c r="B103" s="318"/>
      <c r="C103" s="318" t="s">
        <v>1006</v>
      </c>
      <c r="D103" s="318" t="s">
        <v>1012</v>
      </c>
      <c r="E103" s="318" t="s">
        <v>977</v>
      </c>
      <c r="F103" s="303" t="s">
        <v>0</v>
      </c>
      <c r="G103" s="319" t="s">
        <v>999</v>
      </c>
      <c r="H103" s="318" t="s">
        <v>1</v>
      </c>
      <c r="I103" s="347"/>
      <c r="J103" s="289" t="s">
        <v>1308</v>
      </c>
      <c r="K103" s="290" t="s">
        <v>1392</v>
      </c>
      <c r="L103" s="291" t="s">
        <v>1393</v>
      </c>
      <c r="M103" s="290" t="s">
        <v>1401</v>
      </c>
      <c r="N103" s="291" t="s">
        <v>1335</v>
      </c>
      <c r="O103" s="143"/>
    </row>
    <row r="104" spans="1:15" ht="17.25" customHeight="1">
      <c r="B104" s="318">
        <v>32</v>
      </c>
      <c r="C104" s="261" t="s">
        <v>946</v>
      </c>
      <c r="D104" s="363" t="s">
        <v>947</v>
      </c>
      <c r="E104" s="293">
        <v>1122.42</v>
      </c>
      <c r="F104" s="303">
        <v>27485</v>
      </c>
      <c r="G104" s="295" t="s">
        <v>1114</v>
      </c>
      <c r="H104" s="296" t="s">
        <v>1059</v>
      </c>
      <c r="I104" s="297">
        <v>4</v>
      </c>
      <c r="J104" s="350"/>
      <c r="K104" s="348"/>
      <c r="L104" s="348"/>
      <c r="M104" s="350"/>
      <c r="N104" s="350"/>
      <c r="O104" s="143"/>
    </row>
    <row r="105" spans="1:15" s="158" customFormat="1" ht="17.25" customHeight="1">
      <c r="B105" s="364">
        <v>33</v>
      </c>
      <c r="C105" s="365" t="s">
        <v>164</v>
      </c>
      <c r="D105" s="365" t="s">
        <v>165</v>
      </c>
      <c r="E105" s="366">
        <v>5691.22</v>
      </c>
      <c r="F105" s="367">
        <v>25293</v>
      </c>
      <c r="G105" s="368" t="s">
        <v>1114</v>
      </c>
      <c r="H105" s="369" t="s">
        <v>1362</v>
      </c>
      <c r="I105" s="370">
        <v>3</v>
      </c>
      <c r="J105" s="371"/>
      <c r="K105" s="372" t="s">
        <v>1395</v>
      </c>
      <c r="L105" s="372" t="s">
        <v>1395</v>
      </c>
      <c r="M105" s="371"/>
      <c r="N105" s="371"/>
      <c r="O105" s="159"/>
    </row>
    <row r="106" spans="1:15" ht="17.25" customHeight="1">
      <c r="B106" s="318">
        <v>34</v>
      </c>
      <c r="C106" s="261" t="s">
        <v>166</v>
      </c>
      <c r="D106" s="261" t="s">
        <v>167</v>
      </c>
      <c r="E106" s="293">
        <v>5829.12</v>
      </c>
      <c r="F106" s="303">
        <v>27881</v>
      </c>
      <c r="G106" s="354" t="s">
        <v>1114</v>
      </c>
      <c r="H106" s="296" t="s">
        <v>1318</v>
      </c>
      <c r="I106" s="297">
        <v>3</v>
      </c>
      <c r="J106" s="350"/>
      <c r="K106" s="348"/>
      <c r="L106" s="348"/>
      <c r="M106" s="350" t="s">
        <v>1336</v>
      </c>
      <c r="N106" s="350" t="s">
        <v>1344</v>
      </c>
      <c r="O106" s="152"/>
    </row>
    <row r="107" spans="1:15" ht="17.25" customHeight="1">
      <c r="B107" s="318">
        <v>35</v>
      </c>
      <c r="C107" s="261" t="s">
        <v>168</v>
      </c>
      <c r="D107" s="261" t="s">
        <v>169</v>
      </c>
      <c r="E107" s="293">
        <v>1010</v>
      </c>
      <c r="F107" s="303">
        <v>29174</v>
      </c>
      <c r="G107" s="354" t="s">
        <v>1114</v>
      </c>
      <c r="H107" s="296" t="s">
        <v>1059</v>
      </c>
      <c r="I107" s="297">
        <v>3</v>
      </c>
      <c r="J107" s="350" t="s">
        <v>995</v>
      </c>
      <c r="K107" s="348"/>
      <c r="L107" s="348"/>
      <c r="M107" s="350"/>
      <c r="N107" s="350"/>
      <c r="O107" s="152"/>
    </row>
    <row r="108" spans="1:15" ht="24" customHeight="1">
      <c r="B108" s="318">
        <v>36</v>
      </c>
      <c r="C108" s="261" t="s">
        <v>10</v>
      </c>
      <c r="D108" s="261" t="s">
        <v>1033</v>
      </c>
      <c r="E108" s="293">
        <v>64114.78</v>
      </c>
      <c r="F108" s="303">
        <v>23177</v>
      </c>
      <c r="G108" s="295" t="s">
        <v>1114</v>
      </c>
      <c r="H108" s="296" t="s">
        <v>1365</v>
      </c>
      <c r="I108" s="297">
        <v>4</v>
      </c>
      <c r="J108" s="350"/>
      <c r="K108" s="348" t="s">
        <v>1396</v>
      </c>
      <c r="L108" s="348" t="s">
        <v>1396</v>
      </c>
      <c r="M108" s="350" t="s">
        <v>1345</v>
      </c>
      <c r="N108" s="350"/>
      <c r="O108" s="143"/>
    </row>
    <row r="109" spans="1:15" ht="19.5" customHeight="1">
      <c r="A109" s="194"/>
      <c r="B109" s="318">
        <v>37</v>
      </c>
      <c r="C109" s="261" t="s">
        <v>170</v>
      </c>
      <c r="D109" s="261" t="s">
        <v>171</v>
      </c>
      <c r="E109" s="293">
        <v>1744.83</v>
      </c>
      <c r="F109" s="303">
        <v>27303</v>
      </c>
      <c r="G109" s="295" t="s">
        <v>1114</v>
      </c>
      <c r="H109" s="296" t="s">
        <v>1362</v>
      </c>
      <c r="I109" s="297">
        <v>4</v>
      </c>
      <c r="J109" s="350" t="s">
        <v>995</v>
      </c>
      <c r="K109" s="348"/>
      <c r="L109" s="348" t="s">
        <v>1396</v>
      </c>
      <c r="M109" s="350"/>
      <c r="N109" s="350"/>
    </row>
    <row r="110" spans="1:15" ht="20.100000000000001" customHeight="1">
      <c r="A110" s="197"/>
      <c r="B110" s="318">
        <v>38</v>
      </c>
      <c r="C110" s="261" t="s">
        <v>172</v>
      </c>
      <c r="D110" s="261" t="s">
        <v>173</v>
      </c>
      <c r="E110" s="293">
        <v>2106.94</v>
      </c>
      <c r="F110" s="303">
        <v>31868</v>
      </c>
      <c r="G110" s="295" t="s">
        <v>1114</v>
      </c>
      <c r="H110" s="296" t="s">
        <v>1058</v>
      </c>
      <c r="I110" s="297">
        <v>4</v>
      </c>
      <c r="J110" s="350"/>
      <c r="K110" s="348"/>
      <c r="L110" s="348"/>
      <c r="M110" s="350" t="s">
        <v>1336</v>
      </c>
      <c r="N110" s="350"/>
    </row>
    <row r="111" spans="1:15" ht="17.25" customHeight="1">
      <c r="B111" s="318">
        <v>39</v>
      </c>
      <c r="C111" s="261" t="s">
        <v>174</v>
      </c>
      <c r="D111" s="261" t="s">
        <v>175</v>
      </c>
      <c r="E111" s="293">
        <v>1425.35</v>
      </c>
      <c r="F111" s="303">
        <v>27485</v>
      </c>
      <c r="G111" s="354" t="s">
        <v>1114</v>
      </c>
      <c r="H111" s="296" t="s">
        <v>1057</v>
      </c>
      <c r="I111" s="297">
        <v>3</v>
      </c>
      <c r="J111" s="350"/>
      <c r="K111" s="348"/>
      <c r="L111" s="348"/>
      <c r="M111" s="350" t="s">
        <v>1337</v>
      </c>
      <c r="N111" s="350"/>
      <c r="O111" s="152"/>
    </row>
    <row r="112" spans="1:15" s="148" customFormat="1" ht="25.5" customHeight="1">
      <c r="B112" s="318">
        <v>40</v>
      </c>
      <c r="C112" s="261" t="s">
        <v>176</v>
      </c>
      <c r="D112" s="261" t="s">
        <v>177</v>
      </c>
      <c r="E112" s="293">
        <v>2430.5300000000002</v>
      </c>
      <c r="F112" s="303">
        <v>25293</v>
      </c>
      <c r="G112" s="295" t="s">
        <v>1114</v>
      </c>
      <c r="H112" s="296" t="s">
        <v>1366</v>
      </c>
      <c r="I112" s="297">
        <v>4</v>
      </c>
      <c r="J112" s="350"/>
      <c r="K112" s="348"/>
      <c r="L112" s="348"/>
      <c r="M112" s="350"/>
      <c r="N112" s="350"/>
      <c r="O112" s="150"/>
    </row>
    <row r="113" spans="2:15" ht="17.25" customHeight="1">
      <c r="B113" s="318">
        <v>41</v>
      </c>
      <c r="C113" s="261" t="s">
        <v>1013</v>
      </c>
      <c r="D113" s="261" t="s">
        <v>1031</v>
      </c>
      <c r="E113" s="293">
        <v>2011.31</v>
      </c>
      <c r="F113" s="303">
        <v>40999</v>
      </c>
      <c r="G113" s="354" t="s">
        <v>1114</v>
      </c>
      <c r="H113" s="296" t="s">
        <v>1367</v>
      </c>
      <c r="I113" s="313"/>
      <c r="J113" s="350"/>
      <c r="K113" s="348"/>
      <c r="L113" s="348" t="s">
        <v>1397</v>
      </c>
      <c r="M113" s="350" t="s">
        <v>1336</v>
      </c>
      <c r="N113" s="350"/>
      <c r="O113" s="152"/>
    </row>
    <row r="114" spans="2:15" ht="17.25" customHeight="1">
      <c r="B114" s="318">
        <v>42</v>
      </c>
      <c r="C114" s="261" t="s">
        <v>178</v>
      </c>
      <c r="D114" s="261" t="s">
        <v>179</v>
      </c>
      <c r="E114" s="293">
        <v>1326.62</v>
      </c>
      <c r="F114" s="303">
        <v>27485</v>
      </c>
      <c r="G114" s="354" t="s">
        <v>1114</v>
      </c>
      <c r="H114" s="296" t="s">
        <v>1362</v>
      </c>
      <c r="I114" s="297">
        <v>3</v>
      </c>
      <c r="J114" s="350"/>
      <c r="K114" s="348"/>
      <c r="L114" s="348" t="s">
        <v>1398</v>
      </c>
      <c r="M114" s="350"/>
      <c r="N114" s="350"/>
      <c r="O114" s="152"/>
    </row>
    <row r="115" spans="2:15" ht="17.25" customHeight="1">
      <c r="B115" s="318">
        <v>43</v>
      </c>
      <c r="C115" s="261" t="s">
        <v>180</v>
      </c>
      <c r="D115" s="261" t="s">
        <v>181</v>
      </c>
      <c r="E115" s="293">
        <v>2057.34</v>
      </c>
      <c r="F115" s="303">
        <v>36616</v>
      </c>
      <c r="G115" s="295" t="s">
        <v>1114</v>
      </c>
      <c r="H115" s="296" t="s">
        <v>1059</v>
      </c>
      <c r="I115" s="297">
        <v>4</v>
      </c>
      <c r="J115" s="350"/>
      <c r="K115" s="348"/>
      <c r="L115" s="348"/>
      <c r="M115" s="350"/>
      <c r="N115" s="350"/>
      <c r="O115" s="152"/>
    </row>
    <row r="116" spans="2:15" ht="17.25" customHeight="1">
      <c r="B116" s="318">
        <v>44</v>
      </c>
      <c r="C116" s="261" t="s">
        <v>182</v>
      </c>
      <c r="D116" s="261" t="s">
        <v>183</v>
      </c>
      <c r="E116" s="293">
        <v>1243.6500000000001</v>
      </c>
      <c r="F116" s="303">
        <v>34057</v>
      </c>
      <c r="G116" s="295" t="s">
        <v>1114</v>
      </c>
      <c r="H116" s="296" t="s">
        <v>1059</v>
      </c>
      <c r="I116" s="297">
        <v>4</v>
      </c>
      <c r="J116" s="350"/>
      <c r="K116" s="348"/>
      <c r="L116" s="348"/>
      <c r="M116" s="350"/>
      <c r="N116" s="350"/>
      <c r="O116" s="152"/>
    </row>
    <row r="117" spans="2:15" ht="17.25" customHeight="1">
      <c r="B117" s="318">
        <v>45</v>
      </c>
      <c r="C117" s="261" t="s">
        <v>184</v>
      </c>
      <c r="D117" s="261" t="s">
        <v>185</v>
      </c>
      <c r="E117" s="293">
        <v>1299.32</v>
      </c>
      <c r="F117" s="303">
        <v>27129</v>
      </c>
      <c r="G117" s="295" t="s">
        <v>1114</v>
      </c>
      <c r="H117" s="296" t="s">
        <v>1362</v>
      </c>
      <c r="I117" s="297">
        <v>4</v>
      </c>
      <c r="J117" s="350"/>
      <c r="K117" s="348"/>
      <c r="L117" s="348"/>
      <c r="M117" s="350"/>
      <c r="N117" s="350"/>
      <c r="O117" s="152"/>
    </row>
    <row r="118" spans="2:15" ht="17.25" customHeight="1">
      <c r="B118" s="318">
        <v>46</v>
      </c>
      <c r="C118" s="261" t="s">
        <v>186</v>
      </c>
      <c r="D118" s="261" t="s">
        <v>187</v>
      </c>
      <c r="E118" s="293">
        <v>2154.9899999999998</v>
      </c>
      <c r="F118" s="303">
        <v>32143</v>
      </c>
      <c r="G118" s="295" t="s">
        <v>1114</v>
      </c>
      <c r="H118" s="296" t="s">
        <v>1059</v>
      </c>
      <c r="I118" s="297">
        <v>4</v>
      </c>
      <c r="J118" s="350"/>
      <c r="K118" s="348"/>
      <c r="L118" s="348"/>
      <c r="M118" s="350" t="s">
        <v>1336</v>
      </c>
      <c r="N118" s="350" t="s">
        <v>1341</v>
      </c>
      <c r="O118" s="152"/>
    </row>
    <row r="119" spans="2:15" ht="17.25" customHeight="1">
      <c r="B119" s="318">
        <v>47</v>
      </c>
      <c r="C119" s="261" t="s">
        <v>188</v>
      </c>
      <c r="D119" s="261" t="s">
        <v>189</v>
      </c>
      <c r="E119" s="293">
        <v>2135.7600000000002</v>
      </c>
      <c r="F119" s="303">
        <v>32234</v>
      </c>
      <c r="G119" s="295" t="s">
        <v>1114</v>
      </c>
      <c r="H119" s="296" t="s">
        <v>1059</v>
      </c>
      <c r="I119" s="297">
        <v>4</v>
      </c>
      <c r="J119" s="350"/>
      <c r="K119" s="348"/>
      <c r="L119" s="348"/>
      <c r="M119" s="350" t="s">
        <v>1336</v>
      </c>
      <c r="N119" s="350"/>
      <c r="O119" s="152"/>
    </row>
    <row r="120" spans="2:15" ht="17.25" customHeight="1">
      <c r="B120" s="318">
        <v>48</v>
      </c>
      <c r="C120" s="261" t="s">
        <v>190</v>
      </c>
      <c r="D120" s="302" t="s">
        <v>1170</v>
      </c>
      <c r="E120" s="293">
        <v>1929.78</v>
      </c>
      <c r="F120" s="303">
        <v>27595</v>
      </c>
      <c r="G120" s="295" t="s">
        <v>1114</v>
      </c>
      <c r="H120" s="296" t="s">
        <v>1362</v>
      </c>
      <c r="I120" s="297">
        <v>4</v>
      </c>
      <c r="J120" s="350"/>
      <c r="K120" s="348"/>
      <c r="L120" s="348" t="s">
        <v>1395</v>
      </c>
      <c r="M120" s="350"/>
      <c r="N120" s="350"/>
      <c r="O120" s="152"/>
    </row>
    <row r="121" spans="2:15" ht="17.25" customHeight="1">
      <c r="B121" s="318">
        <v>49</v>
      </c>
      <c r="C121" s="261" t="s">
        <v>191</v>
      </c>
      <c r="D121" s="261" t="s">
        <v>192</v>
      </c>
      <c r="E121" s="293">
        <v>840.62</v>
      </c>
      <c r="F121" s="303">
        <v>27485</v>
      </c>
      <c r="G121" s="295" t="s">
        <v>1114</v>
      </c>
      <c r="H121" s="296" t="s">
        <v>30</v>
      </c>
      <c r="I121" s="297">
        <v>4</v>
      </c>
      <c r="J121" s="350"/>
      <c r="K121" s="348"/>
      <c r="L121" s="348"/>
      <c r="M121" s="350"/>
      <c r="N121" s="350"/>
      <c r="O121" s="152"/>
    </row>
    <row r="122" spans="2:15">
      <c r="B122" s="318">
        <v>50</v>
      </c>
      <c r="C122" s="261" t="s">
        <v>1003</v>
      </c>
      <c r="D122" s="261" t="s">
        <v>1004</v>
      </c>
      <c r="E122" s="326">
        <v>27945.200000000001</v>
      </c>
      <c r="F122" s="303">
        <v>40269</v>
      </c>
      <c r="G122" s="295" t="s">
        <v>1114</v>
      </c>
      <c r="H122" s="323" t="s">
        <v>1368</v>
      </c>
      <c r="I122" s="313"/>
      <c r="J122" s="350"/>
      <c r="K122" s="348"/>
      <c r="L122" s="348" t="s">
        <v>1395</v>
      </c>
      <c r="M122" s="350"/>
      <c r="N122" s="350"/>
      <c r="O122" s="152"/>
    </row>
    <row r="123" spans="2:15" ht="17.25" customHeight="1">
      <c r="B123" s="318">
        <v>51</v>
      </c>
      <c r="C123" s="261" t="s">
        <v>197</v>
      </c>
      <c r="D123" s="261" t="s">
        <v>198</v>
      </c>
      <c r="E123" s="293">
        <v>795.36</v>
      </c>
      <c r="F123" s="303">
        <v>26390</v>
      </c>
      <c r="G123" s="354" t="s">
        <v>1114</v>
      </c>
      <c r="H123" s="302" t="s">
        <v>1059</v>
      </c>
      <c r="I123" s="297">
        <v>3</v>
      </c>
      <c r="J123" s="350" t="s">
        <v>1316</v>
      </c>
      <c r="K123" s="348"/>
      <c r="L123" s="348"/>
      <c r="M123" s="350"/>
      <c r="N123" s="350"/>
      <c r="O123" s="152"/>
    </row>
    <row r="124" spans="2:15" ht="17.25" customHeight="1">
      <c r="B124" s="318">
        <v>52</v>
      </c>
      <c r="C124" s="261" t="s">
        <v>201</v>
      </c>
      <c r="D124" s="261" t="s">
        <v>202</v>
      </c>
      <c r="E124" s="293">
        <v>1400.15</v>
      </c>
      <c r="F124" s="303">
        <v>27220</v>
      </c>
      <c r="G124" s="354" t="s">
        <v>1114</v>
      </c>
      <c r="H124" s="296" t="s">
        <v>1107</v>
      </c>
      <c r="I124" s="297">
        <v>3</v>
      </c>
      <c r="J124" s="350" t="s">
        <v>995</v>
      </c>
      <c r="K124" s="348"/>
      <c r="L124" s="348"/>
      <c r="M124" s="350"/>
      <c r="N124" s="350"/>
      <c r="O124" s="152"/>
    </row>
    <row r="125" spans="2:15" ht="17.25" customHeight="1">
      <c r="B125" s="318">
        <v>53</v>
      </c>
      <c r="C125" s="261" t="s">
        <v>210</v>
      </c>
      <c r="D125" s="261" t="s">
        <v>211</v>
      </c>
      <c r="E125" s="293">
        <v>2049.25</v>
      </c>
      <c r="F125" s="303">
        <v>22253</v>
      </c>
      <c r="G125" s="354" t="s">
        <v>1114</v>
      </c>
      <c r="H125" s="296" t="s">
        <v>1364</v>
      </c>
      <c r="I125" s="297">
        <v>3</v>
      </c>
      <c r="J125" s="350"/>
      <c r="K125" s="348"/>
      <c r="L125" s="348" t="s">
        <v>1396</v>
      </c>
      <c r="M125" s="350" t="s">
        <v>1336</v>
      </c>
      <c r="N125" s="350"/>
      <c r="O125" s="152"/>
    </row>
    <row r="126" spans="2:15" ht="23.25" customHeight="1">
      <c r="B126" s="318">
        <v>54</v>
      </c>
      <c r="C126" s="261" t="s">
        <v>212</v>
      </c>
      <c r="D126" s="261" t="s">
        <v>1034</v>
      </c>
      <c r="E126" s="293">
        <v>12366.73</v>
      </c>
      <c r="F126" s="303">
        <v>24915</v>
      </c>
      <c r="G126" s="295" t="s">
        <v>1114</v>
      </c>
      <c r="H126" s="296" t="s">
        <v>1061</v>
      </c>
      <c r="I126" s="297">
        <v>4</v>
      </c>
      <c r="J126" s="350"/>
      <c r="K126" s="348"/>
      <c r="L126" s="348"/>
      <c r="M126" s="350"/>
      <c r="N126" s="350"/>
      <c r="O126" s="152"/>
    </row>
    <row r="127" spans="2:15" ht="17.25" customHeight="1">
      <c r="B127" s="318">
        <v>55</v>
      </c>
      <c r="C127" s="261" t="s">
        <v>213</v>
      </c>
      <c r="D127" s="261" t="s">
        <v>214</v>
      </c>
      <c r="E127" s="293">
        <v>1450</v>
      </c>
      <c r="F127" s="303">
        <v>28985</v>
      </c>
      <c r="G127" s="295" t="s">
        <v>1114</v>
      </c>
      <c r="H127" s="296" t="s">
        <v>1059</v>
      </c>
      <c r="I127" s="297">
        <v>4</v>
      </c>
      <c r="J127" s="350" t="s">
        <v>995</v>
      </c>
      <c r="K127" s="348"/>
      <c r="L127" s="348"/>
      <c r="M127" s="350"/>
      <c r="N127" s="350"/>
      <c r="O127" s="152"/>
    </row>
    <row r="128" spans="2:15" ht="17.25" customHeight="1">
      <c r="B128" s="318">
        <v>56</v>
      </c>
      <c r="C128" s="261" t="s">
        <v>1311</v>
      </c>
      <c r="D128" s="261" t="s">
        <v>216</v>
      </c>
      <c r="E128" s="293">
        <v>2457.94</v>
      </c>
      <c r="F128" s="303">
        <v>28235</v>
      </c>
      <c r="G128" s="295" t="s">
        <v>1114</v>
      </c>
      <c r="H128" s="296" t="s">
        <v>1370</v>
      </c>
      <c r="I128" s="297">
        <v>4</v>
      </c>
      <c r="J128" s="373"/>
      <c r="K128" s="348"/>
      <c r="L128" s="348" t="s">
        <v>1396</v>
      </c>
      <c r="M128" s="350"/>
      <c r="N128" s="350" t="s">
        <v>1337</v>
      </c>
      <c r="O128" s="152"/>
    </row>
    <row r="129" spans="1:15" ht="17.25" customHeight="1">
      <c r="B129" s="318">
        <v>57</v>
      </c>
      <c r="C129" s="261" t="s">
        <v>217</v>
      </c>
      <c r="D129" s="261" t="s">
        <v>218</v>
      </c>
      <c r="E129" s="293">
        <v>1014.47</v>
      </c>
      <c r="F129" s="303">
        <v>29458</v>
      </c>
      <c r="G129" s="295" t="s">
        <v>1114</v>
      </c>
      <c r="H129" s="296" t="s">
        <v>1059</v>
      </c>
      <c r="I129" s="297">
        <v>4</v>
      </c>
      <c r="J129" s="350" t="s">
        <v>995</v>
      </c>
      <c r="K129" s="348"/>
      <c r="L129" s="348"/>
      <c r="M129" s="350"/>
      <c r="N129" s="350"/>
      <c r="O129" s="152"/>
    </row>
    <row r="130" spans="1:15" ht="24.75" customHeight="1">
      <c r="B130" s="318">
        <v>58</v>
      </c>
      <c r="C130" s="261" t="s">
        <v>227</v>
      </c>
      <c r="D130" s="302" t="s">
        <v>1032</v>
      </c>
      <c r="E130" s="293">
        <v>1921.56</v>
      </c>
      <c r="F130" s="303">
        <v>35520</v>
      </c>
      <c r="G130" s="354" t="s">
        <v>1114</v>
      </c>
      <c r="H130" s="296" t="s">
        <v>1059</v>
      </c>
      <c r="I130" s="297">
        <v>3</v>
      </c>
      <c r="J130" s="350"/>
      <c r="K130" s="348"/>
      <c r="L130" s="348"/>
      <c r="M130" s="350"/>
      <c r="N130" s="350"/>
      <c r="O130" s="152"/>
    </row>
    <row r="131" spans="1:15" ht="17.25" customHeight="1">
      <c r="B131" s="318">
        <v>59</v>
      </c>
      <c r="C131" s="261" t="s">
        <v>228</v>
      </c>
      <c r="D131" s="261" t="s">
        <v>229</v>
      </c>
      <c r="E131" s="293">
        <v>1275.33</v>
      </c>
      <c r="F131" s="303">
        <v>35045</v>
      </c>
      <c r="G131" s="354" t="s">
        <v>1114</v>
      </c>
      <c r="H131" s="296" t="s">
        <v>1059</v>
      </c>
      <c r="I131" s="297">
        <v>3</v>
      </c>
      <c r="J131" s="350"/>
      <c r="K131" s="348"/>
      <c r="L131" s="348"/>
      <c r="M131" s="350"/>
      <c r="N131" s="350"/>
      <c r="O131" s="152"/>
    </row>
    <row r="132" spans="1:15" ht="17.25" customHeight="1">
      <c r="B132" s="318">
        <v>60</v>
      </c>
      <c r="C132" s="261" t="s">
        <v>970</v>
      </c>
      <c r="D132" s="261" t="s">
        <v>971</v>
      </c>
      <c r="E132" s="293">
        <v>2821.86</v>
      </c>
      <c r="F132" s="303">
        <v>38442</v>
      </c>
      <c r="G132" s="354" t="s">
        <v>1114</v>
      </c>
      <c r="H132" s="296" t="s">
        <v>1369</v>
      </c>
      <c r="I132" s="297"/>
      <c r="J132" s="350" t="s">
        <v>995</v>
      </c>
      <c r="K132" s="348"/>
      <c r="L132" s="348"/>
      <c r="M132" s="350"/>
      <c r="N132" s="350"/>
      <c r="O132" s="152"/>
    </row>
    <row r="133" spans="1:15" ht="17.25" customHeight="1">
      <c r="B133" s="318">
        <v>61</v>
      </c>
      <c r="C133" s="261" t="s">
        <v>234</v>
      </c>
      <c r="D133" s="261" t="s">
        <v>235</v>
      </c>
      <c r="E133" s="293">
        <v>8395.0300000000007</v>
      </c>
      <c r="F133" s="303">
        <v>27485</v>
      </c>
      <c r="G133" s="354" t="s">
        <v>1114</v>
      </c>
      <c r="H133" s="296" t="s">
        <v>1363</v>
      </c>
      <c r="I133" s="297">
        <v>3</v>
      </c>
      <c r="J133" s="373"/>
      <c r="K133" s="348"/>
      <c r="L133" s="348"/>
      <c r="M133" s="350" t="s">
        <v>1336</v>
      </c>
      <c r="N133" s="350"/>
      <c r="O133" s="152"/>
    </row>
    <row r="134" spans="1:15" ht="17.25" customHeight="1">
      <c r="B134" s="318">
        <v>62</v>
      </c>
      <c r="C134" s="261" t="s">
        <v>238</v>
      </c>
      <c r="D134" s="261" t="s">
        <v>1073</v>
      </c>
      <c r="E134" s="293">
        <v>1655.9</v>
      </c>
      <c r="F134" s="303">
        <v>36595</v>
      </c>
      <c r="G134" s="354" t="s">
        <v>1114</v>
      </c>
      <c r="H134" s="296" t="s">
        <v>1059</v>
      </c>
      <c r="I134" s="297">
        <v>3</v>
      </c>
      <c r="J134" s="350"/>
      <c r="K134" s="348"/>
      <c r="L134" s="348"/>
      <c r="M134" s="350"/>
      <c r="N134" s="350"/>
      <c r="O134" s="152"/>
    </row>
    <row r="135" spans="1:15" ht="17.25" customHeight="1">
      <c r="B135" s="318">
        <v>63</v>
      </c>
      <c r="C135" s="261" t="s">
        <v>239</v>
      </c>
      <c r="D135" s="261" t="s">
        <v>240</v>
      </c>
      <c r="E135" s="293">
        <v>1061.97</v>
      </c>
      <c r="F135" s="303">
        <v>35139</v>
      </c>
      <c r="G135" s="354" t="s">
        <v>1114</v>
      </c>
      <c r="H135" s="296" t="s">
        <v>1059</v>
      </c>
      <c r="I135" s="297">
        <v>3</v>
      </c>
      <c r="J135" s="350" t="s">
        <v>995</v>
      </c>
      <c r="K135" s="348"/>
      <c r="L135" s="348"/>
      <c r="M135" s="350"/>
      <c r="N135" s="350"/>
      <c r="O135" s="152"/>
    </row>
    <row r="136" spans="1:15" ht="17.25" customHeight="1">
      <c r="B136" s="318">
        <v>64</v>
      </c>
      <c r="C136" s="261" t="s">
        <v>241</v>
      </c>
      <c r="D136" s="261" t="s">
        <v>242</v>
      </c>
      <c r="E136" s="293">
        <v>3268</v>
      </c>
      <c r="F136" s="303">
        <v>26390</v>
      </c>
      <c r="G136" s="354" t="s">
        <v>1114</v>
      </c>
      <c r="H136" s="296" t="s">
        <v>1362</v>
      </c>
      <c r="I136" s="297">
        <v>3</v>
      </c>
      <c r="J136" s="350"/>
      <c r="K136" s="348"/>
      <c r="L136" s="348"/>
      <c r="M136" s="350" t="s">
        <v>1336</v>
      </c>
      <c r="N136" s="350"/>
      <c r="O136" s="152"/>
    </row>
    <row r="137" spans="1:15" ht="28.5" customHeight="1">
      <c r="B137" s="318">
        <v>65</v>
      </c>
      <c r="C137" s="261" t="s">
        <v>243</v>
      </c>
      <c r="D137" s="261" t="s">
        <v>244</v>
      </c>
      <c r="E137" s="293">
        <v>883.07</v>
      </c>
      <c r="F137" s="303">
        <v>26390</v>
      </c>
      <c r="G137" s="354" t="s">
        <v>1114</v>
      </c>
      <c r="H137" s="296" t="s">
        <v>1059</v>
      </c>
      <c r="I137" s="297">
        <v>3</v>
      </c>
      <c r="J137" s="361" t="s">
        <v>1497</v>
      </c>
      <c r="K137" s="374"/>
      <c r="L137" s="374"/>
      <c r="M137" s="319"/>
      <c r="N137" s="319"/>
      <c r="O137" s="152"/>
    </row>
    <row r="138" spans="1:15" ht="17.25" customHeight="1">
      <c r="B138" s="318">
        <v>66</v>
      </c>
      <c r="C138" s="261" t="s">
        <v>247</v>
      </c>
      <c r="D138" s="261" t="s">
        <v>248</v>
      </c>
      <c r="E138" s="293">
        <v>1478.07</v>
      </c>
      <c r="F138" s="303">
        <v>35515</v>
      </c>
      <c r="G138" s="295" t="s">
        <v>1114</v>
      </c>
      <c r="H138" s="296" t="s">
        <v>1362</v>
      </c>
      <c r="I138" s="313">
        <v>4</v>
      </c>
      <c r="J138" s="350"/>
      <c r="K138" s="348"/>
      <c r="L138" s="348" t="s">
        <v>1396</v>
      </c>
      <c r="M138" s="350"/>
      <c r="N138" s="350"/>
      <c r="O138" s="152"/>
    </row>
    <row r="139" spans="1:15" ht="15" customHeight="1">
      <c r="B139" s="423" t="s">
        <v>1284</v>
      </c>
      <c r="C139" s="423"/>
      <c r="D139" s="423"/>
      <c r="E139" s="293">
        <f>SUM(E72:E113,E114:E138)</f>
        <v>252721.17999999996</v>
      </c>
      <c r="F139" s="303"/>
      <c r="G139" s="295"/>
      <c r="H139" s="296"/>
      <c r="I139" s="313"/>
      <c r="J139" s="350"/>
      <c r="K139" s="348"/>
      <c r="L139" s="348"/>
      <c r="M139" s="350"/>
      <c r="N139" s="350"/>
      <c r="O139" s="152"/>
    </row>
    <row r="140" spans="1:15" ht="15" customHeight="1">
      <c r="B140" s="375"/>
      <c r="C140" s="341"/>
      <c r="D140" s="341"/>
      <c r="E140" s="342"/>
      <c r="F140" s="343"/>
      <c r="G140" s="344"/>
      <c r="H140" s="345"/>
      <c r="I140" s="161"/>
      <c r="J140" s="165"/>
      <c r="K140" s="165"/>
      <c r="L140" s="165"/>
      <c r="M140" s="165"/>
      <c r="N140" s="165"/>
    </row>
    <row r="141" spans="1:15" ht="16.5" customHeight="1">
      <c r="A141" s="197" t="s">
        <v>1192</v>
      </c>
      <c r="B141" s="161"/>
      <c r="C141" s="341"/>
      <c r="D141" s="341"/>
      <c r="E141" s="376"/>
      <c r="F141" s="343"/>
      <c r="G141" s="344"/>
      <c r="H141" s="377"/>
      <c r="I141" s="161"/>
      <c r="J141" s="165"/>
      <c r="K141" s="165"/>
      <c r="L141" s="165"/>
      <c r="M141" s="165"/>
      <c r="N141" s="165"/>
    </row>
    <row r="142" spans="1:15" s="148" customFormat="1" ht="25.5" customHeight="1">
      <c r="B142" s="318"/>
      <c r="C142" s="318" t="s">
        <v>1006</v>
      </c>
      <c r="D142" s="318" t="s">
        <v>1012</v>
      </c>
      <c r="E142" s="318" t="s">
        <v>977</v>
      </c>
      <c r="F142" s="303" t="s">
        <v>0</v>
      </c>
      <c r="G142" s="319" t="s">
        <v>999</v>
      </c>
      <c r="H142" s="318" t="s">
        <v>1</v>
      </c>
      <c r="I142" s="165"/>
      <c r="J142" s="289" t="s">
        <v>1308</v>
      </c>
      <c r="K142" s="290" t="s">
        <v>1392</v>
      </c>
      <c r="L142" s="291" t="s">
        <v>1393</v>
      </c>
      <c r="M142" s="290" t="s">
        <v>1401</v>
      </c>
      <c r="N142" s="291" t="s">
        <v>1335</v>
      </c>
      <c r="O142" s="150"/>
    </row>
    <row r="143" spans="1:15" s="148" customFormat="1" ht="17.25" customHeight="1">
      <c r="B143" s="318">
        <v>1</v>
      </c>
      <c r="C143" s="261" t="s">
        <v>4</v>
      </c>
      <c r="D143" s="261" t="s">
        <v>5</v>
      </c>
      <c r="E143" s="293">
        <v>1090.9000000000001</v>
      </c>
      <c r="F143" s="294">
        <v>22204</v>
      </c>
      <c r="G143" s="295" t="s">
        <v>1200</v>
      </c>
      <c r="H143" s="296" t="s">
        <v>1059</v>
      </c>
      <c r="I143" s="161">
        <v>2</v>
      </c>
      <c r="J143" s="350"/>
      <c r="K143" s="348"/>
      <c r="L143" s="348"/>
      <c r="M143" s="350"/>
      <c r="N143" s="350" t="s">
        <v>1336</v>
      </c>
      <c r="O143" s="150"/>
    </row>
    <row r="144" spans="1:15" ht="17.25" customHeight="1">
      <c r="B144" s="318">
        <v>2</v>
      </c>
      <c r="C144" s="261" t="s">
        <v>6</v>
      </c>
      <c r="D144" s="261" t="s">
        <v>7</v>
      </c>
      <c r="E144" s="293">
        <v>1977.33</v>
      </c>
      <c r="F144" s="303">
        <v>31157</v>
      </c>
      <c r="G144" s="295" t="s">
        <v>1200</v>
      </c>
      <c r="H144" s="296" t="s">
        <v>1059</v>
      </c>
      <c r="I144" s="161">
        <v>2</v>
      </c>
      <c r="J144" s="350"/>
      <c r="K144" s="348"/>
      <c r="L144" s="348"/>
      <c r="M144" s="350"/>
      <c r="N144" s="350"/>
      <c r="O144" s="152"/>
    </row>
    <row r="145" spans="2:15" ht="17.25" customHeight="1">
      <c r="B145" s="318">
        <v>3</v>
      </c>
      <c r="C145" s="261" t="s">
        <v>993</v>
      </c>
      <c r="D145" s="261" t="s">
        <v>19</v>
      </c>
      <c r="E145" s="293">
        <v>9029.65</v>
      </c>
      <c r="F145" s="303">
        <v>31603</v>
      </c>
      <c r="G145" s="295" t="s">
        <v>1200</v>
      </c>
      <c r="H145" s="296" t="s">
        <v>1059</v>
      </c>
      <c r="I145" s="161">
        <v>2</v>
      </c>
      <c r="J145" s="350"/>
      <c r="K145" s="348"/>
      <c r="L145" s="348"/>
      <c r="M145" s="350"/>
      <c r="N145" s="350"/>
      <c r="O145" s="152"/>
    </row>
    <row r="146" spans="2:15" ht="17.25" customHeight="1">
      <c r="B146" s="318">
        <v>4</v>
      </c>
      <c r="C146" s="261" t="s">
        <v>58</v>
      </c>
      <c r="D146" s="261" t="s">
        <v>59</v>
      </c>
      <c r="E146" s="293">
        <v>2518.96</v>
      </c>
      <c r="F146" s="303">
        <v>32963</v>
      </c>
      <c r="G146" s="295" t="s">
        <v>1200</v>
      </c>
      <c r="H146" s="296" t="s">
        <v>1058</v>
      </c>
      <c r="I146" s="161">
        <v>2</v>
      </c>
      <c r="J146" s="350"/>
      <c r="K146" s="348"/>
      <c r="L146" s="348"/>
      <c r="M146" s="350"/>
      <c r="N146" s="350"/>
      <c r="O146" s="152"/>
    </row>
    <row r="147" spans="2:15" ht="17.25" customHeight="1">
      <c r="B147" s="318">
        <v>5</v>
      </c>
      <c r="C147" s="261" t="s">
        <v>67</v>
      </c>
      <c r="D147" s="261" t="s">
        <v>68</v>
      </c>
      <c r="E147" s="293">
        <v>1408.02</v>
      </c>
      <c r="F147" s="303">
        <v>27485</v>
      </c>
      <c r="G147" s="295" t="s">
        <v>1200</v>
      </c>
      <c r="H147" s="302" t="s">
        <v>1371</v>
      </c>
      <c r="I147" s="161">
        <v>2</v>
      </c>
      <c r="J147" s="350"/>
      <c r="K147" s="348"/>
      <c r="L147" s="348"/>
      <c r="M147" s="350"/>
      <c r="N147" s="350"/>
      <c r="O147" s="152"/>
    </row>
    <row r="148" spans="2:15" ht="17.25" customHeight="1">
      <c r="B148" s="318">
        <v>6</v>
      </c>
      <c r="C148" s="261" t="s">
        <v>69</v>
      </c>
      <c r="D148" s="261" t="s">
        <v>70</v>
      </c>
      <c r="E148" s="293">
        <v>2263.15</v>
      </c>
      <c r="F148" s="303">
        <v>27515</v>
      </c>
      <c r="G148" s="295" t="s">
        <v>1200</v>
      </c>
      <c r="H148" s="296" t="s">
        <v>1371</v>
      </c>
      <c r="I148" s="161">
        <v>2</v>
      </c>
      <c r="J148" s="350"/>
      <c r="K148" s="348"/>
      <c r="L148" s="348"/>
      <c r="M148" s="350"/>
      <c r="N148" s="350" t="s">
        <v>1336</v>
      </c>
      <c r="O148" s="152"/>
    </row>
    <row r="149" spans="2:15" ht="17.25" customHeight="1">
      <c r="B149" s="318">
        <v>7</v>
      </c>
      <c r="C149" s="261" t="s">
        <v>71</v>
      </c>
      <c r="D149" s="261" t="s">
        <v>72</v>
      </c>
      <c r="E149" s="293">
        <v>813.37</v>
      </c>
      <c r="F149" s="303">
        <v>27169</v>
      </c>
      <c r="G149" s="295" t="s">
        <v>1200</v>
      </c>
      <c r="H149" s="296" t="s">
        <v>1059</v>
      </c>
      <c r="I149" s="161">
        <v>2</v>
      </c>
      <c r="J149" s="350"/>
      <c r="K149" s="348"/>
      <c r="L149" s="348"/>
      <c r="M149" s="350"/>
      <c r="N149" s="350"/>
      <c r="O149" s="152"/>
    </row>
    <row r="150" spans="2:15" ht="17.25" customHeight="1">
      <c r="B150" s="318">
        <v>8</v>
      </c>
      <c r="C150" s="261" t="s">
        <v>82</v>
      </c>
      <c r="D150" s="261" t="s">
        <v>83</v>
      </c>
      <c r="E150" s="293">
        <v>1816.42</v>
      </c>
      <c r="F150" s="303">
        <v>31895</v>
      </c>
      <c r="G150" s="295" t="s">
        <v>1200</v>
      </c>
      <c r="H150" s="296" t="s">
        <v>1369</v>
      </c>
      <c r="I150" s="161">
        <v>2</v>
      </c>
      <c r="J150" s="350"/>
      <c r="K150" s="348"/>
      <c r="L150" s="348"/>
      <c r="M150" s="350"/>
      <c r="N150" s="350"/>
      <c r="O150" s="152"/>
    </row>
    <row r="151" spans="2:15" ht="17.25" customHeight="1">
      <c r="B151" s="318">
        <v>9</v>
      </c>
      <c r="C151" s="261" t="s">
        <v>84</v>
      </c>
      <c r="D151" s="261" t="s">
        <v>85</v>
      </c>
      <c r="E151" s="293">
        <v>1299.5999999999999</v>
      </c>
      <c r="F151" s="303">
        <v>33694</v>
      </c>
      <c r="G151" s="295" t="s">
        <v>1200</v>
      </c>
      <c r="H151" s="296" t="s">
        <v>1059</v>
      </c>
      <c r="I151" s="161">
        <v>2</v>
      </c>
      <c r="J151" s="350"/>
      <c r="K151" s="348"/>
      <c r="L151" s="348"/>
      <c r="M151" s="350"/>
      <c r="N151" s="350"/>
      <c r="O151" s="152"/>
    </row>
    <row r="152" spans="2:15" ht="17.25" customHeight="1">
      <c r="B152" s="318">
        <v>10</v>
      </c>
      <c r="C152" s="261" t="s">
        <v>1015</v>
      </c>
      <c r="D152" s="261" t="s">
        <v>1027</v>
      </c>
      <c r="E152" s="293">
        <v>11235.11</v>
      </c>
      <c r="F152" s="303">
        <v>25282</v>
      </c>
      <c r="G152" s="295" t="s">
        <v>1200</v>
      </c>
      <c r="H152" s="296" t="s">
        <v>1371</v>
      </c>
      <c r="I152" s="161"/>
      <c r="J152" s="350"/>
      <c r="K152" s="348"/>
      <c r="L152" s="348" t="s">
        <v>1395</v>
      </c>
      <c r="M152" s="350"/>
      <c r="N152" s="350"/>
      <c r="O152" s="152"/>
    </row>
    <row r="153" spans="2:15" ht="17.25" customHeight="1">
      <c r="B153" s="318">
        <v>11</v>
      </c>
      <c r="C153" s="261" t="s">
        <v>1096</v>
      </c>
      <c r="D153" s="261" t="s">
        <v>1095</v>
      </c>
      <c r="E153" s="293">
        <v>1121.42</v>
      </c>
      <c r="F153" s="303">
        <v>41730</v>
      </c>
      <c r="G153" s="295" t="s">
        <v>1200</v>
      </c>
      <c r="H153" s="378" t="s">
        <v>1498</v>
      </c>
      <c r="I153" s="161"/>
      <c r="J153" s="350"/>
      <c r="K153" s="348"/>
      <c r="L153" s="348"/>
      <c r="M153" s="350"/>
      <c r="N153" s="350"/>
      <c r="O153" s="152"/>
    </row>
    <row r="154" spans="2:15" ht="17.25" customHeight="1">
      <c r="B154" s="318">
        <v>12</v>
      </c>
      <c r="C154" s="261" t="s">
        <v>115</v>
      </c>
      <c r="D154" s="261" t="s">
        <v>116</v>
      </c>
      <c r="E154" s="293">
        <v>78231.67</v>
      </c>
      <c r="F154" s="303">
        <v>32964</v>
      </c>
      <c r="G154" s="295" t="s">
        <v>1200</v>
      </c>
      <c r="H154" s="314" t="s">
        <v>1372</v>
      </c>
      <c r="I154" s="161">
        <v>2</v>
      </c>
      <c r="J154" s="350"/>
      <c r="K154" s="348"/>
      <c r="L154" s="348" t="s">
        <v>1395</v>
      </c>
      <c r="M154" s="350" t="s">
        <v>1336</v>
      </c>
      <c r="N154" s="350" t="s">
        <v>1399</v>
      </c>
      <c r="O154" s="152"/>
    </row>
    <row r="155" spans="2:15" ht="24.75" customHeight="1">
      <c r="B155" s="318">
        <v>13</v>
      </c>
      <c r="C155" s="261" t="s">
        <v>122</v>
      </c>
      <c r="D155" s="261" t="s">
        <v>123</v>
      </c>
      <c r="E155" s="293">
        <v>68052.25</v>
      </c>
      <c r="F155" s="303">
        <v>19525</v>
      </c>
      <c r="G155" s="295" t="s">
        <v>1200</v>
      </c>
      <c r="H155" s="323" t="s">
        <v>1373</v>
      </c>
      <c r="I155" s="161">
        <v>2</v>
      </c>
      <c r="J155" s="350"/>
      <c r="K155" s="348"/>
      <c r="L155" s="348" t="s">
        <v>1396</v>
      </c>
      <c r="M155" s="350"/>
      <c r="N155" s="350" t="s">
        <v>1336</v>
      </c>
      <c r="O155" s="152"/>
    </row>
    <row r="156" spans="2:15" s="148" customFormat="1" ht="25.5" customHeight="1">
      <c r="B156" s="318"/>
      <c r="C156" s="318" t="s">
        <v>1006</v>
      </c>
      <c r="D156" s="318" t="s">
        <v>1012</v>
      </c>
      <c r="E156" s="318" t="s">
        <v>977</v>
      </c>
      <c r="F156" s="303" t="s">
        <v>0</v>
      </c>
      <c r="G156" s="319" t="s">
        <v>999</v>
      </c>
      <c r="H156" s="318" t="s">
        <v>1</v>
      </c>
      <c r="I156" s="165"/>
      <c r="J156" s="289" t="s">
        <v>1308</v>
      </c>
      <c r="K156" s="290" t="s">
        <v>1392</v>
      </c>
      <c r="L156" s="291" t="s">
        <v>1393</v>
      </c>
      <c r="M156" s="290" t="s">
        <v>1401</v>
      </c>
      <c r="N156" s="291" t="s">
        <v>1335</v>
      </c>
      <c r="O156" s="150"/>
    </row>
    <row r="157" spans="2:15" ht="17.25" customHeight="1">
      <c r="B157" s="318">
        <v>14</v>
      </c>
      <c r="C157" s="261" t="s">
        <v>126</v>
      </c>
      <c r="D157" s="261" t="s">
        <v>127</v>
      </c>
      <c r="E157" s="293">
        <v>6200.43</v>
      </c>
      <c r="F157" s="303">
        <v>30436</v>
      </c>
      <c r="G157" s="295" t="s">
        <v>1200</v>
      </c>
      <c r="H157" s="296" t="s">
        <v>1374</v>
      </c>
      <c r="I157" s="161">
        <v>2</v>
      </c>
      <c r="J157" s="350"/>
      <c r="K157" s="348"/>
      <c r="L157" s="348" t="s">
        <v>1398</v>
      </c>
      <c r="M157" s="350"/>
      <c r="N157" s="350"/>
      <c r="O157" s="152"/>
    </row>
    <row r="158" spans="2:15" ht="17.25" customHeight="1">
      <c r="B158" s="318">
        <v>15</v>
      </c>
      <c r="C158" s="261" t="s">
        <v>130</v>
      </c>
      <c r="D158" s="261" t="s">
        <v>131</v>
      </c>
      <c r="E158" s="293">
        <v>1206.1600000000001</v>
      </c>
      <c r="F158" s="303">
        <v>34366</v>
      </c>
      <c r="G158" s="295" t="s">
        <v>1200</v>
      </c>
      <c r="H158" s="296" t="s">
        <v>1059</v>
      </c>
      <c r="I158" s="161">
        <v>2</v>
      </c>
      <c r="J158" s="350"/>
      <c r="K158" s="348"/>
      <c r="L158" s="348"/>
      <c r="M158" s="350"/>
      <c r="N158" s="350" t="s">
        <v>1336</v>
      </c>
      <c r="O158" s="152"/>
    </row>
    <row r="159" spans="2:15" ht="17.25" customHeight="1">
      <c r="B159" s="318">
        <v>16</v>
      </c>
      <c r="C159" s="261" t="s">
        <v>134</v>
      </c>
      <c r="D159" s="261" t="s">
        <v>135</v>
      </c>
      <c r="E159" s="293">
        <v>1239.96</v>
      </c>
      <c r="F159" s="303">
        <v>35144</v>
      </c>
      <c r="G159" s="295" t="s">
        <v>1200</v>
      </c>
      <c r="H159" s="296" t="s">
        <v>1059</v>
      </c>
      <c r="I159" s="161">
        <v>2</v>
      </c>
      <c r="J159" s="350"/>
      <c r="K159" s="348"/>
      <c r="L159" s="348"/>
      <c r="M159" s="350"/>
      <c r="N159" s="350"/>
      <c r="O159" s="152"/>
    </row>
    <row r="160" spans="2:15" ht="18" customHeight="1">
      <c r="B160" s="318">
        <v>17</v>
      </c>
      <c r="C160" s="261" t="s">
        <v>998</v>
      </c>
      <c r="D160" s="261" t="s">
        <v>1287</v>
      </c>
      <c r="E160" s="293">
        <v>34664.81</v>
      </c>
      <c r="F160" s="303">
        <v>39539</v>
      </c>
      <c r="G160" s="295" t="s">
        <v>1200</v>
      </c>
      <c r="H160" s="296" t="s">
        <v>1375</v>
      </c>
      <c r="I160" s="161"/>
      <c r="J160" s="379"/>
      <c r="K160" s="362" t="s">
        <v>1396</v>
      </c>
      <c r="L160" s="362"/>
      <c r="M160" s="318"/>
      <c r="N160" s="318"/>
      <c r="O160" s="152"/>
    </row>
    <row r="161" spans="1:15" ht="17.25" customHeight="1">
      <c r="B161" s="318">
        <v>18</v>
      </c>
      <c r="C161" s="261" t="s">
        <v>136</v>
      </c>
      <c r="D161" s="261" t="s">
        <v>137</v>
      </c>
      <c r="E161" s="293">
        <v>2085.79</v>
      </c>
      <c r="F161" s="303">
        <v>30792</v>
      </c>
      <c r="G161" s="295" t="s">
        <v>1200</v>
      </c>
      <c r="H161" s="296" t="s">
        <v>1059</v>
      </c>
      <c r="I161" s="161">
        <v>2</v>
      </c>
      <c r="J161" s="350"/>
      <c r="K161" s="348"/>
      <c r="L161" s="348"/>
      <c r="M161" s="350" t="s">
        <v>1336</v>
      </c>
      <c r="N161" s="350"/>
      <c r="O161" s="152"/>
    </row>
    <row r="162" spans="1:15" ht="17.25" customHeight="1">
      <c r="B162" s="318">
        <v>19</v>
      </c>
      <c r="C162" s="261" t="s">
        <v>1001</v>
      </c>
      <c r="D162" s="261" t="s">
        <v>1002</v>
      </c>
      <c r="E162" s="293">
        <v>2101.86</v>
      </c>
      <c r="F162" s="303">
        <v>40018</v>
      </c>
      <c r="G162" s="295" t="s">
        <v>1200</v>
      </c>
      <c r="H162" s="296" t="s">
        <v>1376</v>
      </c>
      <c r="I162" s="313"/>
      <c r="J162" s="350"/>
      <c r="K162" s="348"/>
      <c r="L162" s="348" t="s">
        <v>1396</v>
      </c>
      <c r="M162" s="350" t="s">
        <v>1336</v>
      </c>
      <c r="N162" s="350"/>
      <c r="O162" s="152"/>
    </row>
    <row r="163" spans="1:15" ht="17.25" customHeight="1">
      <c r="B163" s="318">
        <v>20</v>
      </c>
      <c r="C163" s="261" t="s">
        <v>162</v>
      </c>
      <c r="D163" s="261" t="s">
        <v>163</v>
      </c>
      <c r="E163" s="293">
        <v>1996.54</v>
      </c>
      <c r="F163" s="303">
        <v>34330</v>
      </c>
      <c r="G163" s="295" t="s">
        <v>1200</v>
      </c>
      <c r="H163" s="296" t="s">
        <v>1059</v>
      </c>
      <c r="I163" s="161">
        <v>2</v>
      </c>
      <c r="J163" s="350"/>
      <c r="K163" s="348"/>
      <c r="L163" s="348"/>
      <c r="M163" s="350"/>
      <c r="N163" s="350"/>
      <c r="O163" s="152"/>
    </row>
    <row r="164" spans="1:15" ht="24.75" customHeight="1">
      <c r="B164" s="318">
        <v>21</v>
      </c>
      <c r="C164" s="261" t="s">
        <v>950</v>
      </c>
      <c r="D164" s="302" t="s">
        <v>1028</v>
      </c>
      <c r="E164" s="293">
        <v>25229.119999999999</v>
      </c>
      <c r="F164" s="303">
        <v>23468</v>
      </c>
      <c r="G164" s="295" t="s">
        <v>1200</v>
      </c>
      <c r="H164" s="296" t="s">
        <v>1377</v>
      </c>
      <c r="I164" s="161">
        <v>2</v>
      </c>
      <c r="J164" s="350"/>
      <c r="K164" s="348"/>
      <c r="L164" s="348" t="s">
        <v>1395</v>
      </c>
      <c r="M164" s="350" t="s">
        <v>1336</v>
      </c>
      <c r="N164" s="350" t="s">
        <v>1336</v>
      </c>
      <c r="O164" s="152"/>
    </row>
    <row r="165" spans="1:15" ht="17.25" customHeight="1">
      <c r="B165" s="318">
        <v>22</v>
      </c>
      <c r="C165" s="261" t="s">
        <v>193</v>
      </c>
      <c r="D165" s="261" t="s">
        <v>194</v>
      </c>
      <c r="E165" s="293">
        <v>1520.89</v>
      </c>
      <c r="F165" s="303">
        <v>32834</v>
      </c>
      <c r="G165" s="295" t="s">
        <v>1200</v>
      </c>
      <c r="H165" s="296" t="s">
        <v>1059</v>
      </c>
      <c r="I165" s="161">
        <v>2</v>
      </c>
      <c r="J165" s="350"/>
      <c r="K165" s="348"/>
      <c r="L165" s="348"/>
      <c r="M165" s="350"/>
      <c r="N165" s="350"/>
      <c r="O165" s="152"/>
    </row>
    <row r="166" spans="1:15" ht="17.25" customHeight="1">
      <c r="B166" s="318">
        <v>23</v>
      </c>
      <c r="C166" s="261" t="s">
        <v>195</v>
      </c>
      <c r="D166" s="261" t="s">
        <v>196</v>
      </c>
      <c r="E166" s="293">
        <v>1243.47</v>
      </c>
      <c r="F166" s="303">
        <v>30380</v>
      </c>
      <c r="G166" s="295" t="s">
        <v>1200</v>
      </c>
      <c r="H166" s="296" t="s">
        <v>1059</v>
      </c>
      <c r="I166" s="161">
        <v>2</v>
      </c>
      <c r="J166" s="350" t="s">
        <v>995</v>
      </c>
      <c r="K166" s="348"/>
      <c r="L166" s="348"/>
      <c r="M166" s="350"/>
      <c r="N166" s="350"/>
      <c r="O166" s="152"/>
    </row>
    <row r="167" spans="1:15" ht="17.25" customHeight="1">
      <c r="B167" s="318">
        <v>24</v>
      </c>
      <c r="C167" s="261" t="s">
        <v>199</v>
      </c>
      <c r="D167" s="261" t="s">
        <v>200</v>
      </c>
      <c r="E167" s="293">
        <v>822.95</v>
      </c>
      <c r="F167" s="303">
        <v>27271</v>
      </c>
      <c r="G167" s="295" t="s">
        <v>1200</v>
      </c>
      <c r="H167" s="296" t="s">
        <v>30</v>
      </c>
      <c r="I167" s="161">
        <v>2</v>
      </c>
      <c r="J167" s="350"/>
      <c r="K167" s="348"/>
      <c r="L167" s="348"/>
      <c r="M167" s="350"/>
      <c r="N167" s="350"/>
      <c r="O167" s="152"/>
    </row>
    <row r="168" spans="1:15" ht="17.25" customHeight="1">
      <c r="B168" s="318">
        <v>25</v>
      </c>
      <c r="C168" s="328" t="s">
        <v>203</v>
      </c>
      <c r="D168" s="328" t="s">
        <v>204</v>
      </c>
      <c r="E168" s="329">
        <v>1317.9</v>
      </c>
      <c r="F168" s="330">
        <v>34789</v>
      </c>
      <c r="G168" s="295" t="s">
        <v>1200</v>
      </c>
      <c r="H168" s="262" t="s">
        <v>30</v>
      </c>
      <c r="I168" s="161">
        <v>2</v>
      </c>
      <c r="J168" s="380" t="s">
        <v>995</v>
      </c>
      <c r="K168" s="381"/>
      <c r="L168" s="381"/>
      <c r="M168" s="350" t="s">
        <v>1336</v>
      </c>
      <c r="N168" s="350" t="s">
        <v>1336</v>
      </c>
      <c r="O168" s="152"/>
    </row>
    <row r="169" spans="1:15" ht="17.25" customHeight="1">
      <c r="B169" s="318">
        <v>26</v>
      </c>
      <c r="C169" s="261" t="s">
        <v>208</v>
      </c>
      <c r="D169" s="261" t="s">
        <v>209</v>
      </c>
      <c r="E169" s="293">
        <v>12408.99</v>
      </c>
      <c r="F169" s="303">
        <v>18537</v>
      </c>
      <c r="G169" s="295" t="s">
        <v>1200</v>
      </c>
      <c r="H169" s="296" t="s">
        <v>1378</v>
      </c>
      <c r="I169" s="382">
        <v>2</v>
      </c>
      <c r="J169" s="350"/>
      <c r="K169" s="348"/>
      <c r="L169" s="348"/>
      <c r="M169" s="350"/>
      <c r="N169" s="350"/>
      <c r="O169" s="152"/>
    </row>
    <row r="170" spans="1:15" ht="17.25" customHeight="1">
      <c r="B170" s="423" t="s">
        <v>1137</v>
      </c>
      <c r="C170" s="423"/>
      <c r="D170" s="423"/>
      <c r="E170" s="293">
        <f>SUM(E143:E169)</f>
        <v>272896.72000000003</v>
      </c>
      <c r="F170" s="303"/>
      <c r="G170" s="295"/>
      <c r="H170" s="296"/>
      <c r="I170" s="313"/>
      <c r="J170" s="350"/>
      <c r="K170" s="348"/>
      <c r="L170" s="348"/>
      <c r="M170" s="350"/>
      <c r="N170" s="350"/>
      <c r="O170" s="152"/>
    </row>
    <row r="171" spans="1:15" ht="17.25" customHeight="1">
      <c r="B171" s="161"/>
      <c r="C171" s="341"/>
      <c r="D171" s="341"/>
      <c r="E171" s="376"/>
      <c r="F171" s="343"/>
      <c r="G171" s="344"/>
      <c r="H171" s="345"/>
      <c r="I171" s="161"/>
      <c r="J171" s="165"/>
      <c r="K171" s="165"/>
      <c r="L171" s="165"/>
      <c r="M171" s="165"/>
      <c r="N171" s="165"/>
      <c r="O171" s="152"/>
    </row>
    <row r="172" spans="1:15" ht="17.25" customHeight="1">
      <c r="B172" s="161"/>
      <c r="C172" s="161"/>
      <c r="D172" s="161"/>
      <c r="E172" s="161"/>
      <c r="F172" s="165"/>
      <c r="G172" s="340"/>
      <c r="H172" s="161"/>
      <c r="I172" s="161"/>
      <c r="J172" s="161"/>
      <c r="K172" s="161"/>
      <c r="L172" s="161"/>
      <c r="M172" s="161"/>
      <c r="N172" s="161"/>
      <c r="O172" s="152"/>
    </row>
    <row r="173" spans="1:15" ht="19.5" customHeight="1">
      <c r="A173" s="143" t="s">
        <v>1403</v>
      </c>
      <c r="B173" s="161"/>
      <c r="C173" s="383"/>
      <c r="D173" s="384"/>
      <c r="E173" s="385"/>
      <c r="F173" s="386"/>
      <c r="G173" s="387"/>
      <c r="H173" s="164"/>
      <c r="I173" s="161"/>
      <c r="J173" s="165"/>
      <c r="K173" s="165"/>
      <c r="L173" s="165"/>
      <c r="M173" s="165"/>
      <c r="N173" s="165"/>
      <c r="O173" s="152"/>
    </row>
    <row r="174" spans="1:15" ht="16.5" customHeight="1">
      <c r="A174" s="197" t="s">
        <v>1125</v>
      </c>
      <c r="B174" s="161"/>
      <c r="C174" s="383"/>
      <c r="D174" s="384"/>
      <c r="E174" s="385"/>
      <c r="F174" s="386"/>
      <c r="G174" s="387"/>
      <c r="H174" s="164"/>
      <c r="I174" s="161"/>
      <c r="J174" s="165"/>
      <c r="K174" s="165"/>
      <c r="L174" s="165"/>
      <c r="M174" s="165"/>
      <c r="N174" s="165"/>
      <c r="O174" s="152"/>
    </row>
    <row r="175" spans="1:15" ht="25.5" customHeight="1">
      <c r="B175" s="318"/>
      <c r="C175" s="318" t="s">
        <v>984</v>
      </c>
      <c r="D175" s="318" t="s">
        <v>1012</v>
      </c>
      <c r="E175" s="318" t="s">
        <v>977</v>
      </c>
      <c r="F175" s="303" t="s">
        <v>0</v>
      </c>
      <c r="G175" s="319" t="s">
        <v>999</v>
      </c>
      <c r="H175" s="318" t="s">
        <v>1</v>
      </c>
      <c r="I175" s="320"/>
      <c r="J175" s="289" t="s">
        <v>1308</v>
      </c>
      <c r="K175" s="290" t="s">
        <v>1392</v>
      </c>
      <c r="L175" s="291" t="s">
        <v>1393</v>
      </c>
      <c r="M175" s="290" t="s">
        <v>1401</v>
      </c>
      <c r="N175" s="291" t="s">
        <v>1335</v>
      </c>
      <c r="O175" s="152"/>
    </row>
    <row r="176" spans="1:15" ht="17.25" customHeight="1">
      <c r="B176" s="318">
        <v>1</v>
      </c>
      <c r="C176" s="261" t="s">
        <v>255</v>
      </c>
      <c r="D176" s="261" t="s">
        <v>256</v>
      </c>
      <c r="E176" s="293">
        <v>251.61</v>
      </c>
      <c r="F176" s="303">
        <v>34052</v>
      </c>
      <c r="G176" s="295" t="s">
        <v>1116</v>
      </c>
      <c r="H176" s="296" t="s">
        <v>30</v>
      </c>
      <c r="I176" s="297">
        <v>1</v>
      </c>
      <c r="J176" s="350"/>
      <c r="K176" s="348"/>
      <c r="L176" s="348"/>
      <c r="M176" s="350"/>
      <c r="N176" s="350"/>
      <c r="O176" s="152"/>
    </row>
    <row r="177" spans="2:15" ht="17.25" customHeight="1">
      <c r="B177" s="318">
        <v>2</v>
      </c>
      <c r="C177" s="261" t="s">
        <v>259</v>
      </c>
      <c r="D177" s="261" t="s">
        <v>260</v>
      </c>
      <c r="E177" s="293">
        <v>307.68</v>
      </c>
      <c r="F177" s="303">
        <v>29575</v>
      </c>
      <c r="G177" s="295" t="s">
        <v>1116</v>
      </c>
      <c r="H177" s="296" t="s">
        <v>30</v>
      </c>
      <c r="I177" s="297">
        <v>1</v>
      </c>
      <c r="J177" s="350"/>
      <c r="K177" s="348"/>
      <c r="L177" s="348"/>
      <c r="M177" s="350"/>
      <c r="N177" s="350"/>
      <c r="O177" s="152"/>
    </row>
    <row r="178" spans="2:15" ht="17.25" customHeight="1">
      <c r="B178" s="318">
        <v>3</v>
      </c>
      <c r="C178" s="261" t="s">
        <v>261</v>
      </c>
      <c r="D178" s="261" t="s">
        <v>1071</v>
      </c>
      <c r="E178" s="293">
        <v>968.4</v>
      </c>
      <c r="F178" s="303">
        <v>27366</v>
      </c>
      <c r="G178" s="295" t="s">
        <v>1116</v>
      </c>
      <c r="H178" s="296" t="s">
        <v>1059</v>
      </c>
      <c r="I178" s="297">
        <v>1</v>
      </c>
      <c r="J178" s="350" t="s">
        <v>995</v>
      </c>
      <c r="K178" s="348"/>
      <c r="L178" s="348"/>
      <c r="M178" s="350"/>
      <c r="N178" s="350"/>
      <c r="O178" s="152"/>
    </row>
    <row r="179" spans="2:15" ht="17.25" customHeight="1">
      <c r="B179" s="318">
        <v>4</v>
      </c>
      <c r="C179" s="261" t="s">
        <v>262</v>
      </c>
      <c r="D179" s="261" t="s">
        <v>263</v>
      </c>
      <c r="E179" s="293">
        <v>592.09</v>
      </c>
      <c r="F179" s="303">
        <v>18981</v>
      </c>
      <c r="G179" s="295" t="s">
        <v>1116</v>
      </c>
      <c r="H179" s="296" t="s">
        <v>1379</v>
      </c>
      <c r="I179" s="297">
        <v>1</v>
      </c>
      <c r="J179" s="350"/>
      <c r="K179" s="348"/>
      <c r="L179" s="348" t="s">
        <v>1398</v>
      </c>
      <c r="M179" s="350" t="s">
        <v>1336</v>
      </c>
      <c r="N179" s="350"/>
      <c r="O179" s="152"/>
    </row>
    <row r="180" spans="2:15" ht="17.25" customHeight="1">
      <c r="B180" s="318">
        <v>5</v>
      </c>
      <c r="C180" s="261" t="s">
        <v>264</v>
      </c>
      <c r="D180" s="261" t="s">
        <v>265</v>
      </c>
      <c r="E180" s="293">
        <v>599.4</v>
      </c>
      <c r="F180" s="303">
        <v>21123</v>
      </c>
      <c r="G180" s="295" t="s">
        <v>1116</v>
      </c>
      <c r="H180" s="296" t="s">
        <v>1379</v>
      </c>
      <c r="I180" s="297">
        <v>1</v>
      </c>
      <c r="J180" s="350" t="s">
        <v>995</v>
      </c>
      <c r="K180" s="348"/>
      <c r="L180" s="348" t="s">
        <v>1395</v>
      </c>
      <c r="M180" s="350" t="s">
        <v>1336</v>
      </c>
      <c r="N180" s="350"/>
      <c r="O180" s="152"/>
    </row>
    <row r="181" spans="2:15" ht="17.25" customHeight="1">
      <c r="B181" s="318">
        <v>6</v>
      </c>
      <c r="C181" s="261" t="s">
        <v>266</v>
      </c>
      <c r="D181" s="261" t="s">
        <v>267</v>
      </c>
      <c r="E181" s="293">
        <v>402.5</v>
      </c>
      <c r="F181" s="303">
        <v>30614</v>
      </c>
      <c r="G181" s="295" t="s">
        <v>1116</v>
      </c>
      <c r="H181" s="296" t="s">
        <v>1059</v>
      </c>
      <c r="I181" s="297">
        <v>1</v>
      </c>
      <c r="J181" s="350"/>
      <c r="K181" s="348"/>
      <c r="L181" s="348"/>
      <c r="M181" s="350"/>
      <c r="N181" s="350"/>
      <c r="O181" s="152"/>
    </row>
    <row r="182" spans="2:15" ht="17.25" customHeight="1">
      <c r="B182" s="318">
        <v>7</v>
      </c>
      <c r="C182" s="261" t="s">
        <v>1054</v>
      </c>
      <c r="D182" s="261" t="s">
        <v>1049</v>
      </c>
      <c r="E182" s="388">
        <v>162.12</v>
      </c>
      <c r="F182" s="303">
        <v>41030</v>
      </c>
      <c r="G182" s="295" t="s">
        <v>1116</v>
      </c>
      <c r="H182" s="296" t="s">
        <v>1000</v>
      </c>
      <c r="I182" s="297"/>
      <c r="J182" s="350"/>
      <c r="K182" s="348"/>
      <c r="L182" s="348"/>
      <c r="M182" s="350"/>
      <c r="N182" s="350"/>
      <c r="O182" s="152"/>
    </row>
    <row r="183" spans="2:15" ht="17.25" customHeight="1">
      <c r="B183" s="318">
        <v>8</v>
      </c>
      <c r="C183" s="261" t="s">
        <v>272</v>
      </c>
      <c r="D183" s="261" t="s">
        <v>273</v>
      </c>
      <c r="E183" s="293">
        <v>643.14</v>
      </c>
      <c r="F183" s="303">
        <v>27733</v>
      </c>
      <c r="G183" s="295" t="s">
        <v>1116</v>
      </c>
      <c r="H183" s="296" t="s">
        <v>30</v>
      </c>
      <c r="I183" s="297">
        <v>1</v>
      </c>
      <c r="J183" s="350"/>
      <c r="K183" s="348"/>
      <c r="L183" s="348"/>
      <c r="M183" s="350"/>
      <c r="N183" s="350"/>
      <c r="O183" s="152"/>
    </row>
    <row r="184" spans="2:15" ht="17.25" customHeight="1">
      <c r="B184" s="318">
        <v>9</v>
      </c>
      <c r="C184" s="261" t="s">
        <v>276</v>
      </c>
      <c r="D184" s="261" t="s">
        <v>277</v>
      </c>
      <c r="E184" s="293">
        <v>179.43</v>
      </c>
      <c r="F184" s="303">
        <v>24563</v>
      </c>
      <c r="G184" s="295" t="s">
        <v>1116</v>
      </c>
      <c r="H184" s="296" t="s">
        <v>30</v>
      </c>
      <c r="I184" s="297">
        <v>1</v>
      </c>
      <c r="J184" s="350"/>
      <c r="K184" s="348"/>
      <c r="L184" s="348"/>
      <c r="M184" s="350"/>
      <c r="N184" s="350"/>
      <c r="O184" s="152"/>
    </row>
    <row r="185" spans="2:15" ht="17.25" customHeight="1">
      <c r="B185" s="318">
        <v>10</v>
      </c>
      <c r="C185" s="261" t="s">
        <v>941</v>
      </c>
      <c r="D185" s="261" t="s">
        <v>942</v>
      </c>
      <c r="E185" s="293">
        <v>199</v>
      </c>
      <c r="F185" s="303">
        <v>37346</v>
      </c>
      <c r="G185" s="295" t="s">
        <v>1116</v>
      </c>
      <c r="H185" s="296" t="s">
        <v>1000</v>
      </c>
      <c r="I185" s="297">
        <v>1</v>
      </c>
      <c r="J185" s="350"/>
      <c r="K185" s="348"/>
      <c r="L185" s="348"/>
      <c r="M185" s="350"/>
      <c r="N185" s="350"/>
      <c r="O185" s="152"/>
    </row>
    <row r="186" spans="2:15" ht="17.25" customHeight="1">
      <c r="B186" s="318">
        <v>11</v>
      </c>
      <c r="C186" s="261" t="s">
        <v>278</v>
      </c>
      <c r="D186" s="261" t="s">
        <v>279</v>
      </c>
      <c r="E186" s="293">
        <v>381.95</v>
      </c>
      <c r="F186" s="303">
        <v>25282</v>
      </c>
      <c r="G186" s="295" t="s">
        <v>1116</v>
      </c>
      <c r="H186" s="296" t="s">
        <v>30</v>
      </c>
      <c r="I186" s="297">
        <v>1</v>
      </c>
      <c r="J186" s="350"/>
      <c r="K186" s="348"/>
      <c r="L186" s="348"/>
      <c r="M186" s="350"/>
      <c r="N186" s="350"/>
      <c r="O186" s="152"/>
    </row>
    <row r="187" spans="2:15" ht="17.25" customHeight="1">
      <c r="B187" s="318">
        <v>12</v>
      </c>
      <c r="C187" s="261" t="s">
        <v>280</v>
      </c>
      <c r="D187" s="261" t="s">
        <v>281</v>
      </c>
      <c r="E187" s="293">
        <v>602.63</v>
      </c>
      <c r="F187" s="303">
        <v>27273</v>
      </c>
      <c r="G187" s="295" t="s">
        <v>1116</v>
      </c>
      <c r="H187" s="296" t="s">
        <v>1059</v>
      </c>
      <c r="I187" s="297">
        <v>1</v>
      </c>
      <c r="J187" s="350"/>
      <c r="K187" s="348"/>
      <c r="L187" s="348"/>
      <c r="M187" s="350"/>
      <c r="N187" s="350"/>
      <c r="O187" s="152"/>
    </row>
    <row r="188" spans="2:15" ht="17.25" customHeight="1">
      <c r="B188" s="318">
        <v>13</v>
      </c>
      <c r="C188" s="261" t="s">
        <v>292</v>
      </c>
      <c r="D188" s="261" t="s">
        <v>293</v>
      </c>
      <c r="E188" s="293">
        <v>334.56</v>
      </c>
      <c r="F188" s="303">
        <v>25364</v>
      </c>
      <c r="G188" s="295" t="s">
        <v>1116</v>
      </c>
      <c r="H188" s="296" t="s">
        <v>30</v>
      </c>
      <c r="I188" s="297">
        <v>1</v>
      </c>
      <c r="J188" s="350" t="s">
        <v>995</v>
      </c>
      <c r="K188" s="348"/>
      <c r="L188" s="348"/>
      <c r="M188" s="350"/>
      <c r="N188" s="350"/>
      <c r="O188" s="152"/>
    </row>
    <row r="189" spans="2:15" ht="17.25" customHeight="1">
      <c r="B189" s="318">
        <v>14</v>
      </c>
      <c r="C189" s="261" t="s">
        <v>294</v>
      </c>
      <c r="D189" s="261" t="s">
        <v>295</v>
      </c>
      <c r="E189" s="293">
        <v>847.56</v>
      </c>
      <c r="F189" s="303">
        <v>24992</v>
      </c>
      <c r="G189" s="295" t="s">
        <v>1116</v>
      </c>
      <c r="H189" s="296" t="s">
        <v>1059</v>
      </c>
      <c r="I189" s="297">
        <v>1</v>
      </c>
      <c r="J189" s="350"/>
      <c r="K189" s="348"/>
      <c r="L189" s="348"/>
      <c r="M189" s="350" t="s">
        <v>1316</v>
      </c>
      <c r="N189" s="350"/>
      <c r="O189" s="152"/>
    </row>
    <row r="190" spans="2:15" s="148" customFormat="1" ht="17.25" customHeight="1">
      <c r="B190" s="318">
        <v>15</v>
      </c>
      <c r="C190" s="261" t="s">
        <v>302</v>
      </c>
      <c r="D190" s="261" t="s">
        <v>303</v>
      </c>
      <c r="E190" s="293">
        <v>481.54</v>
      </c>
      <c r="F190" s="303">
        <v>25487</v>
      </c>
      <c r="G190" s="295" t="s">
        <v>1116</v>
      </c>
      <c r="H190" s="296" t="s">
        <v>1059</v>
      </c>
      <c r="I190" s="297">
        <v>1</v>
      </c>
      <c r="J190" s="350" t="s">
        <v>995</v>
      </c>
      <c r="K190" s="348"/>
      <c r="L190" s="348"/>
      <c r="M190" s="350"/>
      <c r="N190" s="350"/>
      <c r="O190" s="150"/>
    </row>
    <row r="191" spans="2:15" ht="17.25" customHeight="1">
      <c r="B191" s="318">
        <v>16</v>
      </c>
      <c r="C191" s="261" t="s">
        <v>304</v>
      </c>
      <c r="D191" s="261" t="s">
        <v>305</v>
      </c>
      <c r="E191" s="293">
        <v>347.47</v>
      </c>
      <c r="F191" s="303">
        <v>25659</v>
      </c>
      <c r="G191" s="295" t="s">
        <v>1116</v>
      </c>
      <c r="H191" s="296" t="s">
        <v>1059</v>
      </c>
      <c r="I191" s="297">
        <v>1</v>
      </c>
      <c r="J191" s="350"/>
      <c r="K191" s="348"/>
      <c r="L191" s="348"/>
      <c r="M191" s="350"/>
      <c r="N191" s="350"/>
      <c r="O191" s="152"/>
    </row>
    <row r="192" spans="2:15" ht="17.25" customHeight="1">
      <c r="B192" s="318">
        <v>17</v>
      </c>
      <c r="C192" s="261" t="s">
        <v>312</v>
      </c>
      <c r="D192" s="261" t="s">
        <v>313</v>
      </c>
      <c r="E192" s="293">
        <v>371.18</v>
      </c>
      <c r="F192" s="303">
        <v>25282</v>
      </c>
      <c r="G192" s="295" t="s">
        <v>1116</v>
      </c>
      <c r="H192" s="296" t="s">
        <v>30</v>
      </c>
      <c r="I192" s="297">
        <v>1</v>
      </c>
      <c r="J192" s="350" t="s">
        <v>995</v>
      </c>
      <c r="K192" s="348"/>
      <c r="L192" s="348"/>
      <c r="M192" s="350"/>
      <c r="N192" s="350"/>
      <c r="O192" s="152"/>
    </row>
    <row r="193" spans="2:15" ht="17.25" customHeight="1">
      <c r="B193" s="318">
        <v>18</v>
      </c>
      <c r="C193" s="261" t="s">
        <v>314</v>
      </c>
      <c r="D193" s="261" t="s">
        <v>315</v>
      </c>
      <c r="E193" s="293">
        <v>401</v>
      </c>
      <c r="F193" s="303">
        <v>25282</v>
      </c>
      <c r="G193" s="295" t="s">
        <v>1116</v>
      </c>
      <c r="H193" s="296" t="s">
        <v>1059</v>
      </c>
      <c r="I193" s="297">
        <v>1</v>
      </c>
      <c r="J193" s="350" t="s">
        <v>1406</v>
      </c>
      <c r="K193" s="348"/>
      <c r="L193" s="348"/>
      <c r="M193" s="350"/>
      <c r="N193" s="350"/>
      <c r="O193" s="152"/>
    </row>
    <row r="194" spans="2:15" ht="17.25" customHeight="1">
      <c r="B194" s="318">
        <v>19</v>
      </c>
      <c r="C194" s="261" t="s">
        <v>316</v>
      </c>
      <c r="D194" s="261" t="s">
        <v>317</v>
      </c>
      <c r="E194" s="293">
        <v>305.58</v>
      </c>
      <c r="F194" s="303">
        <v>32952</v>
      </c>
      <c r="G194" s="295" t="s">
        <v>1116</v>
      </c>
      <c r="H194" s="302" t="s">
        <v>1059</v>
      </c>
      <c r="I194" s="297">
        <v>1</v>
      </c>
      <c r="J194" s="350"/>
      <c r="K194" s="348"/>
      <c r="L194" s="348"/>
      <c r="M194" s="350"/>
      <c r="N194" s="350"/>
      <c r="O194" s="152"/>
    </row>
    <row r="195" spans="2:15" ht="17.25" customHeight="1">
      <c r="B195" s="318">
        <v>20</v>
      </c>
      <c r="C195" s="261" t="s">
        <v>318</v>
      </c>
      <c r="D195" s="261" t="s">
        <v>319</v>
      </c>
      <c r="E195" s="293">
        <v>276.36</v>
      </c>
      <c r="F195" s="303">
        <v>28602</v>
      </c>
      <c r="G195" s="295" t="s">
        <v>1116</v>
      </c>
      <c r="H195" s="296" t="s">
        <v>1059</v>
      </c>
      <c r="I195" s="297">
        <v>1</v>
      </c>
      <c r="J195" s="350"/>
      <c r="K195" s="348"/>
      <c r="L195" s="348"/>
      <c r="M195" s="350"/>
      <c r="N195" s="350"/>
      <c r="O195" s="152"/>
    </row>
    <row r="196" spans="2:15" ht="17.25" customHeight="1">
      <c r="B196" s="318">
        <v>21</v>
      </c>
      <c r="C196" s="261" t="s">
        <v>320</v>
      </c>
      <c r="D196" s="261" t="s">
        <v>321</v>
      </c>
      <c r="E196" s="293">
        <v>311.05</v>
      </c>
      <c r="F196" s="303">
        <v>28602</v>
      </c>
      <c r="G196" s="295" t="s">
        <v>1116</v>
      </c>
      <c r="H196" s="296" t="s">
        <v>1059</v>
      </c>
      <c r="I196" s="297">
        <v>1</v>
      </c>
      <c r="J196" s="350"/>
      <c r="K196" s="348"/>
      <c r="L196" s="348"/>
      <c r="M196" s="350"/>
      <c r="N196" s="350"/>
      <c r="O196" s="152"/>
    </row>
    <row r="197" spans="2:15" ht="17.25" customHeight="1">
      <c r="B197" s="318">
        <v>22</v>
      </c>
      <c r="C197" s="261" t="s">
        <v>322</v>
      </c>
      <c r="D197" s="261" t="s">
        <v>323</v>
      </c>
      <c r="E197" s="293">
        <v>601.42999999999995</v>
      </c>
      <c r="F197" s="303">
        <v>30797</v>
      </c>
      <c r="G197" s="295" t="s">
        <v>1116</v>
      </c>
      <c r="H197" s="296" t="s">
        <v>1059</v>
      </c>
      <c r="I197" s="297">
        <v>1</v>
      </c>
      <c r="J197" s="373"/>
      <c r="K197" s="348"/>
      <c r="L197" s="348"/>
      <c r="M197" s="350"/>
      <c r="N197" s="350"/>
      <c r="O197" s="152"/>
    </row>
    <row r="198" spans="2:15" ht="17.25" customHeight="1">
      <c r="B198" s="318">
        <v>23</v>
      </c>
      <c r="C198" s="261" t="s">
        <v>324</v>
      </c>
      <c r="D198" s="261" t="s">
        <v>325</v>
      </c>
      <c r="E198" s="293">
        <v>723.33</v>
      </c>
      <c r="F198" s="303">
        <v>26390</v>
      </c>
      <c r="G198" s="295" t="s">
        <v>1116</v>
      </c>
      <c r="H198" s="296" t="s">
        <v>1059</v>
      </c>
      <c r="I198" s="297">
        <v>1</v>
      </c>
      <c r="J198" s="350" t="s">
        <v>995</v>
      </c>
      <c r="K198" s="348"/>
      <c r="L198" s="348"/>
      <c r="M198" s="350"/>
      <c r="N198" s="350"/>
      <c r="O198" s="152"/>
    </row>
    <row r="199" spans="2:15" ht="17.25" customHeight="1">
      <c r="B199" s="318">
        <v>24</v>
      </c>
      <c r="C199" s="261" t="s">
        <v>326</v>
      </c>
      <c r="D199" s="261" t="s">
        <v>327</v>
      </c>
      <c r="E199" s="293">
        <v>193.54</v>
      </c>
      <c r="F199" s="303">
        <v>32613</v>
      </c>
      <c r="G199" s="295" t="s">
        <v>1116</v>
      </c>
      <c r="H199" s="296" t="s">
        <v>1059</v>
      </c>
      <c r="I199" s="297">
        <v>1</v>
      </c>
      <c r="J199" s="350"/>
      <c r="K199" s="348"/>
      <c r="L199" s="348"/>
      <c r="M199" s="350"/>
      <c r="N199" s="350"/>
      <c r="O199" s="152"/>
    </row>
    <row r="200" spans="2:15" ht="17.25" customHeight="1">
      <c r="B200" s="318">
        <v>25</v>
      </c>
      <c r="C200" s="261" t="s">
        <v>328</v>
      </c>
      <c r="D200" s="261" t="s">
        <v>329</v>
      </c>
      <c r="E200" s="293">
        <v>583.05999999999995</v>
      </c>
      <c r="F200" s="303">
        <v>31093</v>
      </c>
      <c r="G200" s="295" t="s">
        <v>1116</v>
      </c>
      <c r="H200" s="296" t="s">
        <v>1059</v>
      </c>
      <c r="I200" s="297">
        <v>1</v>
      </c>
      <c r="J200" s="350"/>
      <c r="K200" s="348"/>
      <c r="L200" s="348"/>
      <c r="M200" s="350"/>
      <c r="N200" s="350"/>
      <c r="O200" s="152"/>
    </row>
    <row r="201" spans="2:15" ht="17.25" customHeight="1">
      <c r="B201" s="318">
        <v>26</v>
      </c>
      <c r="C201" s="261" t="s">
        <v>330</v>
      </c>
      <c r="D201" s="261" t="s">
        <v>331</v>
      </c>
      <c r="E201" s="293">
        <v>897.71</v>
      </c>
      <c r="F201" s="303">
        <v>27485</v>
      </c>
      <c r="G201" s="295" t="s">
        <v>1203</v>
      </c>
      <c r="H201" s="296" t="s">
        <v>1059</v>
      </c>
      <c r="I201" s="297">
        <v>4</v>
      </c>
      <c r="J201" s="350"/>
      <c r="K201" s="348"/>
      <c r="L201" s="348"/>
      <c r="M201" s="350"/>
      <c r="N201" s="350"/>
      <c r="O201" s="152"/>
    </row>
    <row r="202" spans="2:15" ht="17.25" customHeight="1">
      <c r="B202" s="318">
        <v>27</v>
      </c>
      <c r="C202" s="261" t="s">
        <v>332</v>
      </c>
      <c r="D202" s="261" t="s">
        <v>333</v>
      </c>
      <c r="E202" s="293">
        <v>402.66</v>
      </c>
      <c r="F202" s="303">
        <v>30313</v>
      </c>
      <c r="G202" s="295" t="s">
        <v>1116</v>
      </c>
      <c r="H202" s="296" t="s">
        <v>1059</v>
      </c>
      <c r="I202" s="297">
        <v>1</v>
      </c>
      <c r="J202" s="350"/>
      <c r="K202" s="348"/>
      <c r="L202" s="348"/>
      <c r="M202" s="350"/>
      <c r="N202" s="350"/>
      <c r="O202" s="152"/>
    </row>
    <row r="203" spans="2:15" ht="17.25" customHeight="1">
      <c r="B203" s="318">
        <v>28</v>
      </c>
      <c r="C203" s="261" t="s">
        <v>334</v>
      </c>
      <c r="D203" s="261" t="s">
        <v>335</v>
      </c>
      <c r="E203" s="293">
        <v>802.1</v>
      </c>
      <c r="F203" s="303">
        <v>30042</v>
      </c>
      <c r="G203" s="295" t="s">
        <v>1116</v>
      </c>
      <c r="H203" s="296" t="s">
        <v>1380</v>
      </c>
      <c r="I203" s="297">
        <v>1</v>
      </c>
      <c r="J203" s="350"/>
      <c r="K203" s="348"/>
      <c r="L203" s="348" t="s">
        <v>1396</v>
      </c>
      <c r="M203" s="350"/>
      <c r="N203" s="350"/>
      <c r="O203" s="152"/>
    </row>
    <row r="204" spans="2:15" ht="17.25" customHeight="1">
      <c r="B204" s="318">
        <v>29</v>
      </c>
      <c r="C204" s="261" t="s">
        <v>336</v>
      </c>
      <c r="D204" s="261" t="s">
        <v>337</v>
      </c>
      <c r="E204" s="293">
        <v>652.98</v>
      </c>
      <c r="F204" s="303">
        <v>26754</v>
      </c>
      <c r="G204" s="295" t="s">
        <v>1116</v>
      </c>
      <c r="H204" s="296" t="s">
        <v>1371</v>
      </c>
      <c r="I204" s="297">
        <v>1</v>
      </c>
      <c r="J204" s="350"/>
      <c r="K204" s="348"/>
      <c r="L204" s="348"/>
      <c r="M204" s="350" t="s">
        <v>1336</v>
      </c>
      <c r="N204" s="350"/>
      <c r="O204" s="152"/>
    </row>
    <row r="205" spans="2:15" ht="17.25" customHeight="1">
      <c r="B205" s="318">
        <v>30</v>
      </c>
      <c r="C205" s="261" t="s">
        <v>338</v>
      </c>
      <c r="D205" s="261" t="s">
        <v>339</v>
      </c>
      <c r="E205" s="293">
        <v>333.38</v>
      </c>
      <c r="F205" s="303">
        <v>30244</v>
      </c>
      <c r="G205" s="295" t="s">
        <v>1116</v>
      </c>
      <c r="H205" s="296" t="s">
        <v>1059</v>
      </c>
      <c r="I205" s="297">
        <v>1</v>
      </c>
      <c r="J205" s="350"/>
      <c r="K205" s="348"/>
      <c r="L205" s="348"/>
      <c r="M205" s="350"/>
      <c r="N205" s="350"/>
      <c r="O205" s="152"/>
    </row>
    <row r="206" spans="2:15" ht="17.25" customHeight="1">
      <c r="B206" s="318">
        <v>31</v>
      </c>
      <c r="C206" s="261" t="s">
        <v>1092</v>
      </c>
      <c r="D206" s="261" t="s">
        <v>340</v>
      </c>
      <c r="E206" s="293">
        <v>545.73</v>
      </c>
      <c r="F206" s="303">
        <v>32917</v>
      </c>
      <c r="G206" s="295" t="s">
        <v>1116</v>
      </c>
      <c r="H206" s="296" t="s">
        <v>1059</v>
      </c>
      <c r="I206" s="297">
        <v>1</v>
      </c>
      <c r="J206" s="350"/>
      <c r="K206" s="348"/>
      <c r="L206" s="348"/>
      <c r="M206" s="350"/>
      <c r="N206" s="350"/>
      <c r="O206" s="152"/>
    </row>
    <row r="207" spans="2:15" ht="17.25" customHeight="1">
      <c r="B207" s="318">
        <v>32</v>
      </c>
      <c r="C207" s="261" t="s">
        <v>341</v>
      </c>
      <c r="D207" s="261" t="s">
        <v>342</v>
      </c>
      <c r="E207" s="293">
        <v>477.79</v>
      </c>
      <c r="F207" s="303">
        <v>31157</v>
      </c>
      <c r="G207" s="295" t="s">
        <v>1116</v>
      </c>
      <c r="H207" s="296" t="s">
        <v>1059</v>
      </c>
      <c r="I207" s="297">
        <v>1</v>
      </c>
      <c r="J207" s="350"/>
      <c r="K207" s="348"/>
      <c r="L207" s="348"/>
      <c r="M207" s="350"/>
      <c r="N207" s="350"/>
      <c r="O207" s="152"/>
    </row>
    <row r="208" spans="2:15" ht="17.25" customHeight="1">
      <c r="B208" s="318">
        <v>33</v>
      </c>
      <c r="C208" s="261" t="s">
        <v>343</v>
      </c>
      <c r="D208" s="261" t="s">
        <v>344</v>
      </c>
      <c r="E208" s="293">
        <v>834.62</v>
      </c>
      <c r="F208" s="303">
        <v>26043</v>
      </c>
      <c r="G208" s="295" t="s">
        <v>1116</v>
      </c>
      <c r="H208" s="296" t="s">
        <v>1318</v>
      </c>
      <c r="I208" s="297">
        <v>1</v>
      </c>
      <c r="J208" s="350"/>
      <c r="K208" s="348"/>
      <c r="L208" s="348"/>
      <c r="M208" s="350"/>
      <c r="N208" s="350"/>
      <c r="O208" s="152"/>
    </row>
    <row r="209" spans="2:15" ht="17.25" customHeight="1">
      <c r="B209" s="318">
        <v>34</v>
      </c>
      <c r="C209" s="261" t="s">
        <v>345</v>
      </c>
      <c r="D209" s="261" t="s">
        <v>346</v>
      </c>
      <c r="E209" s="293">
        <v>220.44</v>
      </c>
      <c r="F209" s="303">
        <v>28985</v>
      </c>
      <c r="G209" s="295" t="s">
        <v>1116</v>
      </c>
      <c r="H209" s="296" t="s">
        <v>1059</v>
      </c>
      <c r="I209" s="297">
        <v>1</v>
      </c>
      <c r="J209" s="350"/>
      <c r="K209" s="348"/>
      <c r="L209" s="348"/>
      <c r="M209" s="350"/>
      <c r="N209" s="350"/>
      <c r="O209" s="152"/>
    </row>
    <row r="210" spans="2:15" ht="17.25" customHeight="1">
      <c r="B210" s="318">
        <v>35</v>
      </c>
      <c r="C210" s="261" t="s">
        <v>347</v>
      </c>
      <c r="D210" s="261" t="s">
        <v>348</v>
      </c>
      <c r="E210" s="293">
        <v>374.62</v>
      </c>
      <c r="F210" s="303">
        <v>24812</v>
      </c>
      <c r="G210" s="295" t="s">
        <v>1116</v>
      </c>
      <c r="H210" s="296" t="s">
        <v>1318</v>
      </c>
      <c r="I210" s="297">
        <v>1</v>
      </c>
      <c r="J210" s="350"/>
      <c r="K210" s="348"/>
      <c r="L210" s="348"/>
      <c r="M210" s="350"/>
      <c r="N210" s="350"/>
      <c r="O210" s="152"/>
    </row>
    <row r="211" spans="2:15" ht="25.5" customHeight="1">
      <c r="B211" s="318"/>
      <c r="C211" s="318" t="s">
        <v>984</v>
      </c>
      <c r="D211" s="318" t="s">
        <v>1012</v>
      </c>
      <c r="E211" s="318" t="s">
        <v>977</v>
      </c>
      <c r="F211" s="303" t="s">
        <v>0</v>
      </c>
      <c r="G211" s="319" t="s">
        <v>999</v>
      </c>
      <c r="H211" s="318" t="s">
        <v>1</v>
      </c>
      <c r="I211" s="346"/>
      <c r="J211" s="289" t="s">
        <v>1308</v>
      </c>
      <c r="K211" s="290" t="s">
        <v>1392</v>
      </c>
      <c r="L211" s="291" t="s">
        <v>1393</v>
      </c>
      <c r="M211" s="290" t="s">
        <v>1401</v>
      </c>
      <c r="N211" s="291" t="s">
        <v>1335</v>
      </c>
      <c r="O211" s="152"/>
    </row>
    <row r="212" spans="2:15" ht="17.25" customHeight="1">
      <c r="B212" s="318">
        <v>36</v>
      </c>
      <c r="C212" s="261" t="s">
        <v>349</v>
      </c>
      <c r="D212" s="261" t="s">
        <v>350</v>
      </c>
      <c r="E212" s="293">
        <v>573.66999999999996</v>
      </c>
      <c r="F212" s="303">
        <v>29281</v>
      </c>
      <c r="G212" s="295" t="s">
        <v>1116</v>
      </c>
      <c r="H212" s="296" t="s">
        <v>1059</v>
      </c>
      <c r="I212" s="297">
        <v>1</v>
      </c>
      <c r="J212" s="350"/>
      <c r="K212" s="348"/>
      <c r="L212" s="348"/>
      <c r="M212" s="350"/>
      <c r="N212" s="350"/>
      <c r="O212" s="152"/>
    </row>
    <row r="213" spans="2:15" ht="17.25" customHeight="1">
      <c r="B213" s="318">
        <v>37</v>
      </c>
      <c r="C213" s="261" t="s">
        <v>351</v>
      </c>
      <c r="D213" s="261" t="s">
        <v>352</v>
      </c>
      <c r="E213" s="293">
        <v>466.96</v>
      </c>
      <c r="F213" s="303">
        <v>30051</v>
      </c>
      <c r="G213" s="295" t="s">
        <v>1203</v>
      </c>
      <c r="H213" s="296" t="s">
        <v>1059</v>
      </c>
      <c r="I213" s="297">
        <v>4</v>
      </c>
      <c r="J213" s="350"/>
      <c r="K213" s="348"/>
      <c r="L213" s="348"/>
      <c r="M213" s="350"/>
      <c r="N213" s="350"/>
      <c r="O213" s="152"/>
    </row>
    <row r="214" spans="2:15" ht="17.25" customHeight="1">
      <c r="B214" s="318">
        <v>38</v>
      </c>
      <c r="C214" s="261" t="s">
        <v>953</v>
      </c>
      <c r="D214" s="261" t="s">
        <v>954</v>
      </c>
      <c r="E214" s="293">
        <v>430.09</v>
      </c>
      <c r="F214" s="303">
        <v>37616</v>
      </c>
      <c r="G214" s="295" t="s">
        <v>1203</v>
      </c>
      <c r="H214" s="296" t="s">
        <v>1059</v>
      </c>
      <c r="I214" s="297"/>
      <c r="J214" s="350" t="s">
        <v>995</v>
      </c>
      <c r="K214" s="348"/>
      <c r="L214" s="348"/>
      <c r="M214" s="350"/>
      <c r="N214" s="350"/>
      <c r="O214" s="152"/>
    </row>
    <row r="215" spans="2:15" ht="17.25" customHeight="1">
      <c r="B215" s="318">
        <v>39</v>
      </c>
      <c r="C215" s="261" t="s">
        <v>353</v>
      </c>
      <c r="D215" s="261" t="s">
        <v>354</v>
      </c>
      <c r="E215" s="293">
        <v>531.07000000000005</v>
      </c>
      <c r="F215" s="303">
        <v>34050</v>
      </c>
      <c r="G215" s="295" t="s">
        <v>1116</v>
      </c>
      <c r="H215" s="296" t="s">
        <v>1059</v>
      </c>
      <c r="I215" s="297">
        <v>1</v>
      </c>
      <c r="J215" s="350"/>
      <c r="K215" s="348"/>
      <c r="L215" s="348"/>
      <c r="M215" s="350"/>
      <c r="N215" s="350"/>
      <c r="O215" s="152"/>
    </row>
    <row r="216" spans="2:15" ht="17.25" customHeight="1">
      <c r="B216" s="318">
        <v>40</v>
      </c>
      <c r="C216" s="261" t="s">
        <v>355</v>
      </c>
      <c r="D216" s="261" t="s">
        <v>356</v>
      </c>
      <c r="E216" s="293">
        <v>333.43</v>
      </c>
      <c r="F216" s="303">
        <v>31649</v>
      </c>
      <c r="G216" s="295" t="s">
        <v>1203</v>
      </c>
      <c r="H216" s="296" t="s">
        <v>30</v>
      </c>
      <c r="I216" s="297">
        <v>4</v>
      </c>
      <c r="J216" s="350"/>
      <c r="K216" s="348"/>
      <c r="L216" s="348"/>
      <c r="M216" s="350"/>
      <c r="N216" s="350"/>
      <c r="O216" s="152"/>
    </row>
    <row r="217" spans="2:15" ht="17.25" customHeight="1">
      <c r="B217" s="318">
        <v>41</v>
      </c>
      <c r="C217" s="261" t="s">
        <v>357</v>
      </c>
      <c r="D217" s="261" t="s">
        <v>358</v>
      </c>
      <c r="E217" s="293">
        <v>295.94</v>
      </c>
      <c r="F217" s="303">
        <v>29245</v>
      </c>
      <c r="G217" s="295" t="s">
        <v>1203</v>
      </c>
      <c r="H217" s="296" t="s">
        <v>1059</v>
      </c>
      <c r="I217" s="297">
        <v>4</v>
      </c>
      <c r="J217" s="350"/>
      <c r="K217" s="348"/>
      <c r="L217" s="348"/>
      <c r="M217" s="350"/>
      <c r="N217" s="350"/>
      <c r="O217" s="152"/>
    </row>
    <row r="218" spans="2:15" ht="17.25" customHeight="1">
      <c r="B218" s="318">
        <v>42</v>
      </c>
      <c r="C218" s="261" t="s">
        <v>359</v>
      </c>
      <c r="D218" s="261" t="s">
        <v>360</v>
      </c>
      <c r="E218" s="293">
        <v>330.57</v>
      </c>
      <c r="F218" s="303">
        <v>26755</v>
      </c>
      <c r="G218" s="295" t="s">
        <v>1203</v>
      </c>
      <c r="H218" s="296" t="s">
        <v>30</v>
      </c>
      <c r="I218" s="297">
        <v>4</v>
      </c>
      <c r="J218" s="350"/>
      <c r="K218" s="348"/>
      <c r="L218" s="348"/>
      <c r="M218" s="350"/>
      <c r="N218" s="350"/>
      <c r="O218" s="152"/>
    </row>
    <row r="219" spans="2:15" ht="17.25" customHeight="1">
      <c r="B219" s="318">
        <v>43</v>
      </c>
      <c r="C219" s="261" t="s">
        <v>361</v>
      </c>
      <c r="D219" s="261" t="s">
        <v>362</v>
      </c>
      <c r="E219" s="293">
        <v>909.4</v>
      </c>
      <c r="F219" s="303">
        <v>29342</v>
      </c>
      <c r="G219" s="295" t="s">
        <v>1203</v>
      </c>
      <c r="H219" s="296" t="s">
        <v>1059</v>
      </c>
      <c r="I219" s="297">
        <v>4</v>
      </c>
      <c r="J219" s="350"/>
      <c r="K219" s="348"/>
      <c r="L219" s="348"/>
      <c r="M219" s="350"/>
      <c r="N219" s="350"/>
      <c r="O219" s="152"/>
    </row>
    <row r="220" spans="2:15" ht="17.25" customHeight="1">
      <c r="B220" s="318">
        <v>44</v>
      </c>
      <c r="C220" s="261" t="s">
        <v>49</v>
      </c>
      <c r="D220" s="261" t="s">
        <v>363</v>
      </c>
      <c r="E220" s="293">
        <v>463.96</v>
      </c>
      <c r="F220" s="303">
        <v>30051</v>
      </c>
      <c r="G220" s="295" t="s">
        <v>1203</v>
      </c>
      <c r="H220" s="296" t="s">
        <v>1059</v>
      </c>
      <c r="I220" s="297">
        <v>4</v>
      </c>
      <c r="J220" s="350" t="s">
        <v>995</v>
      </c>
      <c r="K220" s="348"/>
      <c r="L220" s="348"/>
      <c r="M220" s="350"/>
      <c r="N220" s="350"/>
      <c r="O220" s="152"/>
    </row>
    <row r="221" spans="2:15" ht="17.25" customHeight="1">
      <c r="B221" s="318">
        <v>45</v>
      </c>
      <c r="C221" s="261" t="s">
        <v>370</v>
      </c>
      <c r="D221" s="261" t="s">
        <v>371</v>
      </c>
      <c r="E221" s="293">
        <v>147.47</v>
      </c>
      <c r="F221" s="303">
        <v>36231</v>
      </c>
      <c r="G221" s="295" t="s">
        <v>1116</v>
      </c>
      <c r="H221" s="296" t="s">
        <v>30</v>
      </c>
      <c r="I221" s="297">
        <v>1</v>
      </c>
      <c r="J221" s="350" t="s">
        <v>1407</v>
      </c>
      <c r="K221" s="348"/>
      <c r="L221" s="348"/>
      <c r="M221" s="350"/>
      <c r="N221" s="350"/>
      <c r="O221" s="152"/>
    </row>
    <row r="222" spans="2:15" ht="17.25" customHeight="1">
      <c r="B222" s="318">
        <v>46</v>
      </c>
      <c r="C222" s="261" t="s">
        <v>380</v>
      </c>
      <c r="D222" s="261" t="s">
        <v>381</v>
      </c>
      <c r="E222" s="293">
        <v>516.54</v>
      </c>
      <c r="F222" s="303">
        <v>24563</v>
      </c>
      <c r="G222" s="295" t="s">
        <v>1116</v>
      </c>
      <c r="H222" s="296" t="s">
        <v>1059</v>
      </c>
      <c r="I222" s="297">
        <v>1</v>
      </c>
      <c r="J222" s="350"/>
      <c r="K222" s="348"/>
      <c r="L222" s="348"/>
      <c r="M222" s="350"/>
      <c r="N222" s="350"/>
      <c r="O222" s="152"/>
    </row>
    <row r="223" spans="2:15" ht="17.25" customHeight="1">
      <c r="B223" s="318">
        <v>47</v>
      </c>
      <c r="C223" s="261" t="s">
        <v>384</v>
      </c>
      <c r="D223" s="261" t="s">
        <v>385</v>
      </c>
      <c r="E223" s="293">
        <v>82.11</v>
      </c>
      <c r="F223" s="303">
        <v>25282</v>
      </c>
      <c r="G223" s="295" t="s">
        <v>1116</v>
      </c>
      <c r="H223" s="296" t="s">
        <v>30</v>
      </c>
      <c r="I223" s="297">
        <v>1</v>
      </c>
      <c r="J223" s="350" t="s">
        <v>995</v>
      </c>
      <c r="K223" s="348"/>
      <c r="L223" s="348"/>
      <c r="M223" s="350"/>
      <c r="N223" s="350"/>
      <c r="O223" s="152"/>
    </row>
    <row r="224" spans="2:15" ht="17.25" customHeight="1">
      <c r="B224" s="318">
        <v>48</v>
      </c>
      <c r="C224" s="261" t="s">
        <v>390</v>
      </c>
      <c r="D224" s="261" t="s">
        <v>391</v>
      </c>
      <c r="E224" s="293">
        <v>833.65</v>
      </c>
      <c r="F224" s="303">
        <v>33694</v>
      </c>
      <c r="G224" s="295" t="s">
        <v>1116</v>
      </c>
      <c r="H224" s="296" t="s">
        <v>1107</v>
      </c>
      <c r="I224" s="297">
        <v>1</v>
      </c>
      <c r="J224" s="350"/>
      <c r="K224" s="348"/>
      <c r="L224" s="348"/>
      <c r="M224" s="350"/>
      <c r="N224" s="350"/>
      <c r="O224" s="152"/>
    </row>
    <row r="225" spans="2:15" ht="17.25" customHeight="1">
      <c r="B225" s="318">
        <v>49</v>
      </c>
      <c r="C225" s="261" t="s">
        <v>937</v>
      </c>
      <c r="D225" s="261" t="s">
        <v>938</v>
      </c>
      <c r="E225" s="293">
        <v>175.86</v>
      </c>
      <c r="F225" s="303">
        <v>37298</v>
      </c>
      <c r="G225" s="295" t="s">
        <v>1116</v>
      </c>
      <c r="H225" s="296" t="s">
        <v>1000</v>
      </c>
      <c r="I225" s="297">
        <v>1</v>
      </c>
      <c r="J225" s="350"/>
      <c r="K225" s="348"/>
      <c r="L225" s="348"/>
      <c r="M225" s="350"/>
      <c r="N225" s="350"/>
      <c r="O225" s="152"/>
    </row>
    <row r="226" spans="2:15" ht="17.25" customHeight="1">
      <c r="B226" s="318">
        <v>50</v>
      </c>
      <c r="C226" s="261" t="s">
        <v>392</v>
      </c>
      <c r="D226" s="261" t="s">
        <v>393</v>
      </c>
      <c r="E226" s="293">
        <v>130.44999999999999</v>
      </c>
      <c r="F226" s="303">
        <v>25659</v>
      </c>
      <c r="G226" s="295" t="s">
        <v>1116</v>
      </c>
      <c r="H226" s="296" t="s">
        <v>1059</v>
      </c>
      <c r="I226" s="297">
        <v>1</v>
      </c>
      <c r="J226" s="350"/>
      <c r="K226" s="348"/>
      <c r="L226" s="348"/>
      <c r="M226" s="350"/>
      <c r="N226" s="350"/>
      <c r="O226" s="152"/>
    </row>
    <row r="227" spans="2:15" ht="17.25" customHeight="1">
      <c r="B227" s="318">
        <v>51</v>
      </c>
      <c r="C227" s="261" t="s">
        <v>394</v>
      </c>
      <c r="D227" s="261" t="s">
        <v>395</v>
      </c>
      <c r="E227" s="293">
        <v>491.4</v>
      </c>
      <c r="F227" s="303">
        <v>33233</v>
      </c>
      <c r="G227" s="295" t="s">
        <v>1116</v>
      </c>
      <c r="H227" s="296" t="s">
        <v>1059</v>
      </c>
      <c r="I227" s="297">
        <v>1</v>
      </c>
      <c r="J227" s="350"/>
      <c r="K227" s="348"/>
      <c r="L227" s="348"/>
      <c r="M227" s="350"/>
      <c r="N227" s="350"/>
      <c r="O227" s="152"/>
    </row>
    <row r="228" spans="2:15" ht="17.25" customHeight="1">
      <c r="B228" s="318">
        <v>52</v>
      </c>
      <c r="C228" s="261" t="s">
        <v>398</v>
      </c>
      <c r="D228" s="261" t="s">
        <v>399</v>
      </c>
      <c r="E228" s="293">
        <v>422.89</v>
      </c>
      <c r="F228" s="303">
        <v>32134</v>
      </c>
      <c r="G228" s="295" t="s">
        <v>1203</v>
      </c>
      <c r="H228" s="296" t="s">
        <v>30</v>
      </c>
      <c r="I228" s="297">
        <v>4</v>
      </c>
      <c r="J228" s="350"/>
      <c r="K228" s="348"/>
      <c r="L228" s="348"/>
      <c r="M228" s="350"/>
      <c r="N228" s="350"/>
      <c r="O228" s="152"/>
    </row>
    <row r="229" spans="2:15" ht="17.25" customHeight="1">
      <c r="B229" s="318">
        <v>53</v>
      </c>
      <c r="C229" s="261" t="s">
        <v>400</v>
      </c>
      <c r="D229" s="261" t="s">
        <v>401</v>
      </c>
      <c r="E229" s="293">
        <v>989.66</v>
      </c>
      <c r="F229" s="303">
        <v>25659</v>
      </c>
      <c r="G229" s="295" t="s">
        <v>1116</v>
      </c>
      <c r="H229" s="296" t="s">
        <v>1059</v>
      </c>
      <c r="I229" s="297">
        <v>1</v>
      </c>
      <c r="J229" s="350"/>
      <c r="K229" s="348"/>
      <c r="L229" s="348"/>
      <c r="M229" s="350" t="s">
        <v>1336</v>
      </c>
      <c r="N229" s="350"/>
      <c r="O229" s="152"/>
    </row>
    <row r="230" spans="2:15" ht="17.25" customHeight="1">
      <c r="B230" s="318">
        <v>54</v>
      </c>
      <c r="C230" s="261" t="s">
        <v>430</v>
      </c>
      <c r="D230" s="261" t="s">
        <v>431</v>
      </c>
      <c r="E230" s="293">
        <v>331.04</v>
      </c>
      <c r="F230" s="303">
        <v>24812</v>
      </c>
      <c r="G230" s="295" t="s">
        <v>1116</v>
      </c>
      <c r="H230" s="296" t="s">
        <v>1059</v>
      </c>
      <c r="I230" s="297">
        <v>1</v>
      </c>
      <c r="J230" s="350"/>
      <c r="K230" s="348"/>
      <c r="L230" s="348"/>
      <c r="M230" s="350"/>
      <c r="N230" s="350"/>
      <c r="O230" s="152"/>
    </row>
    <row r="231" spans="2:15" ht="17.25" customHeight="1">
      <c r="B231" s="318">
        <v>55</v>
      </c>
      <c r="C231" s="261" t="s">
        <v>432</v>
      </c>
      <c r="D231" s="261" t="s">
        <v>433</v>
      </c>
      <c r="E231" s="293">
        <v>121.3</v>
      </c>
      <c r="F231" s="303">
        <v>27355</v>
      </c>
      <c r="G231" s="295" t="s">
        <v>1116</v>
      </c>
      <c r="H231" s="296" t="s">
        <v>30</v>
      </c>
      <c r="I231" s="297">
        <v>1</v>
      </c>
      <c r="J231" s="350"/>
      <c r="K231" s="348"/>
      <c r="L231" s="348"/>
      <c r="M231" s="350"/>
      <c r="N231" s="350"/>
      <c r="O231" s="152"/>
    </row>
    <row r="232" spans="2:15" ht="17.25" customHeight="1">
      <c r="B232" s="318">
        <v>56</v>
      </c>
      <c r="C232" s="261" t="s">
        <v>442</v>
      </c>
      <c r="D232" s="261" t="s">
        <v>443</v>
      </c>
      <c r="E232" s="293">
        <v>867.22</v>
      </c>
      <c r="F232" s="303">
        <v>27120</v>
      </c>
      <c r="G232" s="295" t="s">
        <v>1116</v>
      </c>
      <c r="H232" s="296" t="s">
        <v>30</v>
      </c>
      <c r="I232" s="297">
        <v>1</v>
      </c>
      <c r="J232" s="350"/>
      <c r="K232" s="348"/>
      <c r="L232" s="348"/>
      <c r="M232" s="350"/>
      <c r="N232" s="350"/>
      <c r="O232" s="152"/>
    </row>
    <row r="233" spans="2:15" ht="17.25" customHeight="1">
      <c r="B233" s="318">
        <v>57</v>
      </c>
      <c r="C233" s="261" t="s">
        <v>444</v>
      </c>
      <c r="D233" s="261" t="s">
        <v>445</v>
      </c>
      <c r="E233" s="293">
        <v>253.04</v>
      </c>
      <c r="F233" s="303">
        <v>30313</v>
      </c>
      <c r="G233" s="295" t="s">
        <v>1116</v>
      </c>
      <c r="H233" s="296" t="s">
        <v>1059</v>
      </c>
      <c r="I233" s="297">
        <v>1</v>
      </c>
      <c r="J233" s="350" t="s">
        <v>995</v>
      </c>
      <c r="K233" s="348"/>
      <c r="L233" s="348"/>
      <c r="M233" s="350"/>
      <c r="N233" s="350"/>
      <c r="O233" s="152"/>
    </row>
    <row r="234" spans="2:15" ht="17.25" customHeight="1">
      <c r="B234" s="318">
        <v>58</v>
      </c>
      <c r="C234" s="261" t="s">
        <v>446</v>
      </c>
      <c r="D234" s="261" t="s">
        <v>447</v>
      </c>
      <c r="E234" s="293">
        <v>256.22000000000003</v>
      </c>
      <c r="F234" s="303">
        <v>34912</v>
      </c>
      <c r="G234" s="295" t="s">
        <v>1116</v>
      </c>
      <c r="H234" s="296" t="s">
        <v>30</v>
      </c>
      <c r="I234" s="297">
        <v>1</v>
      </c>
      <c r="J234" s="350"/>
      <c r="K234" s="348"/>
      <c r="L234" s="348"/>
      <c r="M234" s="350"/>
      <c r="N234" s="350"/>
      <c r="O234" s="152"/>
    </row>
    <row r="235" spans="2:15" ht="17.25" customHeight="1">
      <c r="B235" s="318">
        <v>59</v>
      </c>
      <c r="C235" s="261" t="s">
        <v>448</v>
      </c>
      <c r="D235" s="261" t="s">
        <v>449</v>
      </c>
      <c r="E235" s="293">
        <v>783.38</v>
      </c>
      <c r="F235" s="303">
        <v>33266</v>
      </c>
      <c r="G235" s="295" t="s">
        <v>1116</v>
      </c>
      <c r="H235" s="296" t="s">
        <v>1059</v>
      </c>
      <c r="I235" s="297">
        <v>1</v>
      </c>
      <c r="J235" s="350"/>
      <c r="K235" s="348"/>
      <c r="L235" s="348"/>
      <c r="M235" s="350"/>
      <c r="N235" s="350"/>
      <c r="O235" s="152"/>
    </row>
    <row r="236" spans="2:15" ht="17.25" customHeight="1">
      <c r="B236" s="318">
        <v>60</v>
      </c>
      <c r="C236" s="261" t="s">
        <v>450</v>
      </c>
      <c r="D236" s="261" t="s">
        <v>451</v>
      </c>
      <c r="E236" s="293">
        <v>431.54</v>
      </c>
      <c r="F236" s="303">
        <v>30407</v>
      </c>
      <c r="G236" s="295" t="s">
        <v>1116</v>
      </c>
      <c r="H236" s="296" t="s">
        <v>30</v>
      </c>
      <c r="I236" s="297">
        <v>1</v>
      </c>
      <c r="J236" s="350"/>
      <c r="K236" s="348"/>
      <c r="L236" s="348"/>
      <c r="M236" s="350"/>
      <c r="N236" s="350"/>
      <c r="O236" s="152"/>
    </row>
    <row r="237" spans="2:15" ht="17.25" customHeight="1">
      <c r="B237" s="318">
        <v>61</v>
      </c>
      <c r="C237" s="261" t="s">
        <v>452</v>
      </c>
      <c r="D237" s="261" t="s">
        <v>453</v>
      </c>
      <c r="E237" s="293">
        <v>411.33</v>
      </c>
      <c r="F237" s="303">
        <v>29342</v>
      </c>
      <c r="G237" s="295" t="s">
        <v>1116</v>
      </c>
      <c r="H237" s="296" t="s">
        <v>1059</v>
      </c>
      <c r="I237" s="297">
        <v>1</v>
      </c>
      <c r="J237" s="350"/>
      <c r="K237" s="348"/>
      <c r="L237" s="348"/>
      <c r="M237" s="350"/>
      <c r="N237" s="350"/>
      <c r="O237" s="152"/>
    </row>
    <row r="238" spans="2:15" ht="17.25" customHeight="1">
      <c r="B238" s="318">
        <v>62</v>
      </c>
      <c r="C238" s="261" t="s">
        <v>454</v>
      </c>
      <c r="D238" s="261" t="s">
        <v>455</v>
      </c>
      <c r="E238" s="293">
        <v>821.19</v>
      </c>
      <c r="F238" s="303">
        <v>27169</v>
      </c>
      <c r="G238" s="295" t="s">
        <v>1116</v>
      </c>
      <c r="H238" s="296" t="s">
        <v>1371</v>
      </c>
      <c r="I238" s="297">
        <v>1</v>
      </c>
      <c r="J238" s="350"/>
      <c r="K238" s="348"/>
      <c r="L238" s="348" t="s">
        <v>1398</v>
      </c>
      <c r="M238" s="350"/>
      <c r="N238" s="350"/>
      <c r="O238" s="152"/>
    </row>
    <row r="239" spans="2:15" ht="17.25" customHeight="1">
      <c r="B239" s="318">
        <v>63</v>
      </c>
      <c r="C239" s="261" t="s">
        <v>456</v>
      </c>
      <c r="D239" s="261" t="s">
        <v>457</v>
      </c>
      <c r="E239" s="293">
        <v>683.03</v>
      </c>
      <c r="F239" s="303">
        <v>26390</v>
      </c>
      <c r="G239" s="295" t="s">
        <v>1116</v>
      </c>
      <c r="H239" s="302" t="s">
        <v>1059</v>
      </c>
      <c r="I239" s="297">
        <v>1</v>
      </c>
      <c r="J239" s="350"/>
      <c r="K239" s="348"/>
      <c r="L239" s="348"/>
      <c r="M239" s="350"/>
      <c r="N239" s="350"/>
      <c r="O239" s="152"/>
    </row>
    <row r="240" spans="2:15" ht="17.25" customHeight="1">
      <c r="B240" s="318">
        <v>64</v>
      </c>
      <c r="C240" s="261" t="s">
        <v>458</v>
      </c>
      <c r="D240" s="261" t="s">
        <v>459</v>
      </c>
      <c r="E240" s="293">
        <v>204.83</v>
      </c>
      <c r="F240" s="303">
        <v>26390</v>
      </c>
      <c r="G240" s="295" t="s">
        <v>1116</v>
      </c>
      <c r="H240" s="296" t="s">
        <v>30</v>
      </c>
      <c r="I240" s="297">
        <v>1</v>
      </c>
      <c r="J240" s="350"/>
      <c r="K240" s="348"/>
      <c r="L240" s="348"/>
      <c r="M240" s="350"/>
      <c r="N240" s="350"/>
      <c r="O240" s="152"/>
    </row>
    <row r="241" spans="2:15" ht="17.25" customHeight="1">
      <c r="B241" s="318">
        <v>65</v>
      </c>
      <c r="C241" s="261" t="s">
        <v>460</v>
      </c>
      <c r="D241" s="261" t="s">
        <v>461</v>
      </c>
      <c r="E241" s="293">
        <v>470.06</v>
      </c>
      <c r="F241" s="303">
        <v>29356</v>
      </c>
      <c r="G241" s="295" t="s">
        <v>1116</v>
      </c>
      <c r="H241" s="296" t="s">
        <v>30</v>
      </c>
      <c r="I241" s="297">
        <v>1</v>
      </c>
      <c r="J241" s="350"/>
      <c r="K241" s="348"/>
      <c r="L241" s="348"/>
      <c r="M241" s="350"/>
      <c r="N241" s="350"/>
      <c r="O241" s="152"/>
    </row>
    <row r="242" spans="2:15" ht="17.25" customHeight="1">
      <c r="B242" s="318">
        <v>66</v>
      </c>
      <c r="C242" s="261" t="s">
        <v>462</v>
      </c>
      <c r="D242" s="261" t="s">
        <v>463</v>
      </c>
      <c r="E242" s="293">
        <v>545.94000000000005</v>
      </c>
      <c r="F242" s="303">
        <v>28896</v>
      </c>
      <c r="G242" s="295" t="s">
        <v>1116</v>
      </c>
      <c r="H242" s="296" t="s">
        <v>1059</v>
      </c>
      <c r="I242" s="297">
        <v>1</v>
      </c>
      <c r="J242" s="350"/>
      <c r="K242" s="348"/>
      <c r="L242" s="348"/>
      <c r="M242" s="350"/>
      <c r="N242" s="350"/>
      <c r="O242" s="152"/>
    </row>
    <row r="243" spans="2:15" ht="17.25" customHeight="1">
      <c r="B243" s="318">
        <v>67</v>
      </c>
      <c r="C243" s="261" t="s">
        <v>466</v>
      </c>
      <c r="D243" s="261" t="s">
        <v>467</v>
      </c>
      <c r="E243" s="293">
        <v>788.8</v>
      </c>
      <c r="F243" s="303">
        <v>32629</v>
      </c>
      <c r="G243" s="295" t="s">
        <v>1203</v>
      </c>
      <c r="H243" s="296" t="s">
        <v>1369</v>
      </c>
      <c r="I243" s="297">
        <v>4</v>
      </c>
      <c r="J243" s="350"/>
      <c r="K243" s="348"/>
      <c r="L243" s="348" t="s">
        <v>1395</v>
      </c>
      <c r="M243" s="350"/>
      <c r="N243" s="350"/>
      <c r="O243" s="152"/>
    </row>
    <row r="244" spans="2:15" ht="17.25" customHeight="1">
      <c r="B244" s="318">
        <v>68</v>
      </c>
      <c r="C244" s="261" t="s">
        <v>472</v>
      </c>
      <c r="D244" s="261" t="s">
        <v>473</v>
      </c>
      <c r="E244" s="293">
        <v>456.13</v>
      </c>
      <c r="F244" s="303">
        <v>32952</v>
      </c>
      <c r="G244" s="295" t="s">
        <v>1116</v>
      </c>
      <c r="H244" s="296" t="s">
        <v>1059</v>
      </c>
      <c r="I244" s="297">
        <v>1</v>
      </c>
      <c r="J244" s="350"/>
      <c r="K244" s="348"/>
      <c r="L244" s="348"/>
      <c r="M244" s="350"/>
      <c r="N244" s="350"/>
      <c r="O244" s="152"/>
    </row>
    <row r="245" spans="2:15" s="148" customFormat="1" ht="17.25" customHeight="1">
      <c r="B245" s="318">
        <v>69</v>
      </c>
      <c r="C245" s="261" t="s">
        <v>484</v>
      </c>
      <c r="D245" s="261" t="s">
        <v>485</v>
      </c>
      <c r="E245" s="293">
        <v>788.72</v>
      </c>
      <c r="F245" s="303">
        <v>34645</v>
      </c>
      <c r="G245" s="295" t="s">
        <v>1116</v>
      </c>
      <c r="H245" s="296" t="s">
        <v>1059</v>
      </c>
      <c r="I245" s="297">
        <v>1</v>
      </c>
      <c r="J245" s="350" t="s">
        <v>995</v>
      </c>
      <c r="K245" s="348"/>
      <c r="L245" s="348"/>
      <c r="M245" s="350"/>
      <c r="N245" s="350"/>
      <c r="O245" s="150"/>
    </row>
    <row r="246" spans="2:15" ht="17.25" customHeight="1">
      <c r="B246" s="318">
        <v>70</v>
      </c>
      <c r="C246" s="261" t="s">
        <v>490</v>
      </c>
      <c r="D246" s="261" t="s">
        <v>491</v>
      </c>
      <c r="E246" s="293">
        <v>457.31</v>
      </c>
      <c r="F246" s="303">
        <v>24812</v>
      </c>
      <c r="G246" s="295" t="s">
        <v>1116</v>
      </c>
      <c r="H246" s="296" t="s">
        <v>1059</v>
      </c>
      <c r="I246" s="297">
        <v>1</v>
      </c>
      <c r="J246" s="350"/>
      <c r="K246" s="348"/>
      <c r="L246" s="348"/>
      <c r="M246" s="350"/>
      <c r="N246" s="350"/>
      <c r="O246" s="152"/>
    </row>
    <row r="247" spans="2:15" ht="17.25" customHeight="1">
      <c r="B247" s="318">
        <v>71</v>
      </c>
      <c r="C247" s="261" t="s">
        <v>541</v>
      </c>
      <c r="D247" s="261" t="s">
        <v>542</v>
      </c>
      <c r="E247" s="293">
        <v>444.52</v>
      </c>
      <c r="F247" s="303">
        <v>26390</v>
      </c>
      <c r="G247" s="295" t="s">
        <v>1116</v>
      </c>
      <c r="H247" s="296" t="s">
        <v>30</v>
      </c>
      <c r="I247" s="297">
        <v>1</v>
      </c>
      <c r="J247" s="350"/>
      <c r="K247" s="348"/>
      <c r="L247" s="348"/>
      <c r="M247" s="350"/>
      <c r="N247" s="350"/>
      <c r="O247" s="152"/>
    </row>
    <row r="248" spans="2:15" ht="17.25" customHeight="1">
      <c r="B248" s="318">
        <v>72</v>
      </c>
      <c r="C248" s="261" t="s">
        <v>543</v>
      </c>
      <c r="D248" s="261" t="s">
        <v>544</v>
      </c>
      <c r="E248" s="293">
        <v>397.83</v>
      </c>
      <c r="F248" s="303">
        <v>30061</v>
      </c>
      <c r="G248" s="295" t="s">
        <v>1116</v>
      </c>
      <c r="H248" s="296" t="s">
        <v>1059</v>
      </c>
      <c r="I248" s="297">
        <v>1</v>
      </c>
      <c r="J248" s="350"/>
      <c r="K248" s="348"/>
      <c r="L248" s="348"/>
      <c r="M248" s="350"/>
      <c r="N248" s="350"/>
      <c r="O248" s="152"/>
    </row>
    <row r="249" spans="2:15" ht="17.25" customHeight="1">
      <c r="B249" s="318">
        <v>73</v>
      </c>
      <c r="C249" s="261" t="s">
        <v>545</v>
      </c>
      <c r="D249" s="261" t="s">
        <v>546</v>
      </c>
      <c r="E249" s="293">
        <v>264.45999999999998</v>
      </c>
      <c r="F249" s="303">
        <v>29854</v>
      </c>
      <c r="G249" s="295" t="s">
        <v>1116</v>
      </c>
      <c r="H249" s="296" t="s">
        <v>1059</v>
      </c>
      <c r="I249" s="297"/>
      <c r="J249" s="350" t="s">
        <v>995</v>
      </c>
      <c r="K249" s="348"/>
      <c r="L249" s="348"/>
      <c r="M249" s="350"/>
      <c r="N249" s="350"/>
      <c r="O249" s="152"/>
    </row>
    <row r="250" spans="2:15" ht="17.25" customHeight="1">
      <c r="B250" s="318">
        <v>74</v>
      </c>
      <c r="C250" s="261" t="s">
        <v>547</v>
      </c>
      <c r="D250" s="261" t="s">
        <v>548</v>
      </c>
      <c r="E250" s="293">
        <v>361.84</v>
      </c>
      <c r="F250" s="303">
        <v>31444</v>
      </c>
      <c r="G250" s="295" t="s">
        <v>1116</v>
      </c>
      <c r="H250" s="296" t="s">
        <v>1059</v>
      </c>
      <c r="I250" s="315"/>
      <c r="J250" s="350"/>
      <c r="K250" s="348"/>
      <c r="L250" s="348"/>
      <c r="M250" s="350"/>
      <c r="N250" s="350"/>
      <c r="O250" s="152"/>
    </row>
    <row r="251" spans="2:15" ht="17.25" customHeight="1">
      <c r="B251" s="318">
        <v>75</v>
      </c>
      <c r="C251" s="261" t="s">
        <v>549</v>
      </c>
      <c r="D251" s="261" t="s">
        <v>550</v>
      </c>
      <c r="E251" s="293">
        <v>377.87</v>
      </c>
      <c r="F251" s="303">
        <v>30797</v>
      </c>
      <c r="G251" s="295" t="s">
        <v>1116</v>
      </c>
      <c r="H251" s="296" t="s">
        <v>1059</v>
      </c>
      <c r="I251" s="297"/>
      <c r="J251" s="350"/>
      <c r="K251" s="348"/>
      <c r="L251" s="348"/>
      <c r="M251" s="350"/>
      <c r="N251" s="350"/>
      <c r="O251" s="152"/>
    </row>
    <row r="252" spans="2:15" ht="17.25" customHeight="1">
      <c r="B252" s="318">
        <v>76</v>
      </c>
      <c r="C252" s="261" t="s">
        <v>551</v>
      </c>
      <c r="D252" s="261" t="s">
        <v>552</v>
      </c>
      <c r="E252" s="293">
        <v>386.87</v>
      </c>
      <c r="F252" s="303">
        <v>27733</v>
      </c>
      <c r="G252" s="295" t="s">
        <v>1116</v>
      </c>
      <c r="H252" s="296" t="s">
        <v>30</v>
      </c>
      <c r="I252" s="297">
        <v>1</v>
      </c>
      <c r="J252" s="350"/>
      <c r="K252" s="348"/>
      <c r="L252" s="348"/>
      <c r="M252" s="350"/>
      <c r="N252" s="350"/>
      <c r="O252" s="152"/>
    </row>
    <row r="253" spans="2:15" ht="17.25" customHeight="1">
      <c r="B253" s="318">
        <v>77</v>
      </c>
      <c r="C253" s="261" t="s">
        <v>553</v>
      </c>
      <c r="D253" s="261" t="s">
        <v>554</v>
      </c>
      <c r="E253" s="293">
        <v>250</v>
      </c>
      <c r="F253" s="303">
        <v>29530</v>
      </c>
      <c r="G253" s="295" t="s">
        <v>1116</v>
      </c>
      <c r="H253" s="296" t="s">
        <v>30</v>
      </c>
      <c r="I253" s="297">
        <v>1</v>
      </c>
      <c r="J253" s="350" t="s">
        <v>1408</v>
      </c>
      <c r="K253" s="348"/>
      <c r="L253" s="348"/>
      <c r="M253" s="350"/>
      <c r="N253" s="350"/>
      <c r="O253" s="152"/>
    </row>
    <row r="254" spans="2:15" ht="17.25" customHeight="1">
      <c r="B254" s="318">
        <v>78</v>
      </c>
      <c r="C254" s="261" t="s">
        <v>555</v>
      </c>
      <c r="D254" s="261" t="s">
        <v>556</v>
      </c>
      <c r="E254" s="293">
        <v>576.29999999999995</v>
      </c>
      <c r="F254" s="303">
        <v>32824</v>
      </c>
      <c r="G254" s="295" t="s">
        <v>1116</v>
      </c>
      <c r="H254" s="296" t="s">
        <v>1059</v>
      </c>
      <c r="I254" s="297">
        <v>1</v>
      </c>
      <c r="J254" s="350" t="s">
        <v>995</v>
      </c>
      <c r="K254" s="348"/>
      <c r="L254" s="348"/>
      <c r="M254" s="350"/>
      <c r="N254" s="350"/>
      <c r="O254" s="152"/>
    </row>
    <row r="255" spans="2:15" ht="17.25" customHeight="1">
      <c r="B255" s="318">
        <v>79</v>
      </c>
      <c r="C255" s="261" t="s">
        <v>574</v>
      </c>
      <c r="D255" s="261" t="s">
        <v>575</v>
      </c>
      <c r="E255" s="293">
        <v>742.64</v>
      </c>
      <c r="F255" s="303">
        <v>32709</v>
      </c>
      <c r="G255" s="295" t="s">
        <v>1116</v>
      </c>
      <c r="H255" s="296" t="s">
        <v>1059</v>
      </c>
      <c r="I255" s="297">
        <v>1</v>
      </c>
      <c r="J255" s="350"/>
      <c r="K255" s="348"/>
      <c r="L255" s="348"/>
      <c r="M255" s="350"/>
      <c r="N255" s="350"/>
      <c r="O255" s="152"/>
    </row>
    <row r="256" spans="2:15" ht="17.25" customHeight="1">
      <c r="B256" s="318">
        <v>80</v>
      </c>
      <c r="C256" s="261" t="s">
        <v>576</v>
      </c>
      <c r="D256" s="261" t="s">
        <v>577</v>
      </c>
      <c r="E256" s="293">
        <v>756.86</v>
      </c>
      <c r="F256" s="303">
        <v>31157</v>
      </c>
      <c r="G256" s="295" t="s">
        <v>1118</v>
      </c>
      <c r="H256" s="296" t="s">
        <v>1059</v>
      </c>
      <c r="I256" s="297">
        <v>4</v>
      </c>
      <c r="J256" s="350"/>
      <c r="K256" s="348"/>
      <c r="L256" s="348"/>
      <c r="M256" s="350"/>
      <c r="N256" s="350" t="s">
        <v>1336</v>
      </c>
      <c r="O256" s="152"/>
    </row>
    <row r="257" spans="1:15" ht="17.25" customHeight="1">
      <c r="B257" s="318">
        <v>81</v>
      </c>
      <c r="C257" s="261" t="s">
        <v>1179</v>
      </c>
      <c r="D257" s="261" t="s">
        <v>512</v>
      </c>
      <c r="E257" s="293">
        <v>360.11</v>
      </c>
      <c r="F257" s="303">
        <v>27157</v>
      </c>
      <c r="G257" s="295" t="s">
        <v>1116</v>
      </c>
      <c r="H257" s="296" t="s">
        <v>1059</v>
      </c>
      <c r="I257" s="297">
        <v>1</v>
      </c>
      <c r="J257" s="350" t="s">
        <v>995</v>
      </c>
      <c r="K257" s="348"/>
      <c r="L257" s="348"/>
      <c r="M257" s="350"/>
      <c r="N257" s="350"/>
      <c r="O257" s="152"/>
    </row>
    <row r="258" spans="1:15" ht="17.25" customHeight="1">
      <c r="B258" s="318">
        <v>82</v>
      </c>
      <c r="C258" s="261" t="s">
        <v>138</v>
      </c>
      <c r="D258" s="261" t="s">
        <v>578</v>
      </c>
      <c r="E258" s="293">
        <v>734.04</v>
      </c>
      <c r="F258" s="303">
        <v>29691</v>
      </c>
      <c r="G258" s="295" t="s">
        <v>1116</v>
      </c>
      <c r="H258" s="296" t="s">
        <v>1059</v>
      </c>
      <c r="I258" s="297">
        <v>1</v>
      </c>
      <c r="J258" s="350"/>
      <c r="K258" s="348"/>
      <c r="L258" s="348"/>
      <c r="M258" s="350"/>
      <c r="N258" s="350"/>
      <c r="O258" s="152"/>
    </row>
    <row r="259" spans="1:15" ht="17.25" customHeight="1">
      <c r="B259" s="318">
        <v>83</v>
      </c>
      <c r="C259" s="261" t="s">
        <v>579</v>
      </c>
      <c r="D259" s="261" t="s">
        <v>580</v>
      </c>
      <c r="E259" s="293">
        <v>427.9</v>
      </c>
      <c r="F259" s="303">
        <v>28301</v>
      </c>
      <c r="G259" s="295" t="s">
        <v>1116</v>
      </c>
      <c r="H259" s="296" t="s">
        <v>1059</v>
      </c>
      <c r="I259" s="297">
        <v>1</v>
      </c>
      <c r="J259" s="350"/>
      <c r="K259" s="348"/>
      <c r="L259" s="348"/>
      <c r="M259" s="350"/>
      <c r="N259" s="350"/>
      <c r="O259" s="152"/>
    </row>
    <row r="260" spans="1:15" ht="17.25" customHeight="1">
      <c r="B260" s="318">
        <v>84</v>
      </c>
      <c r="C260" s="261" t="s">
        <v>587</v>
      </c>
      <c r="D260" s="261" t="s">
        <v>588</v>
      </c>
      <c r="E260" s="293">
        <v>283.60000000000002</v>
      </c>
      <c r="F260" s="303">
        <v>35155</v>
      </c>
      <c r="G260" s="295" t="s">
        <v>1116</v>
      </c>
      <c r="H260" s="296" t="s">
        <v>30</v>
      </c>
      <c r="I260" s="297">
        <v>1</v>
      </c>
      <c r="J260" s="350"/>
      <c r="K260" s="348"/>
      <c r="L260" s="348"/>
      <c r="M260" s="350"/>
      <c r="N260" s="350"/>
      <c r="O260" s="152"/>
    </row>
    <row r="261" spans="1:15" ht="17.25" customHeight="1">
      <c r="B261" s="318">
        <v>85</v>
      </c>
      <c r="C261" s="261" t="s">
        <v>589</v>
      </c>
      <c r="D261" s="261" t="s">
        <v>590</v>
      </c>
      <c r="E261" s="293">
        <v>539.47</v>
      </c>
      <c r="F261" s="303">
        <v>31157</v>
      </c>
      <c r="G261" s="295" t="s">
        <v>1116</v>
      </c>
      <c r="H261" s="296" t="s">
        <v>1059</v>
      </c>
      <c r="I261" s="297">
        <v>1</v>
      </c>
      <c r="J261" s="350"/>
      <c r="K261" s="348"/>
      <c r="L261" s="348"/>
      <c r="M261" s="350"/>
      <c r="N261" s="350"/>
      <c r="O261" s="152"/>
    </row>
    <row r="262" spans="1:15" ht="17.25" customHeight="1">
      <c r="B262" s="318">
        <v>86</v>
      </c>
      <c r="C262" s="261" t="s">
        <v>610</v>
      </c>
      <c r="D262" s="261" t="s">
        <v>611</v>
      </c>
      <c r="E262" s="293">
        <v>347.1</v>
      </c>
      <c r="F262" s="303">
        <v>25282</v>
      </c>
      <c r="G262" s="295" t="s">
        <v>1116</v>
      </c>
      <c r="H262" s="296" t="s">
        <v>1059</v>
      </c>
      <c r="I262" s="297">
        <v>1</v>
      </c>
      <c r="J262" s="350"/>
      <c r="K262" s="348"/>
      <c r="L262" s="348"/>
      <c r="M262" s="350"/>
      <c r="N262" s="350" t="s">
        <v>1342</v>
      </c>
      <c r="O262" s="152"/>
    </row>
    <row r="263" spans="1:15" ht="17.25" customHeight="1">
      <c r="B263" s="318">
        <v>87</v>
      </c>
      <c r="C263" s="261" t="s">
        <v>612</v>
      </c>
      <c r="D263" s="261" t="s">
        <v>613</v>
      </c>
      <c r="E263" s="293">
        <v>875.8</v>
      </c>
      <c r="F263" s="303">
        <v>31157</v>
      </c>
      <c r="G263" s="295" t="s">
        <v>1116</v>
      </c>
      <c r="H263" s="296" t="s">
        <v>1059</v>
      </c>
      <c r="I263" s="297">
        <v>1</v>
      </c>
      <c r="J263" s="350"/>
      <c r="K263" s="348"/>
      <c r="L263" s="348"/>
      <c r="M263" s="350"/>
      <c r="N263" s="350"/>
      <c r="O263" s="152"/>
    </row>
    <row r="264" spans="1:15" ht="25.5" customHeight="1">
      <c r="B264" s="318"/>
      <c r="C264" s="318" t="s">
        <v>984</v>
      </c>
      <c r="D264" s="318" t="s">
        <v>1012</v>
      </c>
      <c r="E264" s="318" t="s">
        <v>977</v>
      </c>
      <c r="F264" s="303" t="s">
        <v>0</v>
      </c>
      <c r="G264" s="319" t="s">
        <v>999</v>
      </c>
      <c r="H264" s="318" t="s">
        <v>1</v>
      </c>
      <c r="I264" s="346"/>
      <c r="J264" s="289" t="s">
        <v>1308</v>
      </c>
      <c r="K264" s="290" t="s">
        <v>1392</v>
      </c>
      <c r="L264" s="291" t="s">
        <v>1393</v>
      </c>
      <c r="M264" s="290" t="s">
        <v>1401</v>
      </c>
      <c r="N264" s="291" t="s">
        <v>1335</v>
      </c>
      <c r="O264" s="152"/>
    </row>
    <row r="265" spans="1:15" ht="17.25" customHeight="1">
      <c r="B265" s="318">
        <v>88</v>
      </c>
      <c r="C265" s="261" t="s">
        <v>614</v>
      </c>
      <c r="D265" s="261" t="s">
        <v>615</v>
      </c>
      <c r="E265" s="293">
        <v>476.99</v>
      </c>
      <c r="F265" s="303">
        <v>28602</v>
      </c>
      <c r="G265" s="295" t="s">
        <v>1116</v>
      </c>
      <c r="H265" s="296" t="s">
        <v>30</v>
      </c>
      <c r="I265" s="297">
        <v>1</v>
      </c>
      <c r="J265" s="350"/>
      <c r="K265" s="348"/>
      <c r="L265" s="348"/>
      <c r="M265" s="350"/>
      <c r="N265" s="350"/>
      <c r="O265" s="152"/>
    </row>
    <row r="266" spans="1:15" ht="17.25" customHeight="1">
      <c r="B266" s="318">
        <v>89</v>
      </c>
      <c r="C266" s="261" t="s">
        <v>648</v>
      </c>
      <c r="D266" s="261" t="s">
        <v>649</v>
      </c>
      <c r="E266" s="293">
        <v>474.16</v>
      </c>
      <c r="F266" s="303">
        <v>23651</v>
      </c>
      <c r="G266" s="295" t="s">
        <v>1116</v>
      </c>
      <c r="H266" s="296" t="s">
        <v>1059</v>
      </c>
      <c r="I266" s="297">
        <v>1</v>
      </c>
      <c r="J266" s="350"/>
      <c r="K266" s="348"/>
      <c r="L266" s="348"/>
      <c r="M266" s="350"/>
      <c r="N266" s="350"/>
      <c r="O266" s="152"/>
    </row>
    <row r="267" spans="1:15" ht="17.25" customHeight="1">
      <c r="B267" s="318">
        <v>90</v>
      </c>
      <c r="C267" s="261" t="s">
        <v>652</v>
      </c>
      <c r="D267" s="261" t="s">
        <v>653</v>
      </c>
      <c r="E267" s="293">
        <v>396.23</v>
      </c>
      <c r="F267" s="303">
        <v>25282</v>
      </c>
      <c r="G267" s="295" t="s">
        <v>1116</v>
      </c>
      <c r="H267" s="296" t="s">
        <v>30</v>
      </c>
      <c r="I267" s="297">
        <v>1</v>
      </c>
      <c r="J267" s="350"/>
      <c r="K267" s="348"/>
      <c r="L267" s="348"/>
      <c r="M267" s="350"/>
      <c r="N267" s="350"/>
      <c r="O267" s="152"/>
    </row>
    <row r="268" spans="1:15" ht="17.25" customHeight="1">
      <c r="B268" s="318">
        <v>91</v>
      </c>
      <c r="C268" s="261" t="s">
        <v>710</v>
      </c>
      <c r="D268" s="261" t="s">
        <v>711</v>
      </c>
      <c r="E268" s="293">
        <v>349.78</v>
      </c>
      <c r="F268" s="303">
        <v>27833</v>
      </c>
      <c r="G268" s="295" t="s">
        <v>1116</v>
      </c>
      <c r="H268" s="296" t="s">
        <v>30</v>
      </c>
      <c r="I268" s="297">
        <v>1</v>
      </c>
      <c r="J268" s="350"/>
      <c r="K268" s="348"/>
      <c r="L268" s="348"/>
      <c r="M268" s="350"/>
      <c r="N268" s="350"/>
      <c r="O268" s="152"/>
    </row>
    <row r="269" spans="1:15" ht="17.25" customHeight="1">
      <c r="B269" s="318">
        <v>92</v>
      </c>
      <c r="C269" s="261" t="s">
        <v>712</v>
      </c>
      <c r="D269" s="261" t="s">
        <v>713</v>
      </c>
      <c r="E269" s="293">
        <v>672.16</v>
      </c>
      <c r="F269" s="303">
        <v>30428</v>
      </c>
      <c r="G269" s="295" t="s">
        <v>1116</v>
      </c>
      <c r="H269" s="296" t="s">
        <v>1059</v>
      </c>
      <c r="I269" s="297">
        <v>1</v>
      </c>
      <c r="J269" s="350"/>
      <c r="K269" s="348"/>
      <c r="L269" s="348"/>
      <c r="M269" s="350"/>
      <c r="N269" s="350"/>
      <c r="O269" s="152"/>
    </row>
    <row r="270" spans="1:15" ht="17.25" customHeight="1">
      <c r="B270" s="318">
        <v>93</v>
      </c>
      <c r="C270" s="261" t="s">
        <v>736</v>
      </c>
      <c r="D270" s="261" t="s">
        <v>737</v>
      </c>
      <c r="E270" s="293">
        <v>914.99</v>
      </c>
      <c r="F270" s="303">
        <v>26012</v>
      </c>
      <c r="G270" s="295" t="s">
        <v>1116</v>
      </c>
      <c r="H270" s="296" t="s">
        <v>30</v>
      </c>
      <c r="I270" s="297">
        <v>1</v>
      </c>
      <c r="J270" s="350"/>
      <c r="K270" s="348"/>
      <c r="L270" s="348"/>
      <c r="M270" s="350"/>
      <c r="N270" s="350"/>
      <c r="O270" s="152"/>
    </row>
    <row r="271" spans="1:15" ht="17.25" customHeight="1">
      <c r="B271" s="318">
        <v>94</v>
      </c>
      <c r="C271" s="261" t="s">
        <v>1312</v>
      </c>
      <c r="D271" s="261" t="s">
        <v>739</v>
      </c>
      <c r="E271" s="293">
        <v>1013.91</v>
      </c>
      <c r="F271" s="303">
        <v>30051</v>
      </c>
      <c r="G271" s="295" t="s">
        <v>1116</v>
      </c>
      <c r="H271" s="296" t="s">
        <v>1059</v>
      </c>
      <c r="I271" s="297">
        <v>1</v>
      </c>
      <c r="J271" s="350"/>
      <c r="K271" s="348"/>
      <c r="L271" s="348"/>
      <c r="M271" s="350"/>
      <c r="N271" s="350"/>
      <c r="O271" s="152"/>
    </row>
    <row r="272" spans="1:15" ht="17.25" customHeight="1">
      <c r="A272" s="197"/>
      <c r="B272" s="318">
        <v>95</v>
      </c>
      <c r="C272" s="261" t="s">
        <v>986</v>
      </c>
      <c r="D272" s="261" t="s">
        <v>1037</v>
      </c>
      <c r="E272" s="293">
        <v>221.9</v>
      </c>
      <c r="F272" s="303">
        <v>38807</v>
      </c>
      <c r="G272" s="295" t="s">
        <v>1116</v>
      </c>
      <c r="H272" s="296" t="s">
        <v>1000</v>
      </c>
      <c r="I272" s="297">
        <v>1</v>
      </c>
      <c r="J272" s="350"/>
      <c r="K272" s="348"/>
      <c r="L272" s="348"/>
      <c r="M272" s="350"/>
      <c r="N272" s="350"/>
      <c r="O272" s="152"/>
    </row>
    <row r="273" spans="2:15" s="148" customFormat="1" ht="17.25" customHeight="1">
      <c r="B273" s="318">
        <v>96</v>
      </c>
      <c r="C273" s="261" t="s">
        <v>750</v>
      </c>
      <c r="D273" s="261" t="s">
        <v>751</v>
      </c>
      <c r="E273" s="293">
        <v>712.47</v>
      </c>
      <c r="F273" s="303">
        <v>26390</v>
      </c>
      <c r="G273" s="295" t="s">
        <v>1116</v>
      </c>
      <c r="H273" s="296" t="s">
        <v>1058</v>
      </c>
      <c r="I273" s="297">
        <v>1</v>
      </c>
      <c r="J273" s="350"/>
      <c r="K273" s="348"/>
      <c r="L273" s="348"/>
      <c r="M273" s="350"/>
      <c r="N273" s="350"/>
      <c r="O273" s="150"/>
    </row>
    <row r="274" spans="2:15" ht="17.25" customHeight="1">
      <c r="B274" s="318">
        <v>97</v>
      </c>
      <c r="C274" s="261" t="s">
        <v>752</v>
      </c>
      <c r="D274" s="261" t="s">
        <v>753</v>
      </c>
      <c r="E274" s="293">
        <v>170.21</v>
      </c>
      <c r="F274" s="303">
        <v>32613</v>
      </c>
      <c r="G274" s="295" t="s">
        <v>1116</v>
      </c>
      <c r="H274" s="296" t="s">
        <v>30</v>
      </c>
      <c r="I274" s="297">
        <v>1</v>
      </c>
      <c r="J274" s="373"/>
      <c r="K274" s="389"/>
      <c r="L274" s="389"/>
      <c r="M274" s="373"/>
      <c r="N274" s="373"/>
      <c r="O274" s="152"/>
    </row>
    <row r="275" spans="2:15" ht="17.25" customHeight="1">
      <c r="B275" s="318">
        <v>98</v>
      </c>
      <c r="C275" s="261" t="s">
        <v>1093</v>
      </c>
      <c r="D275" s="261" t="s">
        <v>754</v>
      </c>
      <c r="E275" s="293">
        <v>479.29</v>
      </c>
      <c r="F275" s="303">
        <v>25282</v>
      </c>
      <c r="G275" s="295" t="s">
        <v>1116</v>
      </c>
      <c r="H275" s="296" t="s">
        <v>1369</v>
      </c>
      <c r="I275" s="297">
        <v>1</v>
      </c>
      <c r="J275" s="350"/>
      <c r="K275" s="348"/>
      <c r="L275" s="348"/>
      <c r="M275" s="350" t="s">
        <v>1336</v>
      </c>
      <c r="N275" s="350"/>
      <c r="O275" s="152"/>
    </row>
    <row r="276" spans="2:15" ht="17.25" customHeight="1">
      <c r="B276" s="318">
        <v>99</v>
      </c>
      <c r="C276" s="328" t="s">
        <v>1135</v>
      </c>
      <c r="D276" s="328" t="s">
        <v>1120</v>
      </c>
      <c r="E276" s="329">
        <v>297.8</v>
      </c>
      <c r="F276" s="330">
        <v>42461</v>
      </c>
      <c r="G276" s="331" t="s">
        <v>1116</v>
      </c>
      <c r="H276" s="262" t="s">
        <v>1000</v>
      </c>
      <c r="I276" s="297"/>
      <c r="J276" s="380"/>
      <c r="K276" s="381"/>
      <c r="L276" s="381"/>
      <c r="M276" s="350"/>
      <c r="N276" s="350"/>
      <c r="O276" s="152"/>
    </row>
    <row r="277" spans="2:15" ht="17.25" customHeight="1">
      <c r="B277" s="318">
        <v>100</v>
      </c>
      <c r="C277" s="261" t="s">
        <v>755</v>
      </c>
      <c r="D277" s="261" t="s">
        <v>756</v>
      </c>
      <c r="E277" s="293">
        <v>1150</v>
      </c>
      <c r="F277" s="303">
        <v>29026</v>
      </c>
      <c r="G277" s="295" t="s">
        <v>1116</v>
      </c>
      <c r="H277" s="296" t="s">
        <v>1059</v>
      </c>
      <c r="I277" s="297">
        <v>1</v>
      </c>
      <c r="J277" s="350"/>
      <c r="K277" s="348"/>
      <c r="L277" s="348"/>
      <c r="M277" s="350"/>
      <c r="N277" s="350"/>
      <c r="O277" s="152"/>
    </row>
    <row r="278" spans="2:15" ht="17.25" customHeight="1">
      <c r="B278" s="318">
        <v>101</v>
      </c>
      <c r="C278" s="261" t="s">
        <v>757</v>
      </c>
      <c r="D278" s="261" t="s">
        <v>758</v>
      </c>
      <c r="E278" s="293">
        <v>451.41</v>
      </c>
      <c r="F278" s="303">
        <v>34423</v>
      </c>
      <c r="G278" s="295" t="s">
        <v>1116</v>
      </c>
      <c r="H278" s="296" t="s">
        <v>1059</v>
      </c>
      <c r="I278" s="297">
        <v>1</v>
      </c>
      <c r="J278" s="350"/>
      <c r="K278" s="348"/>
      <c r="L278" s="348"/>
      <c r="M278" s="350"/>
      <c r="N278" s="350"/>
      <c r="O278" s="152"/>
    </row>
    <row r="279" spans="2:15" ht="17.25" customHeight="1">
      <c r="B279" s="318">
        <v>102</v>
      </c>
      <c r="C279" s="261" t="s">
        <v>760</v>
      </c>
      <c r="D279" s="261" t="s">
        <v>761</v>
      </c>
      <c r="E279" s="293">
        <v>165.45</v>
      </c>
      <c r="F279" s="303">
        <v>26012</v>
      </c>
      <c r="G279" s="295" t="s">
        <v>1116</v>
      </c>
      <c r="H279" s="296" t="s">
        <v>30</v>
      </c>
      <c r="I279" s="297">
        <v>1</v>
      </c>
      <c r="J279" s="350"/>
      <c r="K279" s="348"/>
      <c r="L279" s="348"/>
      <c r="M279" s="350"/>
      <c r="N279" s="350"/>
      <c r="O279" s="152"/>
    </row>
    <row r="280" spans="2:15" ht="17.25" customHeight="1">
      <c r="B280" s="318">
        <v>103</v>
      </c>
      <c r="C280" s="261" t="s">
        <v>776</v>
      </c>
      <c r="D280" s="261" t="s">
        <v>777</v>
      </c>
      <c r="E280" s="293">
        <v>557.61</v>
      </c>
      <c r="F280" s="303">
        <v>27129</v>
      </c>
      <c r="G280" s="295" t="s">
        <v>1118</v>
      </c>
      <c r="H280" s="296" t="s">
        <v>1381</v>
      </c>
      <c r="I280" s="297">
        <v>4</v>
      </c>
      <c r="J280" s="350"/>
      <c r="K280" s="348"/>
      <c r="L280" s="348"/>
      <c r="M280" s="350"/>
      <c r="N280" s="350"/>
      <c r="O280" s="152"/>
    </row>
    <row r="281" spans="2:15" ht="17.25" customHeight="1">
      <c r="B281" s="318">
        <v>104</v>
      </c>
      <c r="C281" s="261" t="s">
        <v>780</v>
      </c>
      <c r="D281" s="261" t="s">
        <v>781</v>
      </c>
      <c r="E281" s="293">
        <v>343.91</v>
      </c>
      <c r="F281" s="303">
        <v>30376</v>
      </c>
      <c r="G281" s="295" t="s">
        <v>1116</v>
      </c>
      <c r="H281" s="296" t="s">
        <v>30</v>
      </c>
      <c r="I281" s="297">
        <v>1</v>
      </c>
      <c r="J281" s="350"/>
      <c r="K281" s="348"/>
      <c r="L281" s="348"/>
      <c r="M281" s="350"/>
      <c r="N281" s="350"/>
      <c r="O281" s="152"/>
    </row>
    <row r="282" spans="2:15" ht="17.25" customHeight="1">
      <c r="B282" s="318">
        <v>105</v>
      </c>
      <c r="C282" s="261" t="s">
        <v>782</v>
      </c>
      <c r="D282" s="261" t="s">
        <v>783</v>
      </c>
      <c r="E282" s="293">
        <v>353.13</v>
      </c>
      <c r="F282" s="303">
        <v>24992</v>
      </c>
      <c r="G282" s="295" t="s">
        <v>1116</v>
      </c>
      <c r="H282" s="296" t="s">
        <v>1059</v>
      </c>
      <c r="I282" s="297">
        <v>1</v>
      </c>
      <c r="J282" s="350"/>
      <c r="K282" s="348"/>
      <c r="L282" s="348"/>
      <c r="M282" s="350"/>
      <c r="N282" s="350"/>
      <c r="O282" s="152"/>
    </row>
    <row r="283" spans="2:15" ht="17.25" customHeight="1">
      <c r="B283" s="318">
        <v>106</v>
      </c>
      <c r="C283" s="261" t="s">
        <v>784</v>
      </c>
      <c r="D283" s="261" t="s">
        <v>785</v>
      </c>
      <c r="E283" s="293">
        <v>702.81</v>
      </c>
      <c r="F283" s="303">
        <v>25115</v>
      </c>
      <c r="G283" s="295" t="s">
        <v>1116</v>
      </c>
      <c r="H283" s="296" t="s">
        <v>1371</v>
      </c>
      <c r="I283" s="297">
        <v>1</v>
      </c>
      <c r="J283" s="350"/>
      <c r="K283" s="348"/>
      <c r="L283" s="348"/>
      <c r="M283" s="350" t="s">
        <v>1337</v>
      </c>
      <c r="N283" s="350"/>
      <c r="O283" s="152"/>
    </row>
    <row r="284" spans="2:15" ht="17.25" customHeight="1">
      <c r="B284" s="318">
        <v>107</v>
      </c>
      <c r="C284" s="261" t="s">
        <v>786</v>
      </c>
      <c r="D284" s="261" t="s">
        <v>787</v>
      </c>
      <c r="E284" s="293">
        <v>544.83000000000004</v>
      </c>
      <c r="F284" s="303">
        <v>29701</v>
      </c>
      <c r="G284" s="295" t="s">
        <v>1116</v>
      </c>
      <c r="H284" s="296" t="s">
        <v>1059</v>
      </c>
      <c r="I284" s="297">
        <v>1</v>
      </c>
      <c r="J284" s="350"/>
      <c r="K284" s="348"/>
      <c r="L284" s="348"/>
      <c r="M284" s="350"/>
      <c r="N284" s="350"/>
      <c r="O284" s="152"/>
    </row>
    <row r="285" spans="2:15" ht="17.25" customHeight="1">
      <c r="B285" s="318">
        <v>108</v>
      </c>
      <c r="C285" s="261" t="s">
        <v>790</v>
      </c>
      <c r="D285" s="261" t="s">
        <v>791</v>
      </c>
      <c r="E285" s="293">
        <v>241.18</v>
      </c>
      <c r="F285" s="303">
        <v>32431</v>
      </c>
      <c r="G285" s="295" t="s">
        <v>1116</v>
      </c>
      <c r="H285" s="296" t="s">
        <v>30</v>
      </c>
      <c r="I285" s="297">
        <v>1</v>
      </c>
      <c r="J285" s="350"/>
      <c r="K285" s="348"/>
      <c r="L285" s="348"/>
      <c r="M285" s="350"/>
      <c r="N285" s="350"/>
      <c r="O285" s="152"/>
    </row>
    <row r="286" spans="2:15" ht="17.25" customHeight="1">
      <c r="B286" s="318">
        <v>109</v>
      </c>
      <c r="C286" s="261" t="s">
        <v>964</v>
      </c>
      <c r="D286" s="261" t="s">
        <v>965</v>
      </c>
      <c r="E286" s="293">
        <v>376.03</v>
      </c>
      <c r="F286" s="303">
        <v>37895</v>
      </c>
      <c r="G286" s="295" t="s">
        <v>1116</v>
      </c>
      <c r="H286" s="296" t="s">
        <v>1000</v>
      </c>
      <c r="I286" s="297"/>
      <c r="J286" s="350"/>
      <c r="K286" s="348"/>
      <c r="L286" s="348"/>
      <c r="M286" s="350"/>
      <c r="N286" s="350"/>
      <c r="O286" s="152"/>
    </row>
    <row r="287" spans="2:15" ht="17.25" customHeight="1">
      <c r="B287" s="318">
        <v>110</v>
      </c>
      <c r="C287" s="261" t="s">
        <v>807</v>
      </c>
      <c r="D287" s="261" t="s">
        <v>808</v>
      </c>
      <c r="E287" s="293">
        <v>231.73</v>
      </c>
      <c r="F287" s="303">
        <v>26604</v>
      </c>
      <c r="G287" s="295" t="s">
        <v>1116</v>
      </c>
      <c r="H287" s="296" t="s">
        <v>30</v>
      </c>
      <c r="I287" s="297">
        <v>1</v>
      </c>
      <c r="J287" s="350"/>
      <c r="K287" s="348"/>
      <c r="L287" s="348"/>
      <c r="M287" s="350"/>
      <c r="N287" s="350"/>
      <c r="O287" s="152"/>
    </row>
    <row r="288" spans="2:15" ht="17.25" customHeight="1">
      <c r="B288" s="318">
        <v>111</v>
      </c>
      <c r="C288" s="261" t="s">
        <v>809</v>
      </c>
      <c r="D288" s="261" t="s">
        <v>810</v>
      </c>
      <c r="E288" s="293">
        <v>918.1</v>
      </c>
      <c r="F288" s="303">
        <v>27961</v>
      </c>
      <c r="G288" s="295" t="s">
        <v>1116</v>
      </c>
      <c r="H288" s="296" t="s">
        <v>30</v>
      </c>
      <c r="I288" s="297">
        <v>1</v>
      </c>
      <c r="J288" s="350"/>
      <c r="K288" s="348"/>
      <c r="L288" s="348"/>
      <c r="M288" s="350"/>
      <c r="N288" s="350"/>
      <c r="O288" s="152"/>
    </row>
    <row r="289" spans="1:15" ht="17.25" customHeight="1">
      <c r="B289" s="318">
        <v>112</v>
      </c>
      <c r="C289" s="261" t="s">
        <v>811</v>
      </c>
      <c r="D289" s="261" t="s">
        <v>812</v>
      </c>
      <c r="E289" s="293">
        <v>535.53</v>
      </c>
      <c r="F289" s="303">
        <v>31177</v>
      </c>
      <c r="G289" s="295" t="s">
        <v>1116</v>
      </c>
      <c r="H289" s="296" t="s">
        <v>1059</v>
      </c>
      <c r="I289" s="297">
        <v>1</v>
      </c>
      <c r="J289" s="350"/>
      <c r="K289" s="348"/>
      <c r="L289" s="348"/>
      <c r="M289" s="350"/>
      <c r="N289" s="350"/>
      <c r="O289" s="152"/>
    </row>
    <row r="290" spans="1:15" ht="17.25" customHeight="1">
      <c r="B290" s="318">
        <v>113</v>
      </c>
      <c r="C290" s="261" t="s">
        <v>813</v>
      </c>
      <c r="D290" s="261" t="s">
        <v>814</v>
      </c>
      <c r="E290" s="293">
        <v>448.51</v>
      </c>
      <c r="F290" s="303">
        <v>31157</v>
      </c>
      <c r="G290" s="295" t="s">
        <v>1116</v>
      </c>
      <c r="H290" s="296" t="s">
        <v>1059</v>
      </c>
      <c r="I290" s="297">
        <v>1</v>
      </c>
      <c r="J290" s="350"/>
      <c r="K290" s="348"/>
      <c r="L290" s="348"/>
      <c r="M290" s="350"/>
      <c r="N290" s="350"/>
      <c r="O290" s="152"/>
    </row>
    <row r="291" spans="1:15" ht="17.25" customHeight="1">
      <c r="B291" s="318">
        <v>114</v>
      </c>
      <c r="C291" s="261" t="s">
        <v>820</v>
      </c>
      <c r="D291" s="261" t="s">
        <v>821</v>
      </c>
      <c r="E291" s="293">
        <v>2045.22</v>
      </c>
      <c r="F291" s="303">
        <v>18981</v>
      </c>
      <c r="G291" s="295" t="s">
        <v>1116</v>
      </c>
      <c r="H291" s="296" t="s">
        <v>1381</v>
      </c>
      <c r="I291" s="297">
        <v>1</v>
      </c>
      <c r="J291" s="350" t="s">
        <v>995</v>
      </c>
      <c r="K291" s="348"/>
      <c r="L291" s="348"/>
      <c r="M291" s="350"/>
      <c r="N291" s="350" t="s">
        <v>1336</v>
      </c>
      <c r="O291" s="152"/>
    </row>
    <row r="292" spans="1:15" ht="17.25" customHeight="1">
      <c r="B292" s="318">
        <v>115</v>
      </c>
      <c r="C292" s="261" t="s">
        <v>824</v>
      </c>
      <c r="D292" s="261" t="s">
        <v>825</v>
      </c>
      <c r="E292" s="293">
        <v>813.59</v>
      </c>
      <c r="F292" s="303">
        <v>24992</v>
      </c>
      <c r="G292" s="295" t="s">
        <v>1116</v>
      </c>
      <c r="H292" s="296" t="s">
        <v>1059</v>
      </c>
      <c r="I292" s="297">
        <v>1</v>
      </c>
      <c r="J292" s="350"/>
      <c r="K292" s="348"/>
      <c r="L292" s="348"/>
      <c r="M292" s="350"/>
      <c r="N292" s="350"/>
      <c r="O292" s="152"/>
    </row>
    <row r="293" spans="1:15" ht="17.25" customHeight="1">
      <c r="B293" s="318">
        <v>116</v>
      </c>
      <c r="C293" s="328" t="s">
        <v>1131</v>
      </c>
      <c r="D293" s="328" t="s">
        <v>1164</v>
      </c>
      <c r="E293" s="329">
        <v>488.14</v>
      </c>
      <c r="F293" s="330">
        <v>42654</v>
      </c>
      <c r="G293" s="331" t="s">
        <v>1116</v>
      </c>
      <c r="H293" s="262" t="s">
        <v>1382</v>
      </c>
      <c r="I293" s="297"/>
      <c r="J293" s="380"/>
      <c r="K293" s="348"/>
      <c r="L293" s="348" t="s">
        <v>1395</v>
      </c>
      <c r="M293" s="350"/>
      <c r="N293" s="350"/>
      <c r="O293" s="152"/>
    </row>
    <row r="294" spans="1:15" ht="17.25" customHeight="1">
      <c r="B294" s="318">
        <v>117</v>
      </c>
      <c r="C294" s="261" t="s">
        <v>828</v>
      </c>
      <c r="D294" s="261" t="s">
        <v>829</v>
      </c>
      <c r="E294" s="293">
        <v>628.09</v>
      </c>
      <c r="F294" s="303">
        <v>26390</v>
      </c>
      <c r="G294" s="295" t="s">
        <v>1116</v>
      </c>
      <c r="H294" s="296" t="s">
        <v>1057</v>
      </c>
      <c r="I294" s="297">
        <v>1</v>
      </c>
      <c r="J294" s="350" t="s">
        <v>995</v>
      </c>
      <c r="K294" s="348"/>
      <c r="L294" s="348"/>
      <c r="M294" s="350"/>
      <c r="N294" s="350"/>
      <c r="O294" s="152"/>
    </row>
    <row r="295" spans="1:15" ht="17.25" customHeight="1">
      <c r="B295" s="318">
        <v>118</v>
      </c>
      <c r="C295" s="261" t="s">
        <v>836</v>
      </c>
      <c r="D295" s="261" t="s">
        <v>837</v>
      </c>
      <c r="E295" s="293">
        <v>669.48</v>
      </c>
      <c r="F295" s="303">
        <v>25842</v>
      </c>
      <c r="G295" s="295" t="s">
        <v>1118</v>
      </c>
      <c r="H295" s="296" t="s">
        <v>1059</v>
      </c>
      <c r="I295" s="297">
        <v>4</v>
      </c>
      <c r="J295" s="350" t="s">
        <v>995</v>
      </c>
      <c r="K295" s="348"/>
      <c r="L295" s="348"/>
      <c r="M295" s="350"/>
      <c r="N295" s="350" t="s">
        <v>1336</v>
      </c>
      <c r="O295" s="152"/>
    </row>
    <row r="296" spans="1:15" ht="17.25" customHeight="1">
      <c r="B296" s="318">
        <v>119</v>
      </c>
      <c r="C296" s="261" t="s">
        <v>845</v>
      </c>
      <c r="D296" s="261" t="s">
        <v>846</v>
      </c>
      <c r="E296" s="293">
        <v>451.26</v>
      </c>
      <c r="F296" s="303">
        <v>24563</v>
      </c>
      <c r="G296" s="295" t="s">
        <v>1116</v>
      </c>
      <c r="H296" s="296" t="s">
        <v>1059</v>
      </c>
      <c r="I296" s="297">
        <v>1</v>
      </c>
      <c r="J296" s="350"/>
      <c r="K296" s="348"/>
      <c r="L296" s="348"/>
      <c r="M296" s="350"/>
      <c r="N296" s="350"/>
      <c r="O296" s="152"/>
    </row>
    <row r="297" spans="1:15" s="148" customFormat="1" ht="17.25" customHeight="1">
      <c r="B297" s="318">
        <v>120</v>
      </c>
      <c r="C297" s="261" t="s">
        <v>1019</v>
      </c>
      <c r="D297" s="261" t="s">
        <v>1038</v>
      </c>
      <c r="E297" s="293">
        <v>846.51</v>
      </c>
      <c r="F297" s="303">
        <v>40909</v>
      </c>
      <c r="G297" s="295" t="s">
        <v>1116</v>
      </c>
      <c r="H297" s="296" t="s">
        <v>1059</v>
      </c>
      <c r="I297" s="313"/>
      <c r="J297" s="350"/>
      <c r="K297" s="348"/>
      <c r="L297" s="348"/>
      <c r="M297" s="350"/>
      <c r="N297" s="350"/>
      <c r="O297" s="150"/>
    </row>
    <row r="298" spans="1:15" ht="17.25" customHeight="1">
      <c r="B298" s="318">
        <v>121</v>
      </c>
      <c r="C298" s="261" t="s">
        <v>847</v>
      </c>
      <c r="D298" s="261" t="s">
        <v>848</v>
      </c>
      <c r="E298" s="293">
        <v>465.64</v>
      </c>
      <c r="F298" s="330">
        <v>31522</v>
      </c>
      <c r="G298" s="295" t="s">
        <v>1116</v>
      </c>
      <c r="H298" s="262" t="s">
        <v>1059</v>
      </c>
      <c r="I298" s="297">
        <v>1</v>
      </c>
      <c r="J298" s="380"/>
      <c r="K298" s="381"/>
      <c r="L298" s="381"/>
      <c r="M298" s="350"/>
      <c r="N298" s="350"/>
      <c r="O298" s="152"/>
    </row>
    <row r="299" spans="1:15" ht="17.25" customHeight="1">
      <c r="B299" s="318">
        <v>122</v>
      </c>
      <c r="C299" s="261" t="s">
        <v>853</v>
      </c>
      <c r="D299" s="261" t="s">
        <v>854</v>
      </c>
      <c r="E299" s="293">
        <v>611.19000000000005</v>
      </c>
      <c r="F299" s="303">
        <v>33312</v>
      </c>
      <c r="G299" s="295" t="s">
        <v>1116</v>
      </c>
      <c r="H299" s="296" t="s">
        <v>1059</v>
      </c>
      <c r="I299" s="382">
        <v>1</v>
      </c>
      <c r="J299" s="350"/>
      <c r="K299" s="348"/>
      <c r="L299" s="348"/>
      <c r="M299" s="350"/>
      <c r="N299" s="350"/>
      <c r="O299" s="152"/>
    </row>
    <row r="300" spans="1:15" ht="17.25" customHeight="1">
      <c r="B300" s="423" t="s">
        <v>1138</v>
      </c>
      <c r="C300" s="423"/>
      <c r="D300" s="423"/>
      <c r="E300" s="293">
        <f>SUM(E176:E228,E229:E275,E276:E299)</f>
        <v>61752.29000000003</v>
      </c>
      <c r="F300" s="303"/>
      <c r="G300" s="295"/>
      <c r="H300" s="296"/>
      <c r="I300" s="313"/>
      <c r="J300" s="350"/>
      <c r="K300" s="348"/>
      <c r="L300" s="348"/>
      <c r="M300" s="350"/>
      <c r="N300" s="350"/>
      <c r="O300" s="152"/>
    </row>
    <row r="301" spans="1:15" ht="17.25" customHeight="1">
      <c r="B301" s="375"/>
      <c r="C301" s="341"/>
      <c r="D301" s="341"/>
      <c r="E301" s="342"/>
      <c r="F301" s="343"/>
      <c r="G301" s="344"/>
      <c r="H301" s="345"/>
      <c r="I301" s="297"/>
      <c r="J301" s="346"/>
      <c r="K301" s="346"/>
      <c r="L301" s="346"/>
      <c r="M301" s="346"/>
      <c r="N301" s="346"/>
      <c r="O301" s="152"/>
    </row>
    <row r="302" spans="1:15" ht="17.25" customHeight="1">
      <c r="A302" s="197" t="s">
        <v>1193</v>
      </c>
      <c r="B302" s="161"/>
      <c r="C302" s="341"/>
      <c r="D302" s="341"/>
      <c r="E302" s="390"/>
      <c r="F302" s="343"/>
      <c r="G302" s="344"/>
      <c r="H302" s="345"/>
      <c r="I302" s="161"/>
      <c r="J302" s="165"/>
      <c r="K302" s="165"/>
      <c r="L302" s="165"/>
      <c r="M302" s="165"/>
      <c r="N302" s="165"/>
      <c r="O302" s="152"/>
    </row>
    <row r="303" spans="1:15" ht="25.5" customHeight="1">
      <c r="B303" s="318"/>
      <c r="C303" s="318" t="s">
        <v>1065</v>
      </c>
      <c r="D303" s="318" t="s">
        <v>1175</v>
      </c>
      <c r="E303" s="318" t="s">
        <v>977</v>
      </c>
      <c r="F303" s="303" t="s">
        <v>0</v>
      </c>
      <c r="G303" s="319" t="s">
        <v>999</v>
      </c>
      <c r="H303" s="318" t="s">
        <v>1</v>
      </c>
      <c r="I303" s="320"/>
      <c r="J303" s="289" t="s">
        <v>1308</v>
      </c>
      <c r="K303" s="290" t="s">
        <v>1392</v>
      </c>
      <c r="L303" s="291" t="s">
        <v>1393</v>
      </c>
      <c r="M303" s="290" t="s">
        <v>1401</v>
      </c>
      <c r="N303" s="291" t="s">
        <v>1335</v>
      </c>
      <c r="O303" s="152"/>
    </row>
    <row r="304" spans="1:15" ht="17.25" customHeight="1">
      <c r="B304" s="318">
        <v>1</v>
      </c>
      <c r="C304" s="261" t="s">
        <v>253</v>
      </c>
      <c r="D304" s="261" t="s">
        <v>254</v>
      </c>
      <c r="E304" s="293">
        <v>396.69</v>
      </c>
      <c r="F304" s="303">
        <v>28112</v>
      </c>
      <c r="G304" s="295" t="s">
        <v>1113</v>
      </c>
      <c r="H304" s="296" t="s">
        <v>1059</v>
      </c>
      <c r="I304" s="297">
        <v>3</v>
      </c>
      <c r="J304" s="350"/>
      <c r="K304" s="348"/>
      <c r="L304" s="348"/>
      <c r="M304" s="350"/>
      <c r="N304" s="350"/>
      <c r="O304" s="152"/>
    </row>
    <row r="305" spans="2:15" ht="17.25" customHeight="1">
      <c r="B305" s="318">
        <v>2</v>
      </c>
      <c r="C305" s="391" t="s">
        <v>1016</v>
      </c>
      <c r="D305" s="391" t="s">
        <v>1042</v>
      </c>
      <c r="E305" s="293">
        <v>160.49</v>
      </c>
      <c r="F305" s="303">
        <v>39845</v>
      </c>
      <c r="G305" s="295" t="s">
        <v>1114</v>
      </c>
      <c r="H305" s="302" t="s">
        <v>1000</v>
      </c>
      <c r="I305" s="297"/>
      <c r="J305" s="350"/>
      <c r="K305" s="348"/>
      <c r="L305" s="348"/>
      <c r="M305" s="350"/>
      <c r="N305" s="350"/>
      <c r="O305" s="152"/>
    </row>
    <row r="306" spans="2:15" ht="17.25" customHeight="1">
      <c r="B306" s="318">
        <v>3</v>
      </c>
      <c r="C306" s="261" t="s">
        <v>1183</v>
      </c>
      <c r="D306" s="261" t="s">
        <v>656</v>
      </c>
      <c r="E306" s="293">
        <v>922.92</v>
      </c>
      <c r="F306" s="303">
        <v>27485</v>
      </c>
      <c r="G306" s="295" t="s">
        <v>1113</v>
      </c>
      <c r="H306" s="302" t="s">
        <v>1382</v>
      </c>
      <c r="I306" s="297">
        <v>4</v>
      </c>
      <c r="J306" s="350"/>
      <c r="K306" s="348"/>
      <c r="L306" s="348"/>
      <c r="M306" s="350" t="s">
        <v>1336</v>
      </c>
      <c r="N306" s="350"/>
      <c r="O306" s="152"/>
    </row>
    <row r="307" spans="2:15" ht="17.25" customHeight="1">
      <c r="B307" s="318">
        <v>4</v>
      </c>
      <c r="C307" s="261" t="s">
        <v>270</v>
      </c>
      <c r="D307" s="261" t="s">
        <v>271</v>
      </c>
      <c r="E307" s="293">
        <v>427.75</v>
      </c>
      <c r="F307" s="303">
        <v>31882</v>
      </c>
      <c r="G307" s="295" t="s">
        <v>1113</v>
      </c>
      <c r="H307" s="296" t="s">
        <v>1059</v>
      </c>
      <c r="I307" s="297"/>
      <c r="J307" s="350"/>
      <c r="K307" s="348"/>
      <c r="L307" s="348"/>
      <c r="M307" s="350"/>
      <c r="N307" s="350"/>
      <c r="O307" s="152"/>
    </row>
    <row r="308" spans="2:15" ht="17.25" customHeight="1">
      <c r="B308" s="318">
        <v>5</v>
      </c>
      <c r="C308" s="261" t="s">
        <v>298</v>
      </c>
      <c r="D308" s="261" t="s">
        <v>299</v>
      </c>
      <c r="E308" s="293">
        <v>985.43</v>
      </c>
      <c r="F308" s="303">
        <v>34645</v>
      </c>
      <c r="G308" s="295" t="s">
        <v>1113</v>
      </c>
      <c r="H308" s="296" t="s">
        <v>1059</v>
      </c>
      <c r="I308" s="297">
        <v>3</v>
      </c>
      <c r="J308" s="350" t="s">
        <v>995</v>
      </c>
      <c r="K308" s="348"/>
      <c r="L308" s="348"/>
      <c r="M308" s="350"/>
      <c r="N308" s="350"/>
      <c r="O308" s="152"/>
    </row>
    <row r="309" spans="2:15" ht="17.25" customHeight="1">
      <c r="B309" s="318">
        <v>6</v>
      </c>
      <c r="C309" s="391" t="s">
        <v>1184</v>
      </c>
      <c r="D309" s="391" t="s">
        <v>1185</v>
      </c>
      <c r="E309" s="293">
        <v>966.58</v>
      </c>
      <c r="F309" s="303">
        <v>43922</v>
      </c>
      <c r="G309" s="295" t="s">
        <v>1114</v>
      </c>
      <c r="H309" s="302" t="s">
        <v>1369</v>
      </c>
      <c r="I309" s="297"/>
      <c r="J309" s="350"/>
      <c r="K309" s="348"/>
      <c r="L309" s="348" t="s">
        <v>1396</v>
      </c>
      <c r="M309" s="350"/>
      <c r="N309" s="350"/>
      <c r="O309" s="152"/>
    </row>
    <row r="310" spans="2:15" ht="17.25" customHeight="1">
      <c r="B310" s="318">
        <v>7</v>
      </c>
      <c r="C310" s="261" t="s">
        <v>366</v>
      </c>
      <c r="D310" s="261" t="s">
        <v>367</v>
      </c>
      <c r="E310" s="293">
        <v>277.08999999999997</v>
      </c>
      <c r="F310" s="303">
        <v>29489</v>
      </c>
      <c r="G310" s="295" t="s">
        <v>1113</v>
      </c>
      <c r="H310" s="296" t="s">
        <v>1059</v>
      </c>
      <c r="I310" s="297">
        <v>3</v>
      </c>
      <c r="J310" s="350"/>
      <c r="K310" s="348"/>
      <c r="L310" s="348"/>
      <c r="M310" s="350"/>
      <c r="N310" s="350"/>
      <c r="O310" s="152"/>
    </row>
    <row r="311" spans="2:15" ht="17.25" customHeight="1">
      <c r="B311" s="318">
        <v>8</v>
      </c>
      <c r="C311" s="261" t="s">
        <v>1082</v>
      </c>
      <c r="D311" s="261" t="s">
        <v>1039</v>
      </c>
      <c r="E311" s="293">
        <v>104.87</v>
      </c>
      <c r="F311" s="303">
        <v>38657</v>
      </c>
      <c r="G311" s="295" t="s">
        <v>1113</v>
      </c>
      <c r="H311" s="296" t="s">
        <v>1180</v>
      </c>
      <c r="I311" s="297">
        <v>3</v>
      </c>
      <c r="J311" s="350"/>
      <c r="K311" s="348"/>
      <c r="L311" s="348"/>
      <c r="M311" s="350"/>
      <c r="N311" s="350"/>
      <c r="O311" s="152"/>
    </row>
    <row r="312" spans="2:15" ht="17.25" customHeight="1">
      <c r="B312" s="318">
        <v>9</v>
      </c>
      <c r="C312" s="261" t="s">
        <v>372</v>
      </c>
      <c r="D312" s="261" t="s">
        <v>373</v>
      </c>
      <c r="E312" s="293">
        <v>420.78</v>
      </c>
      <c r="F312" s="303">
        <v>35155</v>
      </c>
      <c r="G312" s="295" t="s">
        <v>1113</v>
      </c>
      <c r="H312" s="296" t="s">
        <v>1059</v>
      </c>
      <c r="I312" s="297">
        <v>3</v>
      </c>
      <c r="J312" s="350" t="s">
        <v>995</v>
      </c>
      <c r="K312" s="348"/>
      <c r="L312" s="348"/>
      <c r="M312" s="350"/>
      <c r="N312" s="350"/>
      <c r="O312" s="152"/>
    </row>
    <row r="313" spans="2:15" ht="17.25" customHeight="1">
      <c r="B313" s="318">
        <v>10</v>
      </c>
      <c r="C313" s="261" t="s">
        <v>374</v>
      </c>
      <c r="D313" s="261" t="s">
        <v>375</v>
      </c>
      <c r="E313" s="293">
        <v>861.17</v>
      </c>
      <c r="F313" s="303">
        <v>24086</v>
      </c>
      <c r="G313" s="295" t="s">
        <v>1113</v>
      </c>
      <c r="H313" s="296" t="s">
        <v>1059</v>
      </c>
      <c r="I313" s="297">
        <v>3</v>
      </c>
      <c r="J313" s="350" t="s">
        <v>995</v>
      </c>
      <c r="K313" s="348"/>
      <c r="L313" s="348"/>
      <c r="M313" s="350" t="s">
        <v>1336</v>
      </c>
      <c r="N313" s="350"/>
      <c r="O313" s="152"/>
    </row>
    <row r="314" spans="2:15" ht="17.25" customHeight="1">
      <c r="B314" s="318">
        <v>11</v>
      </c>
      <c r="C314" s="261" t="s">
        <v>378</v>
      </c>
      <c r="D314" s="261" t="s">
        <v>379</v>
      </c>
      <c r="E314" s="293">
        <v>110.94</v>
      </c>
      <c r="F314" s="303">
        <v>29535</v>
      </c>
      <c r="G314" s="295" t="s">
        <v>1114</v>
      </c>
      <c r="H314" s="296" t="s">
        <v>30</v>
      </c>
      <c r="I314" s="297">
        <v>4</v>
      </c>
      <c r="J314" s="350"/>
      <c r="K314" s="348"/>
      <c r="L314" s="348"/>
      <c r="M314" s="350"/>
      <c r="N314" s="350"/>
      <c r="O314" s="152"/>
    </row>
    <row r="315" spans="2:15" ht="17.25" customHeight="1">
      <c r="B315" s="318">
        <v>12</v>
      </c>
      <c r="C315" s="261" t="s">
        <v>382</v>
      </c>
      <c r="D315" s="261" t="s">
        <v>383</v>
      </c>
      <c r="E315" s="293">
        <v>757.37</v>
      </c>
      <c r="F315" s="303">
        <v>27740</v>
      </c>
      <c r="G315" s="295" t="s">
        <v>1114</v>
      </c>
      <c r="H315" s="296" t="s">
        <v>1059</v>
      </c>
      <c r="I315" s="297">
        <v>4</v>
      </c>
      <c r="J315" s="350" t="s">
        <v>995</v>
      </c>
      <c r="K315" s="348"/>
      <c r="L315" s="348"/>
      <c r="M315" s="350"/>
      <c r="N315" s="350"/>
      <c r="O315" s="152"/>
    </row>
    <row r="316" spans="2:15" ht="17.25" customHeight="1">
      <c r="B316" s="318">
        <v>13</v>
      </c>
      <c r="C316" s="261" t="s">
        <v>438</v>
      </c>
      <c r="D316" s="261" t="s">
        <v>439</v>
      </c>
      <c r="E316" s="293">
        <v>346.62</v>
      </c>
      <c r="F316" s="303">
        <v>27014</v>
      </c>
      <c r="G316" s="295" t="s">
        <v>1113</v>
      </c>
      <c r="H316" s="296" t="s">
        <v>30</v>
      </c>
      <c r="I316" s="297">
        <v>3</v>
      </c>
      <c r="J316" s="350"/>
      <c r="K316" s="348"/>
      <c r="L316" s="348"/>
      <c r="M316" s="350"/>
      <c r="N316" s="350"/>
      <c r="O316" s="152"/>
    </row>
    <row r="317" spans="2:15" ht="25.5" customHeight="1">
      <c r="B317" s="318"/>
      <c r="C317" s="318" t="s">
        <v>984</v>
      </c>
      <c r="D317" s="318" t="s">
        <v>1012</v>
      </c>
      <c r="E317" s="318" t="s">
        <v>977</v>
      </c>
      <c r="F317" s="303" t="s">
        <v>0</v>
      </c>
      <c r="G317" s="319" t="s">
        <v>999</v>
      </c>
      <c r="H317" s="318" t="s">
        <v>1</v>
      </c>
      <c r="I317" s="346"/>
      <c r="J317" s="289" t="s">
        <v>1308</v>
      </c>
      <c r="K317" s="290" t="s">
        <v>1392</v>
      </c>
      <c r="L317" s="291" t="s">
        <v>1393</v>
      </c>
      <c r="M317" s="290" t="s">
        <v>1401</v>
      </c>
      <c r="N317" s="291" t="s">
        <v>1335</v>
      </c>
      <c r="O317" s="152"/>
    </row>
    <row r="318" spans="2:15" ht="17.25" customHeight="1">
      <c r="B318" s="318">
        <v>14</v>
      </c>
      <c r="C318" s="261" t="s">
        <v>440</v>
      </c>
      <c r="D318" s="261" t="s">
        <v>441</v>
      </c>
      <c r="E318" s="293">
        <v>245.52</v>
      </c>
      <c r="F318" s="303">
        <v>26012</v>
      </c>
      <c r="G318" s="295" t="s">
        <v>1113</v>
      </c>
      <c r="H318" s="296" t="s">
        <v>30</v>
      </c>
      <c r="I318" s="297">
        <v>3</v>
      </c>
      <c r="J318" s="350"/>
      <c r="K318" s="348"/>
      <c r="L318" s="348"/>
      <c r="M318" s="350"/>
      <c r="N318" s="350"/>
      <c r="O318" s="152"/>
    </row>
    <row r="319" spans="2:15" ht="17.25" customHeight="1">
      <c r="B319" s="318">
        <v>15</v>
      </c>
      <c r="C319" s="261" t="s">
        <v>474</v>
      </c>
      <c r="D319" s="261" t="s">
        <v>475</v>
      </c>
      <c r="E319" s="293">
        <v>451.36</v>
      </c>
      <c r="F319" s="303">
        <v>27485</v>
      </c>
      <c r="G319" s="295" t="s">
        <v>1114</v>
      </c>
      <c r="H319" s="296" t="s">
        <v>30</v>
      </c>
      <c r="I319" s="297">
        <v>4</v>
      </c>
      <c r="J319" s="350"/>
      <c r="K319" s="348"/>
      <c r="L319" s="348"/>
      <c r="M319" s="350"/>
      <c r="N319" s="350"/>
      <c r="O319" s="152"/>
    </row>
    <row r="320" spans="2:15" ht="17.25" customHeight="1">
      <c r="B320" s="318">
        <v>16</v>
      </c>
      <c r="C320" s="261" t="s">
        <v>943</v>
      </c>
      <c r="D320" s="261" t="s">
        <v>944</v>
      </c>
      <c r="E320" s="293">
        <v>163.66</v>
      </c>
      <c r="F320" s="303">
        <v>37346</v>
      </c>
      <c r="G320" s="295" t="s">
        <v>1113</v>
      </c>
      <c r="H320" s="296" t="s">
        <v>1000</v>
      </c>
      <c r="I320" s="297">
        <v>4</v>
      </c>
      <c r="J320" s="350" t="s">
        <v>995</v>
      </c>
      <c r="K320" s="348"/>
      <c r="L320" s="348"/>
      <c r="M320" s="350"/>
      <c r="N320" s="350"/>
      <c r="O320" s="152"/>
    </row>
    <row r="321" spans="2:15" ht="17.25" customHeight="1">
      <c r="B321" s="318">
        <v>17</v>
      </c>
      <c r="C321" s="261" t="s">
        <v>987</v>
      </c>
      <c r="D321" s="261" t="s">
        <v>1040</v>
      </c>
      <c r="E321" s="293">
        <v>243.12</v>
      </c>
      <c r="F321" s="303">
        <v>38657</v>
      </c>
      <c r="G321" s="295" t="s">
        <v>1113</v>
      </c>
      <c r="H321" s="296" t="s">
        <v>1181</v>
      </c>
      <c r="I321" s="297">
        <v>3</v>
      </c>
      <c r="J321" s="350"/>
      <c r="K321" s="348"/>
      <c r="L321" s="348"/>
      <c r="M321" s="350"/>
      <c r="N321" s="350"/>
      <c r="O321" s="152"/>
    </row>
    <row r="322" spans="2:15" ht="17.25" customHeight="1">
      <c r="B322" s="318">
        <v>18</v>
      </c>
      <c r="C322" s="261" t="s">
        <v>482</v>
      </c>
      <c r="D322" s="261" t="s">
        <v>483</v>
      </c>
      <c r="E322" s="293">
        <v>286.27999999999997</v>
      </c>
      <c r="F322" s="303">
        <v>30792</v>
      </c>
      <c r="G322" s="295" t="s">
        <v>1113</v>
      </c>
      <c r="H322" s="296" t="s">
        <v>1059</v>
      </c>
      <c r="I322" s="297">
        <v>3</v>
      </c>
      <c r="J322" s="350" t="s">
        <v>995</v>
      </c>
      <c r="K322" s="348"/>
      <c r="L322" s="348"/>
      <c r="M322" s="350"/>
      <c r="N322" s="350"/>
      <c r="O322" s="152"/>
    </row>
    <row r="323" spans="2:15" ht="17.25" customHeight="1">
      <c r="B323" s="318">
        <v>19</v>
      </c>
      <c r="C323" s="261" t="s">
        <v>486</v>
      </c>
      <c r="D323" s="261" t="s">
        <v>487</v>
      </c>
      <c r="E323" s="293">
        <v>949.9</v>
      </c>
      <c r="F323" s="303">
        <v>29691</v>
      </c>
      <c r="G323" s="295" t="s">
        <v>1113</v>
      </c>
      <c r="H323" s="296" t="s">
        <v>1059</v>
      </c>
      <c r="I323" s="297">
        <v>4</v>
      </c>
      <c r="J323" s="350"/>
      <c r="K323" s="348"/>
      <c r="L323" s="348"/>
      <c r="M323" s="350"/>
      <c r="N323" s="350"/>
      <c r="O323" s="152"/>
    </row>
    <row r="324" spans="2:15" ht="17.25" customHeight="1">
      <c r="B324" s="318">
        <v>20</v>
      </c>
      <c r="C324" s="261" t="s">
        <v>492</v>
      </c>
      <c r="D324" s="261" t="s">
        <v>493</v>
      </c>
      <c r="E324" s="293">
        <v>409.9</v>
      </c>
      <c r="F324" s="303">
        <v>24915</v>
      </c>
      <c r="G324" s="295" t="s">
        <v>1113</v>
      </c>
      <c r="H324" s="296" t="s">
        <v>30</v>
      </c>
      <c r="I324" s="297">
        <v>4</v>
      </c>
      <c r="J324" s="350"/>
      <c r="K324" s="348"/>
      <c r="L324" s="348"/>
      <c r="M324" s="350" t="s">
        <v>1337</v>
      </c>
      <c r="N324" s="350"/>
      <c r="O324" s="152"/>
    </row>
    <row r="325" spans="2:15" ht="17.25" customHeight="1">
      <c r="B325" s="318">
        <v>21</v>
      </c>
      <c r="C325" s="261" t="s">
        <v>508</v>
      </c>
      <c r="D325" s="261" t="s">
        <v>509</v>
      </c>
      <c r="E325" s="293">
        <v>493.93</v>
      </c>
      <c r="F325" s="303">
        <v>31413</v>
      </c>
      <c r="G325" s="295" t="s">
        <v>1113</v>
      </c>
      <c r="H325" s="296" t="s">
        <v>1204</v>
      </c>
      <c r="I325" s="297">
        <v>3</v>
      </c>
      <c r="J325" s="350" t="s">
        <v>995</v>
      </c>
      <c r="K325" s="348"/>
      <c r="L325" s="348"/>
      <c r="M325" s="350"/>
      <c r="N325" s="350" t="s">
        <v>1336</v>
      </c>
      <c r="O325" s="152"/>
    </row>
    <row r="326" spans="2:15" ht="17.25" customHeight="1">
      <c r="B326" s="318">
        <v>22</v>
      </c>
      <c r="C326" s="261" t="s">
        <v>510</v>
      </c>
      <c r="D326" s="261" t="s">
        <v>511</v>
      </c>
      <c r="E326" s="293">
        <v>584.9</v>
      </c>
      <c r="F326" s="303">
        <v>29757</v>
      </c>
      <c r="G326" s="295" t="s">
        <v>1113</v>
      </c>
      <c r="H326" s="296" t="s">
        <v>30</v>
      </c>
      <c r="I326" s="297">
        <v>4</v>
      </c>
      <c r="J326" s="350"/>
      <c r="K326" s="348"/>
      <c r="L326" s="348"/>
      <c r="M326" s="350" t="s">
        <v>1336</v>
      </c>
      <c r="N326" s="350"/>
      <c r="O326" s="152"/>
    </row>
    <row r="327" spans="2:15" ht="17.25" customHeight="1">
      <c r="B327" s="318">
        <v>23</v>
      </c>
      <c r="C327" s="261" t="s">
        <v>513</v>
      </c>
      <c r="D327" s="261" t="s">
        <v>514</v>
      </c>
      <c r="E327" s="293">
        <v>968.22</v>
      </c>
      <c r="F327" s="303">
        <v>27961</v>
      </c>
      <c r="G327" s="295" t="s">
        <v>1113</v>
      </c>
      <c r="H327" s="296" t="s">
        <v>30</v>
      </c>
      <c r="I327" s="297">
        <v>3</v>
      </c>
      <c r="J327" s="350"/>
      <c r="K327" s="348"/>
      <c r="L327" s="348"/>
      <c r="M327" s="350"/>
      <c r="N327" s="350"/>
      <c r="O327" s="152"/>
    </row>
    <row r="328" spans="2:15" ht="17.25" customHeight="1">
      <c r="B328" s="318">
        <v>24</v>
      </c>
      <c r="C328" s="261" t="s">
        <v>515</v>
      </c>
      <c r="D328" s="261" t="s">
        <v>516</v>
      </c>
      <c r="E328" s="293">
        <v>344.47</v>
      </c>
      <c r="F328" s="303">
        <v>33277</v>
      </c>
      <c r="G328" s="295" t="s">
        <v>1113</v>
      </c>
      <c r="H328" s="296" t="s">
        <v>30</v>
      </c>
      <c r="I328" s="297">
        <v>3</v>
      </c>
      <c r="J328" s="350"/>
      <c r="K328" s="348"/>
      <c r="L328" s="348"/>
      <c r="M328" s="350"/>
      <c r="N328" s="350"/>
      <c r="O328" s="152"/>
    </row>
    <row r="329" spans="2:15" ht="17.25" customHeight="1">
      <c r="B329" s="318">
        <v>25</v>
      </c>
      <c r="C329" s="261" t="s">
        <v>1089</v>
      </c>
      <c r="D329" s="261" t="s">
        <v>1090</v>
      </c>
      <c r="E329" s="293">
        <v>771.55</v>
      </c>
      <c r="F329" s="303">
        <v>28352</v>
      </c>
      <c r="G329" s="295" t="s">
        <v>1113</v>
      </c>
      <c r="H329" s="296" t="s">
        <v>1383</v>
      </c>
      <c r="I329" s="297">
        <v>3</v>
      </c>
      <c r="J329" s="350" t="s">
        <v>995</v>
      </c>
      <c r="K329" s="348"/>
      <c r="L329" s="348" t="s">
        <v>1396</v>
      </c>
      <c r="M329" s="350" t="s">
        <v>1336</v>
      </c>
      <c r="N329" s="350"/>
      <c r="O329" s="152"/>
    </row>
    <row r="330" spans="2:15" ht="17.25" customHeight="1">
      <c r="B330" s="318">
        <v>26</v>
      </c>
      <c r="C330" s="261" t="s">
        <v>517</v>
      </c>
      <c r="D330" s="261" t="s">
        <v>518</v>
      </c>
      <c r="E330" s="293">
        <v>515.29999999999995</v>
      </c>
      <c r="F330" s="303">
        <v>27317</v>
      </c>
      <c r="G330" s="295" t="s">
        <v>1113</v>
      </c>
      <c r="H330" s="296" t="s">
        <v>30</v>
      </c>
      <c r="I330" s="297">
        <v>3</v>
      </c>
      <c r="J330" s="373"/>
      <c r="K330" s="389"/>
      <c r="L330" s="389"/>
      <c r="M330" s="373"/>
      <c r="N330" s="373"/>
      <c r="O330" s="152"/>
    </row>
    <row r="331" spans="2:15" ht="17.25" customHeight="1">
      <c r="B331" s="318">
        <v>27</v>
      </c>
      <c r="C331" s="261" t="s">
        <v>519</v>
      </c>
      <c r="D331" s="261" t="s">
        <v>520</v>
      </c>
      <c r="E331" s="293">
        <v>958.11</v>
      </c>
      <c r="F331" s="303">
        <v>31157</v>
      </c>
      <c r="G331" s="295" t="s">
        <v>1113</v>
      </c>
      <c r="H331" s="296" t="s">
        <v>1059</v>
      </c>
      <c r="I331" s="297">
        <v>3</v>
      </c>
      <c r="J331" s="350" t="s">
        <v>995</v>
      </c>
      <c r="K331" s="348"/>
      <c r="L331" s="348"/>
      <c r="M331" s="350"/>
      <c r="N331" s="350"/>
      <c r="O331" s="152"/>
    </row>
    <row r="332" spans="2:15" ht="17.25" customHeight="1">
      <c r="B332" s="318">
        <v>28</v>
      </c>
      <c r="C332" s="261" t="s">
        <v>521</v>
      </c>
      <c r="D332" s="261" t="s">
        <v>522</v>
      </c>
      <c r="E332" s="293">
        <v>500</v>
      </c>
      <c r="F332" s="303">
        <v>29915</v>
      </c>
      <c r="G332" s="295" t="s">
        <v>1113</v>
      </c>
      <c r="H332" s="296" t="s">
        <v>1059</v>
      </c>
      <c r="I332" s="297">
        <v>3</v>
      </c>
      <c r="J332" s="350" t="s">
        <v>995</v>
      </c>
      <c r="K332" s="348"/>
      <c r="L332" s="348"/>
      <c r="M332" s="350"/>
      <c r="N332" s="350"/>
      <c r="O332" s="152"/>
    </row>
    <row r="333" spans="2:15" ht="17.25" customHeight="1">
      <c r="B333" s="318">
        <v>29</v>
      </c>
      <c r="C333" s="261" t="s">
        <v>523</v>
      </c>
      <c r="D333" s="261" t="s">
        <v>524</v>
      </c>
      <c r="E333" s="293">
        <v>698.43</v>
      </c>
      <c r="F333" s="303">
        <v>28119</v>
      </c>
      <c r="G333" s="295" t="s">
        <v>1113</v>
      </c>
      <c r="H333" s="302" t="s">
        <v>1059</v>
      </c>
      <c r="I333" s="297">
        <v>4</v>
      </c>
      <c r="J333" s="350"/>
      <c r="K333" s="348"/>
      <c r="L333" s="348"/>
      <c r="M333" s="350"/>
      <c r="N333" s="350"/>
      <c r="O333" s="152"/>
    </row>
    <row r="334" spans="2:15" ht="17.25" customHeight="1">
      <c r="B334" s="318">
        <v>30</v>
      </c>
      <c r="C334" s="261" t="s">
        <v>525</v>
      </c>
      <c r="D334" s="261" t="s">
        <v>526</v>
      </c>
      <c r="E334" s="293">
        <v>865.19</v>
      </c>
      <c r="F334" s="303">
        <v>28579</v>
      </c>
      <c r="G334" s="295" t="s">
        <v>1113</v>
      </c>
      <c r="H334" s="296" t="s">
        <v>1059</v>
      </c>
      <c r="I334" s="297">
        <v>3</v>
      </c>
      <c r="J334" s="373"/>
      <c r="K334" s="389"/>
      <c r="L334" s="389"/>
      <c r="M334" s="373"/>
      <c r="N334" s="373"/>
      <c r="O334" s="152"/>
    </row>
    <row r="335" spans="2:15" ht="17.25" customHeight="1">
      <c r="B335" s="318">
        <v>31</v>
      </c>
      <c r="C335" s="261" t="s">
        <v>531</v>
      </c>
      <c r="D335" s="261" t="s">
        <v>532</v>
      </c>
      <c r="E335" s="293">
        <v>736.79</v>
      </c>
      <c r="F335" s="303">
        <v>27485</v>
      </c>
      <c r="G335" s="295" t="s">
        <v>1113</v>
      </c>
      <c r="H335" s="296" t="s">
        <v>1384</v>
      </c>
      <c r="I335" s="297">
        <v>3</v>
      </c>
      <c r="J335" s="318" t="s">
        <v>995</v>
      </c>
      <c r="K335" s="362"/>
      <c r="L335" s="362"/>
      <c r="M335" s="318"/>
      <c r="N335" s="318"/>
      <c r="O335" s="152"/>
    </row>
    <row r="336" spans="2:15" ht="17.25" customHeight="1">
      <c r="B336" s="318">
        <v>32</v>
      </c>
      <c r="C336" s="261" t="s">
        <v>535</v>
      </c>
      <c r="D336" s="261" t="s">
        <v>536</v>
      </c>
      <c r="E336" s="293">
        <v>455.13</v>
      </c>
      <c r="F336" s="303">
        <v>33966</v>
      </c>
      <c r="G336" s="295" t="s">
        <v>1113</v>
      </c>
      <c r="H336" s="296" t="s">
        <v>1059</v>
      </c>
      <c r="I336" s="297">
        <v>3</v>
      </c>
      <c r="J336" s="350"/>
      <c r="K336" s="348"/>
      <c r="L336" s="348"/>
      <c r="M336" s="350"/>
      <c r="N336" s="350"/>
      <c r="O336" s="152"/>
    </row>
    <row r="337" spans="2:15" ht="17.25" customHeight="1">
      <c r="B337" s="318">
        <v>33</v>
      </c>
      <c r="C337" s="261" t="s">
        <v>939</v>
      </c>
      <c r="D337" s="261" t="s">
        <v>940</v>
      </c>
      <c r="E337" s="293">
        <v>165.5</v>
      </c>
      <c r="F337" s="303">
        <v>37335</v>
      </c>
      <c r="G337" s="295" t="s">
        <v>1113</v>
      </c>
      <c r="H337" s="296" t="s">
        <v>1000</v>
      </c>
      <c r="I337" s="297">
        <v>3</v>
      </c>
      <c r="J337" s="350"/>
      <c r="K337" s="348"/>
      <c r="L337" s="348"/>
      <c r="M337" s="350"/>
      <c r="N337" s="350"/>
      <c r="O337" s="152"/>
    </row>
    <row r="338" spans="2:15" ht="17.25" customHeight="1">
      <c r="B338" s="318">
        <v>34</v>
      </c>
      <c r="C338" s="261" t="s">
        <v>557</v>
      </c>
      <c r="D338" s="261" t="s">
        <v>558</v>
      </c>
      <c r="E338" s="293">
        <v>379.51</v>
      </c>
      <c r="F338" s="303">
        <v>25884</v>
      </c>
      <c r="G338" s="295" t="s">
        <v>1113</v>
      </c>
      <c r="H338" s="296" t="s">
        <v>1059</v>
      </c>
      <c r="I338" s="297">
        <v>3</v>
      </c>
      <c r="J338" s="350"/>
      <c r="K338" s="348"/>
      <c r="L338" s="348"/>
      <c r="M338" s="350"/>
      <c r="N338" s="350"/>
      <c r="O338" s="152"/>
    </row>
    <row r="339" spans="2:15" ht="17.25" customHeight="1">
      <c r="B339" s="318">
        <v>35</v>
      </c>
      <c r="C339" s="261" t="s">
        <v>564</v>
      </c>
      <c r="D339" s="261" t="s">
        <v>565</v>
      </c>
      <c r="E339" s="293">
        <v>135.65</v>
      </c>
      <c r="F339" s="303">
        <v>29199</v>
      </c>
      <c r="G339" s="295" t="s">
        <v>1113</v>
      </c>
      <c r="H339" s="296" t="s">
        <v>30</v>
      </c>
      <c r="I339" s="297">
        <v>3</v>
      </c>
      <c r="J339" s="350"/>
      <c r="K339" s="348"/>
      <c r="L339" s="348"/>
      <c r="M339" s="350"/>
      <c r="N339" s="350"/>
      <c r="O339" s="152"/>
    </row>
    <row r="340" spans="2:15" ht="17.25" customHeight="1">
      <c r="B340" s="318">
        <v>36</v>
      </c>
      <c r="C340" s="261" t="s">
        <v>568</v>
      </c>
      <c r="D340" s="261" t="s">
        <v>569</v>
      </c>
      <c r="E340" s="293">
        <v>363</v>
      </c>
      <c r="F340" s="303">
        <v>27312</v>
      </c>
      <c r="G340" s="295" t="s">
        <v>1113</v>
      </c>
      <c r="H340" s="296" t="s">
        <v>30</v>
      </c>
      <c r="I340" s="297">
        <v>3</v>
      </c>
      <c r="J340" s="350"/>
      <c r="K340" s="348"/>
      <c r="L340" s="348"/>
      <c r="M340" s="350"/>
      <c r="N340" s="350"/>
      <c r="O340" s="152"/>
    </row>
    <row r="341" spans="2:15" ht="17.25" customHeight="1">
      <c r="B341" s="318">
        <v>37</v>
      </c>
      <c r="C341" s="261" t="s">
        <v>570</v>
      </c>
      <c r="D341" s="261" t="s">
        <v>571</v>
      </c>
      <c r="E341" s="293">
        <v>297.51</v>
      </c>
      <c r="F341" s="303">
        <v>33801</v>
      </c>
      <c r="G341" s="295" t="s">
        <v>1113</v>
      </c>
      <c r="H341" s="296" t="s">
        <v>30</v>
      </c>
      <c r="I341" s="297">
        <v>3</v>
      </c>
      <c r="J341" s="373"/>
      <c r="K341" s="348"/>
      <c r="L341" s="348"/>
      <c r="M341" s="350"/>
      <c r="N341" s="350"/>
      <c r="O341" s="152"/>
    </row>
    <row r="342" spans="2:15" ht="17.25" customHeight="1">
      <c r="B342" s="318">
        <v>38</v>
      </c>
      <c r="C342" s="261" t="s">
        <v>935</v>
      </c>
      <c r="D342" s="261" t="s">
        <v>936</v>
      </c>
      <c r="E342" s="293">
        <v>167.26</v>
      </c>
      <c r="F342" s="303">
        <v>37135</v>
      </c>
      <c r="G342" s="295" t="s">
        <v>1113</v>
      </c>
      <c r="H342" s="296" t="s">
        <v>1000</v>
      </c>
      <c r="I342" s="297">
        <v>3</v>
      </c>
      <c r="J342" s="350" t="s">
        <v>995</v>
      </c>
      <c r="K342" s="348"/>
      <c r="L342" s="348"/>
      <c r="M342" s="350"/>
      <c r="N342" s="350"/>
      <c r="O342" s="152"/>
    </row>
    <row r="343" spans="2:15" ht="17.25" customHeight="1">
      <c r="B343" s="318">
        <v>39</v>
      </c>
      <c r="C343" s="261" t="s">
        <v>599</v>
      </c>
      <c r="D343" s="261" t="s">
        <v>600</v>
      </c>
      <c r="E343" s="293">
        <v>226.46</v>
      </c>
      <c r="F343" s="303">
        <v>24992</v>
      </c>
      <c r="G343" s="295" t="s">
        <v>1113</v>
      </c>
      <c r="H343" s="296" t="s">
        <v>30</v>
      </c>
      <c r="I343" s="297">
        <v>3</v>
      </c>
      <c r="J343" s="350"/>
      <c r="K343" s="348"/>
      <c r="L343" s="348"/>
      <c r="M343" s="350"/>
      <c r="N343" s="350"/>
      <c r="O343" s="152"/>
    </row>
    <row r="344" spans="2:15" ht="17.25" customHeight="1">
      <c r="B344" s="318">
        <v>40</v>
      </c>
      <c r="C344" s="261" t="s">
        <v>601</v>
      </c>
      <c r="D344" s="261" t="s">
        <v>602</v>
      </c>
      <c r="E344" s="293">
        <v>668.56</v>
      </c>
      <c r="F344" s="303">
        <v>26390</v>
      </c>
      <c r="G344" s="295" t="s">
        <v>1113</v>
      </c>
      <c r="H344" s="296" t="s">
        <v>30</v>
      </c>
      <c r="I344" s="297">
        <v>3</v>
      </c>
      <c r="J344" s="350"/>
      <c r="K344" s="348"/>
      <c r="L344" s="348"/>
      <c r="M344" s="350"/>
      <c r="N344" s="350"/>
      <c r="O344" s="150"/>
    </row>
    <row r="345" spans="2:15" ht="17.25" customHeight="1">
      <c r="B345" s="318">
        <v>41</v>
      </c>
      <c r="C345" s="261" t="s">
        <v>603</v>
      </c>
      <c r="D345" s="261" t="s">
        <v>604</v>
      </c>
      <c r="E345" s="293">
        <v>658.05</v>
      </c>
      <c r="F345" s="303">
        <v>26012</v>
      </c>
      <c r="G345" s="295" t="s">
        <v>1113</v>
      </c>
      <c r="H345" s="296" t="s">
        <v>1059</v>
      </c>
      <c r="I345" s="297">
        <v>3</v>
      </c>
      <c r="J345" s="350"/>
      <c r="K345" s="348"/>
      <c r="L345" s="348"/>
      <c r="M345" s="350"/>
      <c r="N345" s="350"/>
      <c r="O345" s="152"/>
    </row>
    <row r="346" spans="2:15" ht="17.25" customHeight="1">
      <c r="B346" s="318">
        <v>42</v>
      </c>
      <c r="C346" s="261" t="s">
        <v>962</v>
      </c>
      <c r="D346" s="261" t="s">
        <v>605</v>
      </c>
      <c r="E346" s="293">
        <v>804.09</v>
      </c>
      <c r="F346" s="303">
        <v>28559</v>
      </c>
      <c r="G346" s="295" t="s">
        <v>1113</v>
      </c>
      <c r="H346" s="296" t="s">
        <v>1059</v>
      </c>
      <c r="I346" s="297">
        <v>3</v>
      </c>
      <c r="J346" s="350"/>
      <c r="K346" s="348"/>
      <c r="L346" s="348"/>
      <c r="M346" s="350"/>
      <c r="N346" s="350"/>
      <c r="O346" s="152"/>
    </row>
    <row r="347" spans="2:15" ht="17.25" customHeight="1">
      <c r="B347" s="318">
        <v>43</v>
      </c>
      <c r="C347" s="261" t="s">
        <v>606</v>
      </c>
      <c r="D347" s="261" t="s">
        <v>607</v>
      </c>
      <c r="E347" s="293">
        <v>492.65</v>
      </c>
      <c r="F347" s="303">
        <v>26634</v>
      </c>
      <c r="G347" s="295" t="s">
        <v>1113</v>
      </c>
      <c r="H347" s="296" t="s">
        <v>1059</v>
      </c>
      <c r="I347" s="297">
        <v>4</v>
      </c>
      <c r="J347" s="350"/>
      <c r="K347" s="348"/>
      <c r="L347" s="348"/>
      <c r="M347" s="350"/>
      <c r="N347" s="350"/>
      <c r="O347" s="152"/>
    </row>
    <row r="348" spans="2:15" ht="17.25" customHeight="1">
      <c r="B348" s="318">
        <v>44</v>
      </c>
      <c r="C348" s="261" t="s">
        <v>608</v>
      </c>
      <c r="D348" s="261" t="s">
        <v>609</v>
      </c>
      <c r="E348" s="293">
        <v>341.76</v>
      </c>
      <c r="F348" s="303">
        <v>28567</v>
      </c>
      <c r="G348" s="295" t="s">
        <v>1113</v>
      </c>
      <c r="H348" s="296" t="s">
        <v>30</v>
      </c>
      <c r="I348" s="297">
        <v>4</v>
      </c>
      <c r="J348" s="350"/>
      <c r="K348" s="348"/>
      <c r="L348" s="348"/>
      <c r="M348" s="350"/>
      <c r="N348" s="350"/>
      <c r="O348" s="152"/>
    </row>
    <row r="349" spans="2:15" ht="17.25" customHeight="1">
      <c r="B349" s="318">
        <v>45</v>
      </c>
      <c r="C349" s="261" t="s">
        <v>616</v>
      </c>
      <c r="D349" s="261" t="s">
        <v>617</v>
      </c>
      <c r="E349" s="293">
        <v>227.3</v>
      </c>
      <c r="F349" s="303">
        <v>26012</v>
      </c>
      <c r="G349" s="295" t="s">
        <v>1113</v>
      </c>
      <c r="H349" s="296" t="s">
        <v>30</v>
      </c>
      <c r="I349" s="297">
        <v>4</v>
      </c>
      <c r="J349" s="350"/>
      <c r="K349" s="348"/>
      <c r="L349" s="348"/>
      <c r="M349" s="350"/>
      <c r="N349" s="350"/>
      <c r="O349" s="152"/>
    </row>
    <row r="350" spans="2:15" ht="17.25" customHeight="1">
      <c r="B350" s="318">
        <v>46</v>
      </c>
      <c r="C350" s="261" t="s">
        <v>618</v>
      </c>
      <c r="D350" s="261" t="s">
        <v>619</v>
      </c>
      <c r="E350" s="293">
        <v>502.84</v>
      </c>
      <c r="F350" s="303">
        <v>28602</v>
      </c>
      <c r="G350" s="295" t="s">
        <v>1113</v>
      </c>
      <c r="H350" s="296" t="s">
        <v>1059</v>
      </c>
      <c r="I350" s="297">
        <v>3</v>
      </c>
      <c r="J350" s="350"/>
      <c r="K350" s="348"/>
      <c r="L350" s="348"/>
      <c r="M350" s="350"/>
      <c r="N350" s="350"/>
      <c r="O350" s="152"/>
    </row>
    <row r="351" spans="2:15" ht="17.25" customHeight="1">
      <c r="B351" s="318">
        <v>47</v>
      </c>
      <c r="C351" s="261" t="s">
        <v>620</v>
      </c>
      <c r="D351" s="261" t="s">
        <v>621</v>
      </c>
      <c r="E351" s="293">
        <v>440.64</v>
      </c>
      <c r="F351" s="303">
        <v>36759</v>
      </c>
      <c r="G351" s="295" t="s">
        <v>1113</v>
      </c>
      <c r="H351" s="296" t="s">
        <v>30</v>
      </c>
      <c r="I351" s="297">
        <v>3</v>
      </c>
      <c r="J351" s="350"/>
      <c r="K351" s="348"/>
      <c r="L351" s="348"/>
      <c r="M351" s="350"/>
      <c r="N351" s="350"/>
      <c r="O351" s="152"/>
    </row>
    <row r="352" spans="2:15" ht="17.25" customHeight="1">
      <c r="B352" s="318">
        <v>48</v>
      </c>
      <c r="C352" s="261" t="s">
        <v>622</v>
      </c>
      <c r="D352" s="261" t="s">
        <v>623</v>
      </c>
      <c r="E352" s="293">
        <v>109.81</v>
      </c>
      <c r="F352" s="303">
        <v>24387</v>
      </c>
      <c r="G352" s="295" t="s">
        <v>1113</v>
      </c>
      <c r="H352" s="296" t="s">
        <v>30</v>
      </c>
      <c r="I352" s="297">
        <v>4</v>
      </c>
      <c r="J352" s="350"/>
      <c r="K352" s="348"/>
      <c r="L352" s="348"/>
      <c r="M352" s="350"/>
      <c r="N352" s="350"/>
      <c r="O352" s="152"/>
    </row>
    <row r="353" spans="2:15" ht="17.25" customHeight="1">
      <c r="B353" s="318">
        <v>49</v>
      </c>
      <c r="C353" s="261" t="s">
        <v>961</v>
      </c>
      <c r="D353" s="261" t="s">
        <v>624</v>
      </c>
      <c r="E353" s="293">
        <v>547.78</v>
      </c>
      <c r="F353" s="303">
        <v>33319</v>
      </c>
      <c r="G353" s="295" t="s">
        <v>1113</v>
      </c>
      <c r="H353" s="296" t="s">
        <v>1059</v>
      </c>
      <c r="I353" s="297">
        <v>3</v>
      </c>
      <c r="J353" s="350" t="s">
        <v>995</v>
      </c>
      <c r="K353" s="348"/>
      <c r="L353" s="348"/>
      <c r="M353" s="350"/>
      <c r="N353" s="350"/>
      <c r="O353" s="152"/>
    </row>
    <row r="354" spans="2:15" ht="17.25" customHeight="1">
      <c r="B354" s="318">
        <v>50</v>
      </c>
      <c r="C354" s="261" t="s">
        <v>625</v>
      </c>
      <c r="D354" s="261" t="s">
        <v>626</v>
      </c>
      <c r="E354" s="293">
        <v>771.25</v>
      </c>
      <c r="F354" s="303">
        <v>27942</v>
      </c>
      <c r="G354" s="295" t="s">
        <v>1113</v>
      </c>
      <c r="H354" s="296" t="s">
        <v>30</v>
      </c>
      <c r="I354" s="297">
        <v>3</v>
      </c>
      <c r="J354" s="350"/>
      <c r="K354" s="348"/>
      <c r="L354" s="348"/>
      <c r="M354" s="350"/>
      <c r="N354" s="350"/>
      <c r="O354" s="152"/>
    </row>
    <row r="355" spans="2:15" ht="17.25" customHeight="1">
      <c r="B355" s="318">
        <v>51</v>
      </c>
      <c r="C355" s="261" t="s">
        <v>960</v>
      </c>
      <c r="D355" s="261" t="s">
        <v>627</v>
      </c>
      <c r="E355" s="293">
        <v>939.52</v>
      </c>
      <c r="F355" s="303">
        <v>28483</v>
      </c>
      <c r="G355" s="295" t="s">
        <v>1113</v>
      </c>
      <c r="H355" s="296" t="s">
        <v>1059</v>
      </c>
      <c r="I355" s="297">
        <v>3</v>
      </c>
      <c r="J355" s="350" t="s">
        <v>1174</v>
      </c>
      <c r="K355" s="348"/>
      <c r="L355" s="348"/>
      <c r="M355" s="350" t="s">
        <v>1400</v>
      </c>
      <c r="N355" s="350"/>
      <c r="O355" s="152"/>
    </row>
    <row r="356" spans="2:15" s="148" customFormat="1" ht="17.25" customHeight="1">
      <c r="B356" s="318">
        <v>52</v>
      </c>
      <c r="C356" s="261" t="s">
        <v>959</v>
      </c>
      <c r="D356" s="261" t="s">
        <v>628</v>
      </c>
      <c r="E356" s="293">
        <v>409.34</v>
      </c>
      <c r="F356" s="303">
        <v>26012</v>
      </c>
      <c r="G356" s="295" t="s">
        <v>1113</v>
      </c>
      <c r="H356" s="296" t="s">
        <v>30</v>
      </c>
      <c r="I356" s="297">
        <v>3</v>
      </c>
      <c r="J356" s="350" t="s">
        <v>995</v>
      </c>
      <c r="K356" s="348"/>
      <c r="L356" s="348"/>
      <c r="M356" s="350"/>
      <c r="N356" s="350"/>
      <c r="O356" s="152"/>
    </row>
    <row r="357" spans="2:15" ht="17.25" customHeight="1">
      <c r="B357" s="318">
        <v>53</v>
      </c>
      <c r="C357" s="261" t="s">
        <v>990</v>
      </c>
      <c r="D357" s="261" t="s">
        <v>991</v>
      </c>
      <c r="E357" s="293">
        <v>571.67999999999995</v>
      </c>
      <c r="F357" s="303">
        <v>38786</v>
      </c>
      <c r="G357" s="295" t="s">
        <v>1113</v>
      </c>
      <c r="H357" s="296" t="s">
        <v>30</v>
      </c>
      <c r="I357" s="297">
        <v>3</v>
      </c>
      <c r="J357" s="350"/>
      <c r="K357" s="348"/>
      <c r="L357" s="348"/>
      <c r="M357" s="350"/>
      <c r="N357" s="350"/>
      <c r="O357" s="152"/>
    </row>
    <row r="358" spans="2:15" ht="17.25" customHeight="1">
      <c r="B358" s="318">
        <v>54</v>
      </c>
      <c r="C358" s="261" t="s">
        <v>629</v>
      </c>
      <c r="D358" s="261" t="s">
        <v>630</v>
      </c>
      <c r="E358" s="293">
        <v>311.17</v>
      </c>
      <c r="F358" s="303">
        <v>35045</v>
      </c>
      <c r="G358" s="295" t="s">
        <v>1113</v>
      </c>
      <c r="H358" s="296" t="s">
        <v>30</v>
      </c>
      <c r="I358" s="297">
        <v>3</v>
      </c>
      <c r="J358" s="350"/>
      <c r="K358" s="348"/>
      <c r="L358" s="348"/>
      <c r="M358" s="350"/>
      <c r="N358" s="350"/>
      <c r="O358" s="152"/>
    </row>
    <row r="359" spans="2:15" ht="24">
      <c r="B359" s="318">
        <v>55</v>
      </c>
      <c r="C359" s="261" t="s">
        <v>631</v>
      </c>
      <c r="D359" s="261" t="s">
        <v>1109</v>
      </c>
      <c r="E359" s="293">
        <v>538.63</v>
      </c>
      <c r="F359" s="303">
        <v>27167</v>
      </c>
      <c r="G359" s="295" t="s">
        <v>1113</v>
      </c>
      <c r="H359" s="296" t="s">
        <v>1059</v>
      </c>
      <c r="I359" s="297">
        <v>3</v>
      </c>
      <c r="J359" s="350"/>
      <c r="K359" s="348"/>
      <c r="L359" s="348"/>
      <c r="M359" s="350"/>
      <c r="N359" s="350"/>
      <c r="O359" s="152"/>
    </row>
    <row r="360" spans="2:15" ht="17.25" customHeight="1">
      <c r="B360" s="318">
        <v>56</v>
      </c>
      <c r="C360" s="261" t="s">
        <v>632</v>
      </c>
      <c r="D360" s="261" t="s">
        <v>633</v>
      </c>
      <c r="E360" s="293">
        <v>887.53</v>
      </c>
      <c r="F360" s="303">
        <v>30428</v>
      </c>
      <c r="G360" s="295" t="s">
        <v>1113</v>
      </c>
      <c r="H360" s="296" t="s">
        <v>1060</v>
      </c>
      <c r="I360" s="297">
        <v>3</v>
      </c>
      <c r="J360" s="350"/>
      <c r="K360" s="348"/>
      <c r="L360" s="348"/>
      <c r="M360" s="350"/>
      <c r="N360" s="350"/>
      <c r="O360" s="152"/>
    </row>
    <row r="361" spans="2:15" ht="17.25" customHeight="1">
      <c r="B361" s="318">
        <v>57</v>
      </c>
      <c r="C361" s="392" t="s">
        <v>634</v>
      </c>
      <c r="D361" s="392" t="s">
        <v>635</v>
      </c>
      <c r="E361" s="293">
        <v>893.39</v>
      </c>
      <c r="F361" s="393">
        <v>33998</v>
      </c>
      <c r="G361" s="295" t="s">
        <v>1113</v>
      </c>
      <c r="H361" s="296" t="s">
        <v>1059</v>
      </c>
      <c r="I361" s="297">
        <v>3</v>
      </c>
      <c r="J361" s="350"/>
      <c r="K361" s="348"/>
      <c r="L361" s="348"/>
      <c r="M361" s="350"/>
      <c r="N361" s="350"/>
      <c r="O361" s="152"/>
    </row>
    <row r="362" spans="2:15" ht="17.25" customHeight="1">
      <c r="B362" s="318">
        <v>58</v>
      </c>
      <c r="C362" s="394" t="s">
        <v>636</v>
      </c>
      <c r="D362" s="394" t="s">
        <v>637</v>
      </c>
      <c r="E362" s="293">
        <v>793.44</v>
      </c>
      <c r="F362" s="395">
        <v>36982</v>
      </c>
      <c r="G362" s="295" t="s">
        <v>1113</v>
      </c>
      <c r="H362" s="296" t="s">
        <v>1059</v>
      </c>
      <c r="I362" s="297">
        <v>3</v>
      </c>
      <c r="J362" s="350" t="s">
        <v>995</v>
      </c>
      <c r="K362" s="348"/>
      <c r="L362" s="348"/>
      <c r="M362" s="350"/>
      <c r="N362" s="350"/>
      <c r="O362" s="152"/>
    </row>
    <row r="363" spans="2:15" ht="17.25" customHeight="1">
      <c r="B363" s="318">
        <v>59</v>
      </c>
      <c r="C363" s="392" t="s">
        <v>638</v>
      </c>
      <c r="D363" s="392" t="s">
        <v>639</v>
      </c>
      <c r="E363" s="293">
        <v>170.08</v>
      </c>
      <c r="F363" s="393">
        <v>35520</v>
      </c>
      <c r="G363" s="295" t="s">
        <v>1113</v>
      </c>
      <c r="H363" s="296" t="s">
        <v>1059</v>
      </c>
      <c r="I363" s="297">
        <v>3</v>
      </c>
      <c r="J363" s="350"/>
      <c r="K363" s="348"/>
      <c r="L363" s="348"/>
      <c r="M363" s="350"/>
      <c r="N363" s="350"/>
      <c r="O363" s="152"/>
    </row>
    <row r="364" spans="2:15" ht="17.25" customHeight="1">
      <c r="B364" s="318">
        <v>60</v>
      </c>
      <c r="C364" s="392" t="s">
        <v>640</v>
      </c>
      <c r="D364" s="392" t="s">
        <v>641</v>
      </c>
      <c r="E364" s="293">
        <v>495</v>
      </c>
      <c r="F364" s="393">
        <v>27312</v>
      </c>
      <c r="G364" s="295" t="s">
        <v>1113</v>
      </c>
      <c r="H364" s="296" t="s">
        <v>1058</v>
      </c>
      <c r="I364" s="297">
        <v>3</v>
      </c>
      <c r="J364" s="350"/>
      <c r="K364" s="348"/>
      <c r="L364" s="348"/>
      <c r="M364" s="350"/>
      <c r="N364" s="350"/>
      <c r="O364" s="152"/>
    </row>
    <row r="365" spans="2:15" ht="17.25" customHeight="1">
      <c r="B365" s="318">
        <v>61</v>
      </c>
      <c r="C365" s="394" t="s">
        <v>642</v>
      </c>
      <c r="D365" s="394" t="s">
        <v>643</v>
      </c>
      <c r="E365" s="293">
        <v>849.43</v>
      </c>
      <c r="F365" s="395">
        <v>34058</v>
      </c>
      <c r="G365" s="295" t="s">
        <v>1113</v>
      </c>
      <c r="H365" s="296" t="s">
        <v>1059</v>
      </c>
      <c r="I365" s="297">
        <v>3</v>
      </c>
      <c r="J365" s="350"/>
      <c r="K365" s="348"/>
      <c r="L365" s="348"/>
      <c r="M365" s="350"/>
      <c r="N365" s="350"/>
      <c r="O365" s="152"/>
    </row>
    <row r="366" spans="2:15" ht="17.25" customHeight="1">
      <c r="B366" s="318">
        <v>62</v>
      </c>
      <c r="C366" s="394" t="s">
        <v>1150</v>
      </c>
      <c r="D366" s="394" t="s">
        <v>1151</v>
      </c>
      <c r="E366" s="293">
        <v>348.85</v>
      </c>
      <c r="F366" s="395">
        <v>43191</v>
      </c>
      <c r="G366" s="295" t="s">
        <v>1113</v>
      </c>
      <c r="H366" s="296" t="s">
        <v>1182</v>
      </c>
      <c r="I366" s="297">
        <v>3</v>
      </c>
      <c r="J366" s="350"/>
      <c r="K366" s="348"/>
      <c r="L366" s="348"/>
      <c r="M366" s="350"/>
      <c r="N366" s="350"/>
      <c r="O366" s="152"/>
    </row>
    <row r="367" spans="2:15" ht="17.25" customHeight="1">
      <c r="B367" s="318">
        <v>63</v>
      </c>
      <c r="C367" s="261" t="s">
        <v>644</v>
      </c>
      <c r="D367" s="261" t="s">
        <v>645</v>
      </c>
      <c r="E367" s="293">
        <v>432.19</v>
      </c>
      <c r="F367" s="303">
        <v>24915</v>
      </c>
      <c r="G367" s="295" t="s">
        <v>1113</v>
      </c>
      <c r="H367" s="296" t="s">
        <v>1059</v>
      </c>
      <c r="I367" s="297">
        <v>4</v>
      </c>
      <c r="J367" s="350"/>
      <c r="K367" s="348"/>
      <c r="L367" s="348"/>
      <c r="M367" s="350"/>
      <c r="N367" s="350" t="s">
        <v>1494</v>
      </c>
      <c r="O367" s="152"/>
    </row>
    <row r="368" spans="2:15" ht="17.25" customHeight="1">
      <c r="B368" s="318">
        <v>64</v>
      </c>
      <c r="C368" s="261" t="s">
        <v>646</v>
      </c>
      <c r="D368" s="261" t="s">
        <v>647</v>
      </c>
      <c r="E368" s="293">
        <v>903.58</v>
      </c>
      <c r="F368" s="303">
        <v>27485</v>
      </c>
      <c r="G368" s="295" t="s">
        <v>1113</v>
      </c>
      <c r="H368" s="296" t="s">
        <v>1059</v>
      </c>
      <c r="I368" s="297">
        <v>4</v>
      </c>
      <c r="J368" s="350" t="s">
        <v>995</v>
      </c>
      <c r="K368" s="348"/>
      <c r="L368" s="348"/>
      <c r="M368" s="350"/>
      <c r="N368" s="350"/>
      <c r="O368" s="152"/>
    </row>
    <row r="369" spans="1:15" ht="17.25" customHeight="1">
      <c r="B369" s="318">
        <v>65</v>
      </c>
      <c r="C369" s="261" t="s">
        <v>956</v>
      </c>
      <c r="D369" s="261" t="s">
        <v>957</v>
      </c>
      <c r="E369" s="293">
        <v>934.77</v>
      </c>
      <c r="F369" s="303">
        <v>27485</v>
      </c>
      <c r="G369" s="295" t="s">
        <v>1113</v>
      </c>
      <c r="H369" s="296" t="s">
        <v>1000</v>
      </c>
      <c r="I369" s="297"/>
      <c r="J369" s="350"/>
      <c r="K369" s="348"/>
      <c r="L369" s="348"/>
      <c r="M369" s="350"/>
      <c r="N369" s="350"/>
      <c r="O369" s="152"/>
    </row>
    <row r="370" spans="1:15" ht="17.25" customHeight="1">
      <c r="B370" s="318">
        <v>66</v>
      </c>
      <c r="C370" s="261" t="s">
        <v>160</v>
      </c>
      <c r="D370" s="261" t="s">
        <v>161</v>
      </c>
      <c r="E370" s="293">
        <v>389.79</v>
      </c>
      <c r="F370" s="303">
        <v>33290</v>
      </c>
      <c r="G370" s="295" t="s">
        <v>1113</v>
      </c>
      <c r="H370" s="296" t="s">
        <v>1059</v>
      </c>
      <c r="I370" s="297">
        <v>4</v>
      </c>
      <c r="J370" s="350"/>
      <c r="K370" s="348"/>
      <c r="L370" s="348"/>
      <c r="M370" s="350"/>
      <c r="N370" s="350"/>
      <c r="O370" s="152"/>
    </row>
    <row r="371" spans="1:15" ht="17.25" customHeight="1">
      <c r="B371" s="318">
        <v>67</v>
      </c>
      <c r="C371" s="392" t="s">
        <v>657</v>
      </c>
      <c r="D371" s="392" t="s">
        <v>658</v>
      </c>
      <c r="E371" s="293">
        <v>199.87</v>
      </c>
      <c r="F371" s="393">
        <v>32941</v>
      </c>
      <c r="G371" s="295" t="s">
        <v>1113</v>
      </c>
      <c r="H371" s="355" t="s">
        <v>30</v>
      </c>
      <c r="I371" s="297">
        <v>3</v>
      </c>
      <c r="J371" s="350"/>
      <c r="K371" s="348"/>
      <c r="L371" s="348"/>
      <c r="M371" s="350"/>
      <c r="N371" s="350"/>
      <c r="O371" s="152"/>
    </row>
    <row r="372" spans="1:15" ht="25.5" customHeight="1">
      <c r="B372" s="318"/>
      <c r="C372" s="318" t="s">
        <v>984</v>
      </c>
      <c r="D372" s="318" t="s">
        <v>1012</v>
      </c>
      <c r="E372" s="318" t="s">
        <v>977</v>
      </c>
      <c r="F372" s="303" t="s">
        <v>0</v>
      </c>
      <c r="G372" s="319" t="s">
        <v>999</v>
      </c>
      <c r="H372" s="318" t="s">
        <v>1</v>
      </c>
      <c r="I372" s="346"/>
      <c r="J372" s="289" t="s">
        <v>1308</v>
      </c>
      <c r="K372" s="290" t="s">
        <v>1392</v>
      </c>
      <c r="L372" s="291" t="s">
        <v>1393</v>
      </c>
      <c r="M372" s="290" t="s">
        <v>1401</v>
      </c>
      <c r="N372" s="291" t="s">
        <v>1335</v>
      </c>
      <c r="O372" s="152"/>
    </row>
    <row r="373" spans="1:15" ht="17.25" customHeight="1">
      <c r="B373" s="318">
        <v>68</v>
      </c>
      <c r="C373" s="394" t="s">
        <v>659</v>
      </c>
      <c r="D373" s="394" t="s">
        <v>660</v>
      </c>
      <c r="E373" s="293">
        <v>475.9</v>
      </c>
      <c r="F373" s="395">
        <v>27742</v>
      </c>
      <c r="G373" s="295" t="s">
        <v>1113</v>
      </c>
      <c r="H373" s="296" t="s">
        <v>1380</v>
      </c>
      <c r="I373" s="297">
        <v>3</v>
      </c>
      <c r="J373" s="350"/>
      <c r="K373" s="348"/>
      <c r="L373" s="348" t="s">
        <v>1397</v>
      </c>
      <c r="M373" s="350"/>
      <c r="N373" s="350"/>
      <c r="O373" s="152"/>
    </row>
    <row r="374" spans="1:15" ht="17.25" customHeight="1">
      <c r="B374" s="318">
        <v>69</v>
      </c>
      <c r="C374" s="261" t="s">
        <v>665</v>
      </c>
      <c r="D374" s="261" t="s">
        <v>666</v>
      </c>
      <c r="E374" s="293">
        <v>848.83</v>
      </c>
      <c r="F374" s="303">
        <v>24915</v>
      </c>
      <c r="G374" s="295" t="s">
        <v>1113</v>
      </c>
      <c r="H374" s="296" t="s">
        <v>1318</v>
      </c>
      <c r="I374" s="297">
        <v>4</v>
      </c>
      <c r="J374" s="350"/>
      <c r="K374" s="348"/>
      <c r="L374" s="348"/>
      <c r="M374" s="350"/>
      <c r="N374" s="350"/>
    </row>
    <row r="375" spans="1:15" ht="17.25" customHeight="1">
      <c r="A375" s="194"/>
      <c r="B375" s="318">
        <v>70</v>
      </c>
      <c r="C375" s="261" t="s">
        <v>667</v>
      </c>
      <c r="D375" s="261" t="s">
        <v>668</v>
      </c>
      <c r="E375" s="293">
        <v>562.91999999999996</v>
      </c>
      <c r="F375" s="303">
        <v>35155</v>
      </c>
      <c r="G375" s="295" t="s">
        <v>1113</v>
      </c>
      <c r="H375" s="296" t="s">
        <v>1059</v>
      </c>
      <c r="I375" s="297">
        <v>4</v>
      </c>
      <c r="J375" s="350"/>
      <c r="K375" s="348"/>
      <c r="L375" s="348"/>
      <c r="M375" s="350"/>
      <c r="N375" s="350"/>
    </row>
    <row r="376" spans="1:15" ht="17.25" customHeight="1">
      <c r="A376" s="197"/>
      <c r="B376" s="318">
        <v>71</v>
      </c>
      <c r="C376" s="261" t="s">
        <v>994</v>
      </c>
      <c r="D376" s="261" t="s">
        <v>1017</v>
      </c>
      <c r="E376" s="293">
        <v>236</v>
      </c>
      <c r="F376" s="303">
        <v>39172</v>
      </c>
      <c r="G376" s="295" t="s">
        <v>1113</v>
      </c>
      <c r="H376" s="296" t="s">
        <v>1000</v>
      </c>
      <c r="I376" s="297"/>
      <c r="J376" s="350"/>
      <c r="K376" s="348"/>
      <c r="L376" s="348"/>
      <c r="M376" s="350"/>
      <c r="N376" s="350"/>
    </row>
    <row r="377" spans="1:15" s="148" customFormat="1" ht="17.25" customHeight="1">
      <c r="B377" s="318">
        <v>72</v>
      </c>
      <c r="C377" s="261" t="s">
        <v>669</v>
      </c>
      <c r="D377" s="261" t="s">
        <v>670</v>
      </c>
      <c r="E377" s="293">
        <v>256.02999999999997</v>
      </c>
      <c r="F377" s="303">
        <v>31563</v>
      </c>
      <c r="G377" s="295" t="s">
        <v>1113</v>
      </c>
      <c r="H377" s="296" t="s">
        <v>30</v>
      </c>
      <c r="I377" s="297">
        <v>4</v>
      </c>
      <c r="J377" s="350" t="s">
        <v>995</v>
      </c>
      <c r="K377" s="348"/>
      <c r="L377" s="348"/>
      <c r="M377" s="350"/>
      <c r="N377" s="350"/>
      <c r="O377" s="150"/>
    </row>
    <row r="378" spans="1:15" ht="17.25" customHeight="1">
      <c r="B378" s="318">
        <v>73</v>
      </c>
      <c r="C378" s="392" t="s">
        <v>671</v>
      </c>
      <c r="D378" s="392" t="s">
        <v>672</v>
      </c>
      <c r="E378" s="293">
        <v>670</v>
      </c>
      <c r="F378" s="393">
        <v>25487</v>
      </c>
      <c r="G378" s="295" t="s">
        <v>1113</v>
      </c>
      <c r="H378" s="296" t="s">
        <v>1058</v>
      </c>
      <c r="I378" s="297">
        <v>3</v>
      </c>
      <c r="J378" s="350"/>
      <c r="K378" s="348"/>
      <c r="L378" s="348"/>
      <c r="M378" s="350"/>
      <c r="N378" s="350"/>
      <c r="O378" s="152"/>
    </row>
    <row r="379" spans="1:15" ht="17.25" customHeight="1">
      <c r="B379" s="318">
        <v>74</v>
      </c>
      <c r="C379" s="392" t="s">
        <v>951</v>
      </c>
      <c r="D379" s="392" t="s">
        <v>952</v>
      </c>
      <c r="E379" s="293">
        <v>510.56</v>
      </c>
      <c r="F379" s="393">
        <v>37711</v>
      </c>
      <c r="G379" s="295" t="s">
        <v>1113</v>
      </c>
      <c r="H379" s="296" t="s">
        <v>1059</v>
      </c>
      <c r="I379" s="297"/>
      <c r="J379" s="350" t="s">
        <v>995</v>
      </c>
      <c r="K379" s="348"/>
      <c r="L379" s="348"/>
      <c r="M379" s="350"/>
      <c r="N379" s="350"/>
      <c r="O379" s="152"/>
    </row>
    <row r="380" spans="1:15" ht="17.25" customHeight="1">
      <c r="B380" s="318">
        <v>75</v>
      </c>
      <c r="C380" s="261" t="s">
        <v>677</v>
      </c>
      <c r="D380" s="261" t="s">
        <v>678</v>
      </c>
      <c r="E380" s="293">
        <v>984.85</v>
      </c>
      <c r="F380" s="303">
        <v>27866</v>
      </c>
      <c r="G380" s="295" t="s">
        <v>1113</v>
      </c>
      <c r="H380" s="296" t="s">
        <v>30</v>
      </c>
      <c r="I380" s="297">
        <v>4</v>
      </c>
      <c r="J380" s="350" t="s">
        <v>1317</v>
      </c>
      <c r="K380" s="348"/>
      <c r="L380" s="348"/>
      <c r="M380" s="350" t="s">
        <v>1346</v>
      </c>
      <c r="N380" s="350"/>
      <c r="O380" s="152"/>
    </row>
    <row r="381" spans="1:15" ht="17.25" customHeight="1">
      <c r="B381" s="318">
        <v>76</v>
      </c>
      <c r="C381" s="261" t="s">
        <v>679</v>
      </c>
      <c r="D381" s="261" t="s">
        <v>680</v>
      </c>
      <c r="E381" s="293">
        <v>702.2</v>
      </c>
      <c r="F381" s="303">
        <v>24915</v>
      </c>
      <c r="G381" s="295" t="s">
        <v>1113</v>
      </c>
      <c r="H381" s="296" t="s">
        <v>1059</v>
      </c>
      <c r="I381" s="297">
        <v>4</v>
      </c>
      <c r="J381" s="350"/>
      <c r="K381" s="348"/>
      <c r="L381" s="348"/>
      <c r="M381" s="350"/>
      <c r="N381" s="350"/>
      <c r="O381" s="152"/>
    </row>
    <row r="382" spans="1:15" ht="17.25" customHeight="1">
      <c r="B382" s="318">
        <v>77</v>
      </c>
      <c r="C382" s="261" t="s">
        <v>681</v>
      </c>
      <c r="D382" s="261" t="s">
        <v>682</v>
      </c>
      <c r="E382" s="293">
        <v>346.96</v>
      </c>
      <c r="F382" s="303">
        <v>30792</v>
      </c>
      <c r="G382" s="295" t="s">
        <v>1113</v>
      </c>
      <c r="H382" s="296" t="s">
        <v>1059</v>
      </c>
      <c r="I382" s="297">
        <v>4</v>
      </c>
      <c r="J382" s="350" t="s">
        <v>995</v>
      </c>
      <c r="K382" s="348"/>
      <c r="L382" s="348"/>
      <c r="M382" s="350"/>
      <c r="N382" s="350"/>
      <c r="O382" s="152"/>
    </row>
    <row r="383" spans="1:15" ht="17.25" customHeight="1">
      <c r="B383" s="318">
        <v>78</v>
      </c>
      <c r="C383" s="261" t="s">
        <v>683</v>
      </c>
      <c r="D383" s="261" t="s">
        <v>684</v>
      </c>
      <c r="E383" s="293">
        <v>247.29</v>
      </c>
      <c r="F383" s="303">
        <v>31503</v>
      </c>
      <c r="G383" s="295" t="s">
        <v>1113</v>
      </c>
      <c r="H383" s="296" t="s">
        <v>30</v>
      </c>
      <c r="I383" s="297">
        <v>4</v>
      </c>
      <c r="J383" s="350" t="s">
        <v>995</v>
      </c>
      <c r="K383" s="348"/>
      <c r="L383" s="348"/>
      <c r="M383" s="350"/>
      <c r="N383" s="350"/>
      <c r="O383" s="152"/>
    </row>
    <row r="384" spans="1:15" ht="17.25" customHeight="1">
      <c r="B384" s="318">
        <v>79</v>
      </c>
      <c r="C384" s="261" t="s">
        <v>685</v>
      </c>
      <c r="D384" s="261" t="s">
        <v>686</v>
      </c>
      <c r="E384" s="293">
        <v>328.26</v>
      </c>
      <c r="F384" s="303">
        <v>30792</v>
      </c>
      <c r="G384" s="295" t="s">
        <v>1113</v>
      </c>
      <c r="H384" s="296" t="s">
        <v>30</v>
      </c>
      <c r="I384" s="297">
        <v>4</v>
      </c>
      <c r="J384" s="350" t="s">
        <v>995</v>
      </c>
      <c r="K384" s="348"/>
      <c r="L384" s="348"/>
      <c r="M384" s="350"/>
      <c r="N384" s="350"/>
      <c r="O384" s="152"/>
    </row>
    <row r="385" spans="2:15" ht="17.25" customHeight="1">
      <c r="B385" s="318">
        <v>80</v>
      </c>
      <c r="C385" s="261" t="s">
        <v>687</v>
      </c>
      <c r="D385" s="261" t="s">
        <v>688</v>
      </c>
      <c r="E385" s="293">
        <v>414.72</v>
      </c>
      <c r="F385" s="303">
        <v>31017</v>
      </c>
      <c r="G385" s="295" t="s">
        <v>1113</v>
      </c>
      <c r="H385" s="296" t="s">
        <v>1059</v>
      </c>
      <c r="I385" s="297">
        <v>4</v>
      </c>
      <c r="J385" s="350" t="s">
        <v>995</v>
      </c>
      <c r="K385" s="348"/>
      <c r="L385" s="348"/>
      <c r="M385" s="350"/>
      <c r="N385" s="350"/>
      <c r="O385" s="152"/>
    </row>
    <row r="386" spans="2:15" ht="17.25" customHeight="1">
      <c r="B386" s="318">
        <v>81</v>
      </c>
      <c r="C386" s="261" t="s">
        <v>689</v>
      </c>
      <c r="D386" s="261" t="s">
        <v>690</v>
      </c>
      <c r="E386" s="293">
        <v>309.14999999999998</v>
      </c>
      <c r="F386" s="303">
        <v>25659</v>
      </c>
      <c r="G386" s="295" t="s">
        <v>1113</v>
      </c>
      <c r="H386" s="296" t="s">
        <v>1059</v>
      </c>
      <c r="I386" s="297">
        <v>4</v>
      </c>
      <c r="J386" s="350"/>
      <c r="K386" s="348"/>
      <c r="L386" s="348"/>
      <c r="M386" s="350"/>
      <c r="N386" s="350"/>
      <c r="O386" s="152"/>
    </row>
    <row r="387" spans="2:15" ht="17.25" customHeight="1">
      <c r="B387" s="318">
        <v>82</v>
      </c>
      <c r="C387" s="261" t="s">
        <v>691</v>
      </c>
      <c r="D387" s="261" t="s">
        <v>692</v>
      </c>
      <c r="E387" s="293">
        <v>370.61</v>
      </c>
      <c r="F387" s="303">
        <v>33694</v>
      </c>
      <c r="G387" s="295" t="s">
        <v>1113</v>
      </c>
      <c r="H387" s="296" t="s">
        <v>1059</v>
      </c>
      <c r="I387" s="297">
        <v>4</v>
      </c>
      <c r="J387" s="350" t="s">
        <v>995</v>
      </c>
      <c r="K387" s="348"/>
      <c r="L387" s="348"/>
      <c r="M387" s="350"/>
      <c r="N387" s="350"/>
      <c r="O387" s="152"/>
    </row>
    <row r="388" spans="2:15" ht="17.25" customHeight="1">
      <c r="B388" s="318">
        <v>83</v>
      </c>
      <c r="C388" s="261" t="s">
        <v>1196</v>
      </c>
      <c r="D388" s="261" t="s">
        <v>1197</v>
      </c>
      <c r="E388" s="293">
        <v>461</v>
      </c>
      <c r="F388" s="303">
        <v>44256</v>
      </c>
      <c r="G388" s="295" t="s">
        <v>1113</v>
      </c>
      <c r="H388" s="296" t="s">
        <v>1383</v>
      </c>
      <c r="I388" s="297">
        <v>4</v>
      </c>
      <c r="J388" s="350"/>
      <c r="K388" s="348"/>
      <c r="L388" s="348" t="s">
        <v>1395</v>
      </c>
      <c r="M388" s="350" t="s">
        <v>1336</v>
      </c>
      <c r="N388" s="350"/>
      <c r="O388" s="152"/>
    </row>
    <row r="389" spans="2:15" ht="17.25" customHeight="1">
      <c r="B389" s="318">
        <v>84</v>
      </c>
      <c r="C389" s="392" t="s">
        <v>693</v>
      </c>
      <c r="D389" s="392" t="s">
        <v>694</v>
      </c>
      <c r="E389" s="293">
        <v>300</v>
      </c>
      <c r="F389" s="393">
        <v>28945</v>
      </c>
      <c r="G389" s="295" t="s">
        <v>1113</v>
      </c>
      <c r="H389" s="296" t="s">
        <v>1059</v>
      </c>
      <c r="I389" s="297">
        <v>3</v>
      </c>
      <c r="J389" s="350" t="s">
        <v>995</v>
      </c>
      <c r="K389" s="348"/>
      <c r="L389" s="348"/>
      <c r="M389" s="350"/>
      <c r="N389" s="350"/>
      <c r="O389" s="152"/>
    </row>
    <row r="390" spans="2:15" ht="17.25" customHeight="1">
      <c r="B390" s="318">
        <v>85</v>
      </c>
      <c r="C390" s="392" t="s">
        <v>695</v>
      </c>
      <c r="D390" s="392" t="s">
        <v>696</v>
      </c>
      <c r="E390" s="293">
        <v>221.24</v>
      </c>
      <c r="F390" s="393">
        <v>32952</v>
      </c>
      <c r="G390" s="295" t="s">
        <v>1113</v>
      </c>
      <c r="H390" s="296" t="s">
        <v>1059</v>
      </c>
      <c r="I390" s="297">
        <v>3</v>
      </c>
      <c r="J390" s="350"/>
      <c r="K390" s="348"/>
      <c r="L390" s="348"/>
      <c r="M390" s="350" t="s">
        <v>1336</v>
      </c>
      <c r="N390" s="350"/>
      <c r="O390" s="152"/>
    </row>
    <row r="391" spans="2:15" ht="17.25" customHeight="1">
      <c r="B391" s="318">
        <v>86</v>
      </c>
      <c r="C391" s="261" t="s">
        <v>184</v>
      </c>
      <c r="D391" s="261" t="s">
        <v>697</v>
      </c>
      <c r="E391" s="293">
        <v>395.68</v>
      </c>
      <c r="F391" s="303">
        <v>29342</v>
      </c>
      <c r="G391" s="295" t="s">
        <v>1113</v>
      </c>
      <c r="H391" s="296" t="s">
        <v>1059</v>
      </c>
      <c r="I391" s="297">
        <v>4</v>
      </c>
      <c r="J391" s="373"/>
      <c r="K391" s="348"/>
      <c r="L391" s="348"/>
      <c r="M391" s="350"/>
      <c r="N391" s="350"/>
      <c r="O391" s="152"/>
    </row>
    <row r="392" spans="2:15" ht="17.25" customHeight="1">
      <c r="B392" s="318">
        <v>87</v>
      </c>
      <c r="C392" s="261" t="s">
        <v>698</v>
      </c>
      <c r="D392" s="261" t="s">
        <v>699</v>
      </c>
      <c r="E392" s="293">
        <v>430.34</v>
      </c>
      <c r="F392" s="303">
        <v>35885</v>
      </c>
      <c r="G392" s="295" t="s">
        <v>1113</v>
      </c>
      <c r="H392" s="296" t="s">
        <v>1059</v>
      </c>
      <c r="I392" s="297">
        <v>4</v>
      </c>
      <c r="J392" s="350"/>
      <c r="K392" s="348"/>
      <c r="L392" s="348"/>
      <c r="M392" s="350"/>
      <c r="N392" s="350"/>
      <c r="O392" s="152"/>
    </row>
    <row r="393" spans="2:15" ht="17.25" customHeight="1">
      <c r="B393" s="318">
        <v>88</v>
      </c>
      <c r="C393" s="261" t="s">
        <v>700</v>
      </c>
      <c r="D393" s="261" t="s">
        <v>701</v>
      </c>
      <c r="E393" s="293">
        <v>711.56</v>
      </c>
      <c r="F393" s="303">
        <v>30772</v>
      </c>
      <c r="G393" s="295" t="s">
        <v>1113</v>
      </c>
      <c r="H393" s="296" t="s">
        <v>1059</v>
      </c>
      <c r="I393" s="297">
        <v>4</v>
      </c>
      <c r="J393" s="350"/>
      <c r="K393" s="348"/>
      <c r="L393" s="348"/>
      <c r="M393" s="350"/>
      <c r="N393" s="350"/>
      <c r="O393" s="152"/>
    </row>
    <row r="394" spans="2:15" ht="17.25" customHeight="1">
      <c r="B394" s="318">
        <v>89</v>
      </c>
      <c r="C394" s="261" t="s">
        <v>702</v>
      </c>
      <c r="D394" s="261" t="s">
        <v>703</v>
      </c>
      <c r="E394" s="293">
        <v>900.49</v>
      </c>
      <c r="F394" s="303">
        <v>28985</v>
      </c>
      <c r="G394" s="295" t="s">
        <v>1113</v>
      </c>
      <c r="H394" s="296" t="s">
        <v>1059</v>
      </c>
      <c r="I394" s="297">
        <v>4</v>
      </c>
      <c r="J394" s="373"/>
      <c r="K394" s="348"/>
      <c r="L394" s="348"/>
      <c r="M394" s="350"/>
      <c r="N394" s="350"/>
      <c r="O394" s="152"/>
    </row>
    <row r="395" spans="2:15" ht="17.25" customHeight="1">
      <c r="B395" s="318">
        <v>90</v>
      </c>
      <c r="C395" s="261" t="s">
        <v>704</v>
      </c>
      <c r="D395" s="261" t="s">
        <v>705</v>
      </c>
      <c r="E395" s="293">
        <v>194.22</v>
      </c>
      <c r="F395" s="303">
        <v>31321</v>
      </c>
      <c r="G395" s="295" t="s">
        <v>1113</v>
      </c>
      <c r="H395" s="296" t="s">
        <v>30</v>
      </c>
      <c r="I395" s="297">
        <v>4</v>
      </c>
      <c r="J395" s="350"/>
      <c r="K395" s="348"/>
      <c r="L395" s="348"/>
      <c r="M395" s="350"/>
      <c r="N395" s="350"/>
    </row>
    <row r="396" spans="2:15" ht="17.25" customHeight="1">
      <c r="B396" s="318">
        <v>91</v>
      </c>
      <c r="C396" s="392" t="s">
        <v>706</v>
      </c>
      <c r="D396" s="392" t="s">
        <v>707</v>
      </c>
      <c r="E396" s="293">
        <v>159.65</v>
      </c>
      <c r="F396" s="393">
        <v>24454</v>
      </c>
      <c r="G396" s="295" t="s">
        <v>1113</v>
      </c>
      <c r="H396" s="296" t="s">
        <v>30</v>
      </c>
      <c r="I396" s="297">
        <v>3</v>
      </c>
      <c r="J396" s="350"/>
      <c r="K396" s="348"/>
      <c r="L396" s="348"/>
      <c r="M396" s="350"/>
      <c r="N396" s="350"/>
      <c r="O396" s="152"/>
    </row>
    <row r="397" spans="2:15" ht="17.25" customHeight="1">
      <c r="B397" s="318">
        <v>92</v>
      </c>
      <c r="C397" s="392" t="s">
        <v>708</v>
      </c>
      <c r="D397" s="392" t="s">
        <v>709</v>
      </c>
      <c r="E397" s="293">
        <v>229.89</v>
      </c>
      <c r="F397" s="393">
        <v>34773</v>
      </c>
      <c r="G397" s="295" t="s">
        <v>1113</v>
      </c>
      <c r="H397" s="296" t="s">
        <v>30</v>
      </c>
      <c r="I397" s="297">
        <v>3</v>
      </c>
      <c r="J397" s="350"/>
      <c r="K397" s="348"/>
      <c r="L397" s="348"/>
      <c r="M397" s="350"/>
      <c r="N397" s="350"/>
      <c r="O397" s="152"/>
    </row>
    <row r="398" spans="2:15" ht="17.25" customHeight="1">
      <c r="B398" s="318">
        <v>93</v>
      </c>
      <c r="C398" s="392" t="s">
        <v>718</v>
      </c>
      <c r="D398" s="392" t="s">
        <v>719</v>
      </c>
      <c r="E398" s="293">
        <v>437.02</v>
      </c>
      <c r="F398" s="393">
        <v>33319</v>
      </c>
      <c r="G398" s="295" t="s">
        <v>1113</v>
      </c>
      <c r="H398" s="296" t="s">
        <v>1059</v>
      </c>
      <c r="I398" s="297">
        <v>3</v>
      </c>
      <c r="J398" s="350"/>
      <c r="K398" s="348"/>
      <c r="L398" s="348"/>
      <c r="M398" s="350"/>
      <c r="N398" s="350"/>
      <c r="O398" s="152"/>
    </row>
    <row r="399" spans="2:15" ht="17.25" customHeight="1">
      <c r="B399" s="318">
        <v>94</v>
      </c>
      <c r="C399" s="392" t="s">
        <v>720</v>
      </c>
      <c r="D399" s="392" t="s">
        <v>721</v>
      </c>
      <c r="E399" s="293">
        <v>612.74</v>
      </c>
      <c r="F399" s="393">
        <v>33995</v>
      </c>
      <c r="G399" s="295" t="s">
        <v>1113</v>
      </c>
      <c r="H399" s="296" t="s">
        <v>1059</v>
      </c>
      <c r="I399" s="297">
        <v>3</v>
      </c>
      <c r="J399" s="350" t="s">
        <v>995</v>
      </c>
      <c r="K399" s="348"/>
      <c r="L399" s="348"/>
      <c r="M399" s="350"/>
      <c r="N399" s="350"/>
    </row>
    <row r="400" spans="2:15" ht="17.25" customHeight="1">
      <c r="B400" s="318">
        <v>95</v>
      </c>
      <c r="C400" s="392" t="s">
        <v>726</v>
      </c>
      <c r="D400" s="392" t="s">
        <v>727</v>
      </c>
      <c r="E400" s="293">
        <v>331.72</v>
      </c>
      <c r="F400" s="393">
        <v>27164</v>
      </c>
      <c r="G400" s="295" t="s">
        <v>1113</v>
      </c>
      <c r="H400" s="296" t="s">
        <v>1059</v>
      </c>
      <c r="I400" s="297">
        <v>3</v>
      </c>
      <c r="J400" s="350" t="s">
        <v>1176</v>
      </c>
      <c r="K400" s="348"/>
      <c r="L400" s="348"/>
      <c r="M400" s="350"/>
      <c r="N400" s="350"/>
      <c r="O400" s="152"/>
    </row>
    <row r="401" spans="1:15" ht="17.25" customHeight="1">
      <c r="B401" s="318">
        <v>96</v>
      </c>
      <c r="C401" s="392" t="s">
        <v>728</v>
      </c>
      <c r="D401" s="392" t="s">
        <v>729</v>
      </c>
      <c r="E401" s="293">
        <v>629.51</v>
      </c>
      <c r="F401" s="393">
        <v>29971</v>
      </c>
      <c r="G401" s="295" t="s">
        <v>1113</v>
      </c>
      <c r="H401" s="296" t="s">
        <v>1059</v>
      </c>
      <c r="I401" s="297">
        <v>3</v>
      </c>
      <c r="J401" s="350" t="s">
        <v>1174</v>
      </c>
      <c r="K401" s="348"/>
      <c r="L401" s="348"/>
      <c r="M401" s="350" t="s">
        <v>1337</v>
      </c>
      <c r="N401" s="350"/>
      <c r="O401" s="152"/>
    </row>
    <row r="402" spans="1:15" ht="17.25" customHeight="1">
      <c r="B402" s="318">
        <v>97</v>
      </c>
      <c r="C402" s="392" t="s">
        <v>734</v>
      </c>
      <c r="D402" s="392" t="s">
        <v>735</v>
      </c>
      <c r="E402" s="293">
        <v>230.51</v>
      </c>
      <c r="F402" s="393">
        <v>26988</v>
      </c>
      <c r="G402" s="295" t="s">
        <v>1113</v>
      </c>
      <c r="H402" s="296" t="s">
        <v>30</v>
      </c>
      <c r="I402" s="297">
        <v>3</v>
      </c>
      <c r="J402" s="350" t="s">
        <v>1173</v>
      </c>
      <c r="K402" s="348"/>
      <c r="L402" s="348"/>
      <c r="M402" s="350"/>
      <c r="N402" s="350"/>
      <c r="O402" s="152"/>
    </row>
    <row r="403" spans="1:15" ht="17.25" customHeight="1">
      <c r="B403" s="318">
        <v>98</v>
      </c>
      <c r="C403" s="392" t="s">
        <v>744</v>
      </c>
      <c r="D403" s="392" t="s">
        <v>745</v>
      </c>
      <c r="E403" s="293">
        <v>670.71</v>
      </c>
      <c r="F403" s="393">
        <v>32206</v>
      </c>
      <c r="G403" s="295" t="s">
        <v>1113</v>
      </c>
      <c r="H403" s="296" t="s">
        <v>1059</v>
      </c>
      <c r="I403" s="297">
        <v>3</v>
      </c>
      <c r="J403" s="350"/>
      <c r="K403" s="348"/>
      <c r="L403" s="348"/>
      <c r="M403" s="350"/>
      <c r="N403" s="350"/>
      <c r="O403" s="152"/>
    </row>
    <row r="404" spans="1:15" ht="17.25" customHeight="1">
      <c r="B404" s="318">
        <v>99</v>
      </c>
      <c r="C404" s="392" t="s">
        <v>1194</v>
      </c>
      <c r="D404" s="392" t="s">
        <v>1195</v>
      </c>
      <c r="E404" s="293">
        <v>450.73</v>
      </c>
      <c r="F404" s="393">
        <v>44235</v>
      </c>
      <c r="G404" s="295" t="s">
        <v>1113</v>
      </c>
      <c r="H404" s="296" t="s">
        <v>30</v>
      </c>
      <c r="I404" s="297">
        <v>3</v>
      </c>
      <c r="J404" s="350"/>
      <c r="K404" s="348"/>
      <c r="L404" s="348"/>
      <c r="M404" s="350"/>
      <c r="N404" s="350"/>
      <c r="O404" s="152"/>
    </row>
    <row r="405" spans="1:15" ht="17.25" customHeight="1">
      <c r="B405" s="318">
        <v>100</v>
      </c>
      <c r="C405" s="392" t="s">
        <v>746</v>
      </c>
      <c r="D405" s="392" t="s">
        <v>747</v>
      </c>
      <c r="E405" s="293">
        <v>729.34</v>
      </c>
      <c r="F405" s="393">
        <v>24191</v>
      </c>
      <c r="G405" s="295" t="s">
        <v>1113</v>
      </c>
      <c r="H405" s="296" t="s">
        <v>1059</v>
      </c>
      <c r="I405" s="297">
        <v>3</v>
      </c>
      <c r="J405" s="350"/>
      <c r="K405" s="348"/>
      <c r="L405" s="348"/>
      <c r="M405" s="350"/>
      <c r="N405" s="350"/>
      <c r="O405" s="152"/>
    </row>
    <row r="406" spans="1:15" ht="17.25" customHeight="1">
      <c r="B406" s="318">
        <v>101</v>
      </c>
      <c r="C406" s="392" t="s">
        <v>748</v>
      </c>
      <c r="D406" s="392" t="s">
        <v>749</v>
      </c>
      <c r="E406" s="293">
        <v>413.08</v>
      </c>
      <c r="F406" s="393">
        <v>29762</v>
      </c>
      <c r="G406" s="295" t="s">
        <v>1113</v>
      </c>
      <c r="H406" s="296" t="s">
        <v>1059</v>
      </c>
      <c r="I406" s="297">
        <v>3</v>
      </c>
      <c r="J406" s="350"/>
      <c r="K406" s="348"/>
      <c r="L406" s="348"/>
      <c r="M406" s="350"/>
      <c r="N406" s="350"/>
      <c r="O406" s="152"/>
    </row>
    <row r="407" spans="1:15" ht="17.25" customHeight="1">
      <c r="B407" s="318">
        <v>102</v>
      </c>
      <c r="C407" s="392" t="s">
        <v>988</v>
      </c>
      <c r="D407" s="392" t="s">
        <v>989</v>
      </c>
      <c r="E407" s="293">
        <v>457.44</v>
      </c>
      <c r="F407" s="393">
        <v>38786</v>
      </c>
      <c r="G407" s="295" t="s">
        <v>1113</v>
      </c>
      <c r="H407" s="296" t="s">
        <v>1000</v>
      </c>
      <c r="I407" s="297">
        <v>3</v>
      </c>
      <c r="J407" s="350"/>
      <c r="K407" s="348"/>
      <c r="L407" s="348"/>
      <c r="M407" s="350"/>
      <c r="N407" s="350"/>
      <c r="O407" s="152"/>
    </row>
    <row r="408" spans="1:15" ht="17.25" customHeight="1">
      <c r="B408" s="318">
        <v>103</v>
      </c>
      <c r="C408" s="392" t="s">
        <v>210</v>
      </c>
      <c r="D408" s="392" t="s">
        <v>759</v>
      </c>
      <c r="E408" s="293">
        <v>171.67</v>
      </c>
      <c r="F408" s="393">
        <v>26946</v>
      </c>
      <c r="G408" s="295" t="s">
        <v>1113</v>
      </c>
      <c r="H408" s="296" t="s">
        <v>30</v>
      </c>
      <c r="I408" s="297">
        <v>3</v>
      </c>
      <c r="J408" s="350"/>
      <c r="K408" s="348"/>
      <c r="L408" s="348"/>
      <c r="M408" s="350"/>
      <c r="N408" s="350"/>
      <c r="O408" s="152"/>
    </row>
    <row r="409" spans="1:15" ht="17.25" customHeight="1">
      <c r="B409" s="318">
        <v>104</v>
      </c>
      <c r="C409" s="392" t="s">
        <v>762</v>
      </c>
      <c r="D409" s="392" t="s">
        <v>763</v>
      </c>
      <c r="E409" s="293">
        <v>336.16</v>
      </c>
      <c r="F409" s="393">
        <v>24563</v>
      </c>
      <c r="G409" s="295" t="s">
        <v>1113</v>
      </c>
      <c r="H409" s="296" t="s">
        <v>1059</v>
      </c>
      <c r="I409" s="297">
        <v>3</v>
      </c>
      <c r="J409" s="350"/>
      <c r="K409" s="348"/>
      <c r="L409" s="348"/>
      <c r="M409" s="350" t="s">
        <v>1336</v>
      </c>
      <c r="N409" s="350"/>
      <c r="O409" s="152"/>
    </row>
    <row r="410" spans="1:15" ht="17.25" customHeight="1">
      <c r="B410" s="318">
        <v>105</v>
      </c>
      <c r="C410" s="392" t="s">
        <v>764</v>
      </c>
      <c r="D410" s="392" t="s">
        <v>765</v>
      </c>
      <c r="E410" s="293">
        <v>324.27</v>
      </c>
      <c r="F410" s="393">
        <v>28559</v>
      </c>
      <c r="G410" s="295" t="s">
        <v>1113</v>
      </c>
      <c r="H410" s="296" t="s">
        <v>1059</v>
      </c>
      <c r="I410" s="297">
        <v>3</v>
      </c>
      <c r="J410" s="350"/>
      <c r="K410" s="348"/>
      <c r="L410" s="348"/>
      <c r="M410" s="350"/>
      <c r="N410" s="350"/>
      <c r="O410" s="152"/>
    </row>
    <row r="411" spans="1:15" ht="17.25" customHeight="1">
      <c r="A411" s="197"/>
      <c r="B411" s="318">
        <v>106</v>
      </c>
      <c r="C411" s="261" t="s">
        <v>766</v>
      </c>
      <c r="D411" s="261" t="s">
        <v>767</v>
      </c>
      <c r="E411" s="293">
        <v>707.07</v>
      </c>
      <c r="F411" s="303">
        <v>28712</v>
      </c>
      <c r="G411" s="295" t="s">
        <v>1113</v>
      </c>
      <c r="H411" s="296" t="s">
        <v>1059</v>
      </c>
      <c r="I411" s="297">
        <v>4</v>
      </c>
      <c r="J411" s="350"/>
      <c r="K411" s="348"/>
      <c r="L411" s="348"/>
      <c r="M411" s="350"/>
      <c r="N411" s="350"/>
    </row>
    <row r="412" spans="1:15" s="148" customFormat="1" ht="17.25" customHeight="1">
      <c r="B412" s="318">
        <v>107</v>
      </c>
      <c r="C412" s="261" t="s">
        <v>768</v>
      </c>
      <c r="D412" s="261" t="s">
        <v>769</v>
      </c>
      <c r="E412" s="293">
        <v>455.93</v>
      </c>
      <c r="F412" s="303">
        <v>29214</v>
      </c>
      <c r="G412" s="295" t="s">
        <v>1113</v>
      </c>
      <c r="H412" s="296" t="s">
        <v>1059</v>
      </c>
      <c r="I412" s="297">
        <v>4</v>
      </c>
      <c r="J412" s="350"/>
      <c r="K412" s="348"/>
      <c r="L412" s="348"/>
      <c r="M412" s="350"/>
      <c r="N412" s="350"/>
      <c r="O412" s="150"/>
    </row>
    <row r="413" spans="1:15" ht="17.25" customHeight="1">
      <c r="B413" s="318">
        <v>108</v>
      </c>
      <c r="C413" s="261" t="s">
        <v>770</v>
      </c>
      <c r="D413" s="261" t="s">
        <v>771</v>
      </c>
      <c r="E413" s="293">
        <v>761.25</v>
      </c>
      <c r="F413" s="303">
        <v>27912</v>
      </c>
      <c r="G413" s="295" t="s">
        <v>1113</v>
      </c>
      <c r="H413" s="296" t="s">
        <v>30</v>
      </c>
      <c r="I413" s="297">
        <v>4</v>
      </c>
      <c r="J413" s="350"/>
      <c r="K413" s="348"/>
      <c r="L413" s="348"/>
      <c r="M413" s="350"/>
      <c r="N413" s="350"/>
      <c r="O413" s="152"/>
    </row>
    <row r="414" spans="1:15" ht="17.25" customHeight="1">
      <c r="B414" s="318">
        <v>109</v>
      </c>
      <c r="C414" s="261" t="s">
        <v>772</v>
      </c>
      <c r="D414" s="261" t="s">
        <v>773</v>
      </c>
      <c r="E414" s="293">
        <v>162.52000000000001</v>
      </c>
      <c r="F414" s="303">
        <v>35125</v>
      </c>
      <c r="G414" s="295" t="s">
        <v>1113</v>
      </c>
      <c r="H414" s="296" t="s">
        <v>30</v>
      </c>
      <c r="I414" s="297">
        <v>4</v>
      </c>
      <c r="J414" s="350"/>
      <c r="K414" s="348"/>
      <c r="L414" s="348"/>
      <c r="M414" s="350"/>
      <c r="N414" s="350"/>
      <c r="O414" s="152"/>
    </row>
    <row r="415" spans="1:15" ht="17.25" customHeight="1">
      <c r="B415" s="318">
        <v>110</v>
      </c>
      <c r="C415" s="261" t="s">
        <v>774</v>
      </c>
      <c r="D415" s="261" t="s">
        <v>775</v>
      </c>
      <c r="E415" s="293">
        <v>795.26</v>
      </c>
      <c r="F415" s="303">
        <v>25659</v>
      </c>
      <c r="G415" s="295" t="s">
        <v>1113</v>
      </c>
      <c r="H415" s="296" t="s">
        <v>1059</v>
      </c>
      <c r="I415" s="297">
        <v>4</v>
      </c>
      <c r="J415" s="350"/>
      <c r="K415" s="348"/>
      <c r="L415" s="348"/>
      <c r="M415" s="350"/>
      <c r="N415" s="350"/>
      <c r="O415" s="152"/>
    </row>
    <row r="416" spans="1:15" ht="17.25" customHeight="1">
      <c r="B416" s="318">
        <v>111</v>
      </c>
      <c r="C416" s="261" t="s">
        <v>778</v>
      </c>
      <c r="D416" s="261" t="s">
        <v>779</v>
      </c>
      <c r="E416" s="293">
        <v>276.27</v>
      </c>
      <c r="F416" s="303">
        <v>27841</v>
      </c>
      <c r="G416" s="295" t="s">
        <v>1113</v>
      </c>
      <c r="H416" s="296" t="s">
        <v>30</v>
      </c>
      <c r="I416" s="297">
        <v>4</v>
      </c>
      <c r="J416" s="350" t="s">
        <v>995</v>
      </c>
      <c r="K416" s="348"/>
      <c r="L416" s="348"/>
      <c r="M416" s="350"/>
      <c r="N416" s="350"/>
      <c r="O416" s="152"/>
    </row>
    <row r="417" spans="1:15" ht="17.25" customHeight="1">
      <c r="A417" s="197"/>
      <c r="B417" s="318">
        <v>112</v>
      </c>
      <c r="C417" s="392" t="s">
        <v>788</v>
      </c>
      <c r="D417" s="392" t="s">
        <v>789</v>
      </c>
      <c r="E417" s="293">
        <v>230.73</v>
      </c>
      <c r="F417" s="393">
        <v>31772</v>
      </c>
      <c r="G417" s="295" t="s">
        <v>1113</v>
      </c>
      <c r="H417" s="296" t="s">
        <v>30</v>
      </c>
      <c r="I417" s="297">
        <v>3</v>
      </c>
      <c r="J417" s="350"/>
      <c r="K417" s="348"/>
      <c r="L417" s="348"/>
      <c r="M417" s="350"/>
      <c r="N417" s="350"/>
      <c r="O417" s="152"/>
    </row>
    <row r="418" spans="1:15" s="148" customFormat="1" ht="24">
      <c r="B418" s="318">
        <v>113</v>
      </c>
      <c r="C418" s="394" t="s">
        <v>792</v>
      </c>
      <c r="D418" s="394" t="s">
        <v>1041</v>
      </c>
      <c r="E418" s="293">
        <v>634.48</v>
      </c>
      <c r="F418" s="395">
        <v>26012</v>
      </c>
      <c r="G418" s="295" t="s">
        <v>1113</v>
      </c>
      <c r="H418" s="296" t="s">
        <v>30</v>
      </c>
      <c r="I418" s="297">
        <v>3</v>
      </c>
      <c r="J418" s="350"/>
      <c r="K418" s="348"/>
      <c r="L418" s="348"/>
      <c r="M418" s="350"/>
      <c r="N418" s="350"/>
      <c r="O418" s="152"/>
    </row>
    <row r="419" spans="1:15" ht="17.25" customHeight="1">
      <c r="B419" s="318">
        <v>114</v>
      </c>
      <c r="C419" s="394" t="s">
        <v>1167</v>
      </c>
      <c r="D419" s="394" t="s">
        <v>1168</v>
      </c>
      <c r="E419" s="293">
        <v>970</v>
      </c>
      <c r="F419" s="395">
        <v>43556</v>
      </c>
      <c r="G419" s="295" t="s">
        <v>1113</v>
      </c>
      <c r="H419" s="296" t="s">
        <v>1318</v>
      </c>
      <c r="I419" s="297"/>
      <c r="J419" s="350"/>
      <c r="K419" s="348"/>
      <c r="L419" s="348" t="s">
        <v>1398</v>
      </c>
      <c r="M419" s="350" t="s">
        <v>1336</v>
      </c>
      <c r="N419" s="350"/>
      <c r="O419" s="152"/>
    </row>
    <row r="420" spans="1:15" ht="17.25" customHeight="1">
      <c r="B420" s="318">
        <v>115</v>
      </c>
      <c r="C420" s="394" t="s">
        <v>793</v>
      </c>
      <c r="D420" s="394" t="s">
        <v>794</v>
      </c>
      <c r="E420" s="293">
        <v>495.91</v>
      </c>
      <c r="F420" s="395">
        <v>28137</v>
      </c>
      <c r="G420" s="295" t="s">
        <v>1113</v>
      </c>
      <c r="H420" s="296" t="s">
        <v>1059</v>
      </c>
      <c r="I420" s="297">
        <v>3</v>
      </c>
      <c r="J420" s="350" t="s">
        <v>995</v>
      </c>
      <c r="K420" s="348"/>
      <c r="L420" s="348"/>
      <c r="M420" s="350"/>
      <c r="N420" s="350"/>
      <c r="O420" s="152"/>
    </row>
    <row r="421" spans="1:15" ht="17.25" customHeight="1">
      <c r="B421" s="318">
        <v>116</v>
      </c>
      <c r="C421" s="394" t="s">
        <v>795</v>
      </c>
      <c r="D421" s="394" t="s">
        <v>796</v>
      </c>
      <c r="E421" s="293">
        <v>585.09</v>
      </c>
      <c r="F421" s="395">
        <v>28875</v>
      </c>
      <c r="G421" s="295" t="s">
        <v>1113</v>
      </c>
      <c r="H421" s="296" t="s">
        <v>1059</v>
      </c>
      <c r="I421" s="297">
        <v>3</v>
      </c>
      <c r="J421" s="350" t="s">
        <v>995</v>
      </c>
      <c r="K421" s="348"/>
      <c r="L421" s="348"/>
      <c r="M421" s="350"/>
      <c r="N421" s="350"/>
      <c r="O421" s="152"/>
    </row>
    <row r="422" spans="1:15" ht="17.25" customHeight="1">
      <c r="B422" s="318">
        <v>117</v>
      </c>
      <c r="C422" s="394" t="s">
        <v>1111</v>
      </c>
      <c r="D422" s="394" t="s">
        <v>1112</v>
      </c>
      <c r="E422" s="293">
        <v>800.6</v>
      </c>
      <c r="F422" s="395">
        <v>42461</v>
      </c>
      <c r="G422" s="295" t="s">
        <v>1113</v>
      </c>
      <c r="H422" s="296" t="s">
        <v>1380</v>
      </c>
      <c r="I422" s="297">
        <v>3</v>
      </c>
      <c r="J422" s="350"/>
      <c r="K422" s="348"/>
      <c r="L422" s="348" t="s">
        <v>1395</v>
      </c>
      <c r="M422" s="350"/>
      <c r="N422" s="350"/>
      <c r="O422" s="152"/>
    </row>
    <row r="423" spans="1:15" ht="17.25" customHeight="1">
      <c r="B423" s="318">
        <v>118</v>
      </c>
      <c r="C423" s="394" t="s">
        <v>797</v>
      </c>
      <c r="D423" s="394" t="s">
        <v>798</v>
      </c>
      <c r="E423" s="293">
        <v>367.3</v>
      </c>
      <c r="F423" s="395">
        <v>30120</v>
      </c>
      <c r="G423" s="295" t="s">
        <v>1113</v>
      </c>
      <c r="H423" s="296" t="s">
        <v>1059</v>
      </c>
      <c r="I423" s="297">
        <v>3</v>
      </c>
      <c r="J423" s="350"/>
      <c r="K423" s="348"/>
      <c r="L423" s="348"/>
      <c r="M423" s="350"/>
      <c r="N423" s="350"/>
      <c r="O423" s="152"/>
    </row>
    <row r="424" spans="1:15" ht="17.25" customHeight="1">
      <c r="B424" s="318">
        <v>119</v>
      </c>
      <c r="C424" s="392" t="s">
        <v>817</v>
      </c>
      <c r="D424" s="392" t="s">
        <v>818</v>
      </c>
      <c r="E424" s="293">
        <v>364.97</v>
      </c>
      <c r="F424" s="393">
        <v>24563</v>
      </c>
      <c r="G424" s="295" t="s">
        <v>1113</v>
      </c>
      <c r="H424" s="296" t="s">
        <v>1059</v>
      </c>
      <c r="I424" s="297">
        <v>3</v>
      </c>
      <c r="J424" s="350" t="s">
        <v>995</v>
      </c>
      <c r="K424" s="348"/>
      <c r="L424" s="348"/>
      <c r="M424" s="350"/>
      <c r="N424" s="350"/>
      <c r="O424" s="150"/>
    </row>
    <row r="425" spans="1:15" ht="17.25" customHeight="1">
      <c r="B425" s="318">
        <v>120</v>
      </c>
      <c r="C425" s="392" t="s">
        <v>236</v>
      </c>
      <c r="D425" s="392" t="s">
        <v>819</v>
      </c>
      <c r="E425" s="293">
        <v>156.16</v>
      </c>
      <c r="F425" s="393">
        <v>31808</v>
      </c>
      <c r="G425" s="295" t="s">
        <v>1113</v>
      </c>
      <c r="H425" s="296" t="s">
        <v>30</v>
      </c>
      <c r="I425" s="297">
        <v>3</v>
      </c>
      <c r="J425" s="350"/>
      <c r="K425" s="348"/>
      <c r="L425" s="348"/>
      <c r="M425" s="350"/>
      <c r="N425" s="350"/>
      <c r="O425" s="152"/>
    </row>
    <row r="426" spans="1:15" ht="17.25" customHeight="1">
      <c r="B426" s="318">
        <v>121</v>
      </c>
      <c r="C426" s="392" t="s">
        <v>830</v>
      </c>
      <c r="D426" s="392" t="s">
        <v>831</v>
      </c>
      <c r="E426" s="293">
        <v>572.46</v>
      </c>
      <c r="F426" s="393">
        <v>30056</v>
      </c>
      <c r="G426" s="295" t="s">
        <v>1113</v>
      </c>
      <c r="H426" s="296" t="s">
        <v>1059</v>
      </c>
      <c r="I426" s="297">
        <v>3</v>
      </c>
      <c r="J426" s="350"/>
      <c r="K426" s="348"/>
      <c r="L426" s="348"/>
      <c r="M426" s="350"/>
      <c r="N426" s="350"/>
      <c r="O426" s="152"/>
    </row>
    <row r="427" spans="1:15" ht="25.5" customHeight="1">
      <c r="B427" s="318"/>
      <c r="C427" s="318" t="s">
        <v>984</v>
      </c>
      <c r="D427" s="318" t="s">
        <v>1012</v>
      </c>
      <c r="E427" s="318" t="s">
        <v>977</v>
      </c>
      <c r="F427" s="303" t="s">
        <v>0</v>
      </c>
      <c r="G427" s="319" t="s">
        <v>999</v>
      </c>
      <c r="H427" s="318" t="s">
        <v>1</v>
      </c>
      <c r="I427" s="346"/>
      <c r="J427" s="289" t="s">
        <v>1308</v>
      </c>
      <c r="K427" s="290" t="s">
        <v>1392</v>
      </c>
      <c r="L427" s="291" t="s">
        <v>1393</v>
      </c>
      <c r="M427" s="290" t="s">
        <v>1401</v>
      </c>
      <c r="N427" s="291" t="s">
        <v>1335</v>
      </c>
      <c r="O427" s="152"/>
    </row>
    <row r="428" spans="1:15" ht="17.25" customHeight="1">
      <c r="B428" s="318">
        <v>122</v>
      </c>
      <c r="C428" s="261" t="s">
        <v>832</v>
      </c>
      <c r="D428" s="261" t="s">
        <v>833</v>
      </c>
      <c r="E428" s="293">
        <v>165.29</v>
      </c>
      <c r="F428" s="303">
        <v>36239</v>
      </c>
      <c r="G428" s="295" t="s">
        <v>1113</v>
      </c>
      <c r="H428" s="296" t="s">
        <v>1059</v>
      </c>
      <c r="I428" s="297">
        <v>4</v>
      </c>
      <c r="J428" s="350"/>
      <c r="K428" s="348"/>
      <c r="L428" s="348"/>
      <c r="M428" s="350"/>
      <c r="N428" s="350"/>
      <c r="O428" s="152"/>
    </row>
    <row r="429" spans="1:15" ht="17.25" customHeight="1">
      <c r="B429" s="318">
        <v>123</v>
      </c>
      <c r="C429" s="261" t="s">
        <v>834</v>
      </c>
      <c r="D429" s="261" t="s">
        <v>835</v>
      </c>
      <c r="E429" s="293">
        <v>228.27</v>
      </c>
      <c r="F429" s="303">
        <v>27303</v>
      </c>
      <c r="G429" s="295" t="s">
        <v>1113</v>
      </c>
      <c r="H429" s="296" t="s">
        <v>30</v>
      </c>
      <c r="I429" s="297">
        <v>4</v>
      </c>
      <c r="J429" s="350"/>
      <c r="K429" s="348"/>
      <c r="L429" s="348"/>
      <c r="M429" s="350"/>
      <c r="N429" s="350"/>
      <c r="O429" s="152"/>
    </row>
    <row r="430" spans="1:15" ht="17.25" customHeight="1">
      <c r="B430" s="318">
        <v>124</v>
      </c>
      <c r="C430" s="392" t="s">
        <v>838</v>
      </c>
      <c r="D430" s="392" t="s">
        <v>839</v>
      </c>
      <c r="E430" s="293">
        <v>100.47</v>
      </c>
      <c r="F430" s="393">
        <v>30888</v>
      </c>
      <c r="G430" s="295" t="s">
        <v>1113</v>
      </c>
      <c r="H430" s="296" t="s">
        <v>30</v>
      </c>
      <c r="I430" s="297">
        <v>3</v>
      </c>
      <c r="J430" s="350" t="s">
        <v>995</v>
      </c>
      <c r="K430" s="348"/>
      <c r="L430" s="348"/>
      <c r="M430" s="350"/>
      <c r="N430" s="350"/>
      <c r="O430" s="152"/>
    </row>
    <row r="431" spans="1:15" ht="17.25" customHeight="1">
      <c r="B431" s="318">
        <v>125</v>
      </c>
      <c r="C431" s="392" t="s">
        <v>241</v>
      </c>
      <c r="D431" s="392" t="s">
        <v>840</v>
      </c>
      <c r="E431" s="293">
        <v>498.82</v>
      </c>
      <c r="F431" s="393">
        <v>29696</v>
      </c>
      <c r="G431" s="295" t="s">
        <v>1113</v>
      </c>
      <c r="H431" s="296" t="s">
        <v>1059</v>
      </c>
      <c r="I431" s="297">
        <v>3</v>
      </c>
      <c r="J431" s="350" t="s">
        <v>995</v>
      </c>
      <c r="K431" s="348"/>
      <c r="L431" s="348"/>
      <c r="M431" s="350"/>
      <c r="N431" s="350"/>
      <c r="O431" s="152"/>
    </row>
    <row r="432" spans="1:15" ht="17.25" customHeight="1">
      <c r="B432" s="318">
        <v>126</v>
      </c>
      <c r="C432" s="392" t="s">
        <v>841</v>
      </c>
      <c r="D432" s="392" t="s">
        <v>842</v>
      </c>
      <c r="E432" s="293">
        <v>525.34</v>
      </c>
      <c r="F432" s="393">
        <v>28934</v>
      </c>
      <c r="G432" s="295" t="s">
        <v>1113</v>
      </c>
      <c r="H432" s="296" t="s">
        <v>1059</v>
      </c>
      <c r="I432" s="297">
        <v>3</v>
      </c>
      <c r="J432" s="350"/>
      <c r="K432" s="348"/>
      <c r="L432" s="348"/>
      <c r="M432" s="350"/>
      <c r="N432" s="350"/>
      <c r="O432" s="152"/>
    </row>
    <row r="433" spans="1:15" ht="17.25" customHeight="1">
      <c r="B433" s="318">
        <v>127</v>
      </c>
      <c r="C433" s="392" t="s">
        <v>843</v>
      </c>
      <c r="D433" s="392" t="s">
        <v>844</v>
      </c>
      <c r="E433" s="293">
        <v>204.99</v>
      </c>
      <c r="F433" s="393">
        <v>30305</v>
      </c>
      <c r="G433" s="295" t="s">
        <v>1113</v>
      </c>
      <c r="H433" s="296" t="s">
        <v>1059</v>
      </c>
      <c r="I433" s="297">
        <v>3</v>
      </c>
      <c r="J433" s="350" t="s">
        <v>995</v>
      </c>
      <c r="K433" s="348"/>
      <c r="L433" s="348"/>
      <c r="M433" s="350"/>
      <c r="N433" s="350"/>
      <c r="O433" s="152"/>
    </row>
    <row r="434" spans="1:15" ht="17.25" customHeight="1">
      <c r="B434" s="318">
        <v>128</v>
      </c>
      <c r="C434" s="261" t="s">
        <v>851</v>
      </c>
      <c r="D434" s="261" t="s">
        <v>852</v>
      </c>
      <c r="E434" s="293">
        <v>106.19</v>
      </c>
      <c r="F434" s="303">
        <v>31352</v>
      </c>
      <c r="G434" s="295" t="s">
        <v>1113</v>
      </c>
      <c r="H434" s="296" t="s">
        <v>30</v>
      </c>
      <c r="I434" s="297">
        <v>4</v>
      </c>
      <c r="J434" s="350"/>
      <c r="K434" s="348"/>
      <c r="L434" s="348"/>
      <c r="M434" s="350"/>
      <c r="N434" s="350"/>
    </row>
    <row r="435" spans="1:15" s="148" customFormat="1" ht="17.25" customHeight="1">
      <c r="B435" s="318">
        <v>129</v>
      </c>
      <c r="C435" s="394" t="s">
        <v>855</v>
      </c>
      <c r="D435" s="394" t="s">
        <v>856</v>
      </c>
      <c r="E435" s="293">
        <v>200</v>
      </c>
      <c r="F435" s="395">
        <v>22736</v>
      </c>
      <c r="G435" s="295" t="s">
        <v>1113</v>
      </c>
      <c r="H435" s="296" t="s">
        <v>30</v>
      </c>
      <c r="I435" s="297"/>
      <c r="J435" s="350"/>
      <c r="K435" s="348"/>
      <c r="L435" s="348"/>
      <c r="M435" s="350"/>
      <c r="N435" s="350"/>
      <c r="O435" s="152"/>
    </row>
    <row r="436" spans="1:15" ht="17.25" customHeight="1">
      <c r="B436" s="423" t="s">
        <v>1285</v>
      </c>
      <c r="C436" s="423"/>
      <c r="D436" s="423"/>
      <c r="E436" s="293">
        <f>SUM(E304:E325,E326:E399,E400:E435)</f>
        <v>62176.959999999985</v>
      </c>
      <c r="F436" s="303"/>
      <c r="G436" s="295"/>
      <c r="H436" s="296"/>
      <c r="I436" s="313"/>
      <c r="J436" s="350"/>
      <c r="K436" s="348"/>
      <c r="L436" s="348"/>
      <c r="M436" s="350"/>
      <c r="N436" s="350"/>
      <c r="O436" s="152"/>
    </row>
    <row r="437" spans="1:15" ht="17.25" customHeight="1">
      <c r="B437" s="375"/>
      <c r="C437" s="375"/>
      <c r="D437" s="375"/>
      <c r="E437" s="342"/>
      <c r="F437" s="343"/>
      <c r="G437" s="344"/>
      <c r="H437" s="345"/>
      <c r="I437" s="297"/>
      <c r="J437" s="346"/>
      <c r="K437" s="346"/>
      <c r="L437" s="346"/>
      <c r="M437" s="346"/>
      <c r="N437" s="346"/>
      <c r="O437" s="152"/>
    </row>
    <row r="438" spans="1:15" ht="17.25" customHeight="1">
      <c r="A438" s="197" t="s">
        <v>1192</v>
      </c>
      <c r="B438" s="375"/>
      <c r="C438" s="341"/>
      <c r="D438" s="341"/>
      <c r="E438" s="342"/>
      <c r="F438" s="343"/>
      <c r="G438" s="344"/>
      <c r="H438" s="345"/>
      <c r="I438" s="161"/>
      <c r="J438" s="346"/>
      <c r="K438" s="346"/>
      <c r="L438" s="346"/>
      <c r="M438" s="346"/>
      <c r="N438" s="346"/>
      <c r="O438" s="152"/>
    </row>
    <row r="439" spans="1:15" ht="25.5" customHeight="1">
      <c r="B439" s="318"/>
      <c r="C439" s="318" t="s">
        <v>1065</v>
      </c>
      <c r="D439" s="318" t="s">
        <v>1012</v>
      </c>
      <c r="E439" s="318" t="s">
        <v>977</v>
      </c>
      <c r="F439" s="303" t="s">
        <v>0</v>
      </c>
      <c r="G439" s="319" t="s">
        <v>999</v>
      </c>
      <c r="H439" s="318" t="s">
        <v>1</v>
      </c>
      <c r="I439" s="347"/>
      <c r="J439" s="289" t="s">
        <v>1308</v>
      </c>
      <c r="K439" s="290" t="s">
        <v>1392</v>
      </c>
      <c r="L439" s="291" t="s">
        <v>1393</v>
      </c>
      <c r="M439" s="290" t="s">
        <v>1401</v>
      </c>
      <c r="N439" s="291" t="s">
        <v>1335</v>
      </c>
      <c r="O439" s="152"/>
    </row>
    <row r="440" spans="1:15" ht="17.25" customHeight="1">
      <c r="B440" s="318">
        <v>1</v>
      </c>
      <c r="C440" s="261" t="s">
        <v>251</v>
      </c>
      <c r="D440" s="261" t="s">
        <v>252</v>
      </c>
      <c r="E440" s="293">
        <v>331.74</v>
      </c>
      <c r="F440" s="353">
        <v>24992</v>
      </c>
      <c r="G440" s="295" t="s">
        <v>1200</v>
      </c>
      <c r="H440" s="355" t="s">
        <v>1059</v>
      </c>
      <c r="I440" s="161">
        <v>2</v>
      </c>
      <c r="J440" s="356" t="s">
        <v>995</v>
      </c>
      <c r="K440" s="357"/>
      <c r="L440" s="357"/>
      <c r="M440" s="350" t="s">
        <v>1336</v>
      </c>
      <c r="N440" s="350"/>
      <c r="O440" s="152"/>
    </row>
    <row r="441" spans="1:15" ht="17.25" customHeight="1">
      <c r="B441" s="318">
        <v>2</v>
      </c>
      <c r="C441" s="261" t="s">
        <v>257</v>
      </c>
      <c r="D441" s="261" t="s">
        <v>258</v>
      </c>
      <c r="E441" s="293">
        <v>358.73</v>
      </c>
      <c r="F441" s="303">
        <v>28567</v>
      </c>
      <c r="G441" s="295" t="s">
        <v>1200</v>
      </c>
      <c r="H441" s="296" t="s">
        <v>1059</v>
      </c>
      <c r="I441" s="161">
        <v>2</v>
      </c>
      <c r="J441" s="350" t="s">
        <v>995</v>
      </c>
      <c r="K441" s="348"/>
      <c r="L441" s="348"/>
      <c r="M441" s="350"/>
      <c r="N441" s="350"/>
      <c r="O441" s="152"/>
    </row>
    <row r="442" spans="1:15" ht="17.25" customHeight="1">
      <c r="B442" s="318">
        <v>3</v>
      </c>
      <c r="C442" s="261" t="s">
        <v>268</v>
      </c>
      <c r="D442" s="261" t="s">
        <v>269</v>
      </c>
      <c r="E442" s="293">
        <v>440.91</v>
      </c>
      <c r="F442" s="303">
        <v>27303</v>
      </c>
      <c r="G442" s="295" t="s">
        <v>1200</v>
      </c>
      <c r="H442" s="296" t="s">
        <v>30</v>
      </c>
      <c r="I442" s="161">
        <v>2</v>
      </c>
      <c r="J442" s="350"/>
      <c r="K442" s="348"/>
      <c r="L442" s="348"/>
      <c r="M442" s="350"/>
      <c r="N442" s="350"/>
      <c r="O442" s="152"/>
    </row>
    <row r="443" spans="1:15" ht="17.25" customHeight="1">
      <c r="B443" s="318">
        <v>4</v>
      </c>
      <c r="C443" s="261" t="s">
        <v>274</v>
      </c>
      <c r="D443" s="261" t="s">
        <v>275</v>
      </c>
      <c r="E443" s="293">
        <v>375.55</v>
      </c>
      <c r="F443" s="303">
        <v>26755</v>
      </c>
      <c r="G443" s="295" t="s">
        <v>1200</v>
      </c>
      <c r="H443" s="296" t="s">
        <v>30</v>
      </c>
      <c r="I443" s="161">
        <v>2</v>
      </c>
      <c r="J443" s="373"/>
      <c r="K443" s="389"/>
      <c r="L443" s="389"/>
      <c r="M443" s="373"/>
      <c r="N443" s="373"/>
      <c r="O443" s="152"/>
    </row>
    <row r="444" spans="1:15" ht="17.25" customHeight="1">
      <c r="B444" s="318">
        <v>5</v>
      </c>
      <c r="C444" s="261" t="s">
        <v>282</v>
      </c>
      <c r="D444" s="261" t="s">
        <v>283</v>
      </c>
      <c r="E444" s="293">
        <v>133.97</v>
      </c>
      <c r="F444" s="303">
        <v>30042</v>
      </c>
      <c r="G444" s="295" t="s">
        <v>1200</v>
      </c>
      <c r="H444" s="296" t="s">
        <v>30</v>
      </c>
      <c r="I444" s="161">
        <v>2</v>
      </c>
      <c r="J444" s="350"/>
      <c r="K444" s="348"/>
      <c r="L444" s="348"/>
      <c r="M444" s="350"/>
      <c r="N444" s="350"/>
      <c r="O444" s="152"/>
    </row>
    <row r="445" spans="1:15" ht="17.25" customHeight="1">
      <c r="B445" s="318">
        <v>6</v>
      </c>
      <c r="C445" s="261" t="s">
        <v>284</v>
      </c>
      <c r="D445" s="261" t="s">
        <v>285</v>
      </c>
      <c r="E445" s="293">
        <v>981.03</v>
      </c>
      <c r="F445" s="303">
        <v>28235</v>
      </c>
      <c r="G445" s="295" t="s">
        <v>1200</v>
      </c>
      <c r="H445" s="296" t="s">
        <v>30</v>
      </c>
      <c r="I445" s="161">
        <v>2</v>
      </c>
      <c r="J445" s="350"/>
      <c r="K445" s="348"/>
      <c r="L445" s="348"/>
      <c r="M445" s="350"/>
      <c r="N445" s="350"/>
      <c r="O445" s="152"/>
    </row>
    <row r="446" spans="1:15" ht="17.25" customHeight="1">
      <c r="B446" s="318">
        <v>7</v>
      </c>
      <c r="C446" s="261" t="s">
        <v>286</v>
      </c>
      <c r="D446" s="261" t="s">
        <v>287</v>
      </c>
      <c r="E446" s="293">
        <v>363.57</v>
      </c>
      <c r="F446" s="303">
        <v>32955</v>
      </c>
      <c r="G446" s="295" t="s">
        <v>1200</v>
      </c>
      <c r="H446" s="296" t="s">
        <v>1059</v>
      </c>
      <c r="I446" s="161">
        <v>2</v>
      </c>
      <c r="J446" s="350"/>
      <c r="K446" s="348"/>
      <c r="L446" s="348"/>
      <c r="M446" s="350"/>
      <c r="N446" s="350"/>
      <c r="O446" s="152"/>
    </row>
    <row r="447" spans="1:15" ht="17.25" customHeight="1">
      <c r="B447" s="318">
        <v>8</v>
      </c>
      <c r="C447" s="261" t="s">
        <v>288</v>
      </c>
      <c r="D447" s="261" t="s">
        <v>289</v>
      </c>
      <c r="E447" s="293">
        <v>632.20000000000005</v>
      </c>
      <c r="F447" s="303">
        <v>32955</v>
      </c>
      <c r="G447" s="295" t="s">
        <v>1200</v>
      </c>
      <c r="H447" s="296" t="s">
        <v>1059</v>
      </c>
      <c r="I447" s="161">
        <v>2</v>
      </c>
      <c r="J447" s="350"/>
      <c r="K447" s="348"/>
      <c r="L447" s="348"/>
      <c r="M447" s="350"/>
      <c r="N447" s="350"/>
      <c r="O447" s="152"/>
    </row>
    <row r="448" spans="1:15" ht="17.25" customHeight="1">
      <c r="B448" s="318">
        <v>9</v>
      </c>
      <c r="C448" s="261" t="s">
        <v>290</v>
      </c>
      <c r="D448" s="261" t="s">
        <v>291</v>
      </c>
      <c r="E448" s="293">
        <v>440.87</v>
      </c>
      <c r="F448" s="303">
        <v>32931</v>
      </c>
      <c r="G448" s="295" t="s">
        <v>1200</v>
      </c>
      <c r="H448" s="296" t="s">
        <v>1059</v>
      </c>
      <c r="I448" s="161">
        <v>2</v>
      </c>
      <c r="J448" s="350"/>
      <c r="K448" s="348"/>
      <c r="L448" s="348"/>
      <c r="M448" s="350"/>
      <c r="N448" s="350"/>
      <c r="O448" s="152"/>
    </row>
    <row r="449" spans="2:15" ht="17.25" customHeight="1">
      <c r="B449" s="318">
        <v>10</v>
      </c>
      <c r="C449" s="261" t="s">
        <v>296</v>
      </c>
      <c r="D449" s="261" t="s">
        <v>297</v>
      </c>
      <c r="E449" s="293">
        <v>721.32</v>
      </c>
      <c r="F449" s="303">
        <v>31895</v>
      </c>
      <c r="G449" s="295" t="s">
        <v>1200</v>
      </c>
      <c r="H449" s="296" t="s">
        <v>1059</v>
      </c>
      <c r="I449" s="161">
        <v>2</v>
      </c>
      <c r="J449" s="350"/>
      <c r="K449" s="348"/>
      <c r="L449" s="348"/>
      <c r="M449" s="350"/>
      <c r="N449" s="350"/>
      <c r="O449" s="152"/>
    </row>
    <row r="450" spans="2:15" ht="17.25" customHeight="1">
      <c r="B450" s="318">
        <v>11</v>
      </c>
      <c r="C450" s="261" t="s">
        <v>300</v>
      </c>
      <c r="D450" s="261" t="s">
        <v>301</v>
      </c>
      <c r="E450" s="293">
        <v>240.74</v>
      </c>
      <c r="F450" s="303">
        <v>31093</v>
      </c>
      <c r="G450" s="295" t="s">
        <v>1200</v>
      </c>
      <c r="H450" s="296" t="s">
        <v>1059</v>
      </c>
      <c r="I450" s="161">
        <v>2</v>
      </c>
      <c r="J450" s="350"/>
      <c r="K450" s="348"/>
      <c r="L450" s="348"/>
      <c r="M450" s="350"/>
      <c r="N450" s="350"/>
      <c r="O450" s="152"/>
    </row>
    <row r="451" spans="2:15" ht="17.25" customHeight="1">
      <c r="B451" s="318">
        <v>12</v>
      </c>
      <c r="C451" s="261" t="s">
        <v>306</v>
      </c>
      <c r="D451" s="261" t="s">
        <v>307</v>
      </c>
      <c r="E451" s="293">
        <v>440.85</v>
      </c>
      <c r="F451" s="303">
        <v>28301</v>
      </c>
      <c r="G451" s="295" t="s">
        <v>1200</v>
      </c>
      <c r="H451" s="296" t="s">
        <v>1059</v>
      </c>
      <c r="I451" s="161">
        <v>2</v>
      </c>
      <c r="J451" s="350" t="s">
        <v>995</v>
      </c>
      <c r="K451" s="348"/>
      <c r="L451" s="348"/>
      <c r="M451" s="350" t="s">
        <v>1336</v>
      </c>
      <c r="N451" s="350"/>
      <c r="O451" s="152"/>
    </row>
    <row r="452" spans="2:15" ht="17.25" customHeight="1">
      <c r="B452" s="318">
        <v>13</v>
      </c>
      <c r="C452" s="261" t="s">
        <v>308</v>
      </c>
      <c r="D452" s="261" t="s">
        <v>309</v>
      </c>
      <c r="E452" s="293">
        <v>783.71</v>
      </c>
      <c r="F452" s="303">
        <v>30071</v>
      </c>
      <c r="G452" s="295" t="s">
        <v>1200</v>
      </c>
      <c r="H452" s="296" t="s">
        <v>1059</v>
      </c>
      <c r="I452" s="161">
        <v>2</v>
      </c>
      <c r="J452" s="350" t="s">
        <v>995</v>
      </c>
      <c r="K452" s="348"/>
      <c r="L452" s="348"/>
      <c r="M452" s="350" t="s">
        <v>1336</v>
      </c>
      <c r="N452" s="350"/>
      <c r="O452" s="152"/>
    </row>
    <row r="453" spans="2:15" ht="17.25" customHeight="1">
      <c r="B453" s="318">
        <v>14</v>
      </c>
      <c r="C453" s="261" t="s">
        <v>310</v>
      </c>
      <c r="D453" s="261" t="s">
        <v>311</v>
      </c>
      <c r="E453" s="293">
        <v>790.32</v>
      </c>
      <c r="F453" s="303">
        <v>27738</v>
      </c>
      <c r="G453" s="295" t="s">
        <v>1200</v>
      </c>
      <c r="H453" s="296" t="s">
        <v>1383</v>
      </c>
      <c r="I453" s="161">
        <v>2</v>
      </c>
      <c r="J453" s="350" t="s">
        <v>995</v>
      </c>
      <c r="K453" s="348"/>
      <c r="L453" s="348"/>
      <c r="M453" s="350" t="s">
        <v>1336</v>
      </c>
      <c r="N453" s="350"/>
      <c r="O453" s="152"/>
    </row>
    <row r="454" spans="2:15" ht="17.25" customHeight="1">
      <c r="B454" s="318">
        <v>15</v>
      </c>
      <c r="C454" s="261" t="s">
        <v>972</v>
      </c>
      <c r="D454" s="261" t="s">
        <v>973</v>
      </c>
      <c r="E454" s="293">
        <v>173</v>
      </c>
      <c r="F454" s="303">
        <v>38322</v>
      </c>
      <c r="G454" s="295" t="s">
        <v>1200</v>
      </c>
      <c r="H454" s="296" t="s">
        <v>1000</v>
      </c>
      <c r="I454" s="161"/>
      <c r="J454" s="350"/>
      <c r="K454" s="348"/>
      <c r="L454" s="348"/>
      <c r="M454" s="350"/>
      <c r="N454" s="350"/>
      <c r="O454" s="152"/>
    </row>
    <row r="455" spans="2:15" ht="17.25" customHeight="1">
      <c r="B455" s="318">
        <v>16</v>
      </c>
      <c r="C455" s="261" t="s">
        <v>1130</v>
      </c>
      <c r="D455" s="261" t="s">
        <v>1132</v>
      </c>
      <c r="E455" s="396">
        <v>260.52</v>
      </c>
      <c r="F455" s="303">
        <v>42795</v>
      </c>
      <c r="G455" s="295" t="s">
        <v>1200</v>
      </c>
      <c r="H455" s="296" t="s">
        <v>1000</v>
      </c>
      <c r="I455" s="313"/>
      <c r="J455" s="350"/>
      <c r="K455" s="348"/>
      <c r="L455" s="348"/>
      <c r="M455" s="350"/>
      <c r="N455" s="350"/>
      <c r="O455" s="152"/>
    </row>
    <row r="456" spans="2:15" ht="17.25" customHeight="1">
      <c r="B456" s="318">
        <v>17</v>
      </c>
      <c r="C456" s="261" t="s">
        <v>364</v>
      </c>
      <c r="D456" s="261" t="s">
        <v>365</v>
      </c>
      <c r="E456" s="293">
        <v>236.89</v>
      </c>
      <c r="F456" s="303">
        <v>33694</v>
      </c>
      <c r="G456" s="295" t="s">
        <v>1200</v>
      </c>
      <c r="H456" s="296" t="s">
        <v>1059</v>
      </c>
      <c r="I456" s="161">
        <v>2</v>
      </c>
      <c r="J456" s="350"/>
      <c r="K456" s="348"/>
      <c r="L456" s="348"/>
      <c r="M456" s="350"/>
      <c r="N456" s="350"/>
      <c r="O456" s="152"/>
    </row>
    <row r="457" spans="2:15" ht="17.25" customHeight="1">
      <c r="B457" s="318">
        <v>18</v>
      </c>
      <c r="C457" s="261" t="s">
        <v>368</v>
      </c>
      <c r="D457" s="261" t="s">
        <v>369</v>
      </c>
      <c r="E457" s="293">
        <v>217.81</v>
      </c>
      <c r="F457" s="303">
        <v>27303</v>
      </c>
      <c r="G457" s="295" t="s">
        <v>1200</v>
      </c>
      <c r="H457" s="296" t="s">
        <v>30</v>
      </c>
      <c r="I457" s="161">
        <v>2</v>
      </c>
      <c r="J457" s="350"/>
      <c r="K457" s="348"/>
      <c r="L457" s="348"/>
      <c r="M457" s="350"/>
      <c r="N457" s="350"/>
      <c r="O457" s="152"/>
    </row>
    <row r="458" spans="2:15" ht="17.25" customHeight="1">
      <c r="B458" s="318">
        <v>19</v>
      </c>
      <c r="C458" s="261" t="s">
        <v>376</v>
      </c>
      <c r="D458" s="261" t="s">
        <v>377</v>
      </c>
      <c r="E458" s="293">
        <v>231.76</v>
      </c>
      <c r="F458" s="303">
        <v>34418</v>
      </c>
      <c r="G458" s="295" t="s">
        <v>1200</v>
      </c>
      <c r="H458" s="296" t="s">
        <v>30</v>
      </c>
      <c r="I458" s="161">
        <v>2</v>
      </c>
      <c r="J458" s="350"/>
      <c r="K458" s="348"/>
      <c r="L458" s="348"/>
      <c r="M458" s="350"/>
      <c r="N458" s="350"/>
      <c r="O458" s="152"/>
    </row>
    <row r="459" spans="2:15" ht="17.25" customHeight="1">
      <c r="B459" s="318">
        <v>20</v>
      </c>
      <c r="C459" s="261" t="s">
        <v>386</v>
      </c>
      <c r="D459" s="261" t="s">
        <v>387</v>
      </c>
      <c r="E459" s="293">
        <v>340.5</v>
      </c>
      <c r="F459" s="303">
        <v>26390</v>
      </c>
      <c r="G459" s="295" t="s">
        <v>1200</v>
      </c>
      <c r="H459" s="302" t="s">
        <v>30</v>
      </c>
      <c r="I459" s="161">
        <v>2</v>
      </c>
      <c r="J459" s="350" t="s">
        <v>995</v>
      </c>
      <c r="K459" s="348"/>
      <c r="L459" s="348"/>
      <c r="M459" s="350"/>
      <c r="N459" s="350"/>
      <c r="O459" s="152"/>
    </row>
    <row r="460" spans="2:15" ht="17.25" customHeight="1">
      <c r="B460" s="318">
        <v>21</v>
      </c>
      <c r="C460" s="261" t="s">
        <v>388</v>
      </c>
      <c r="D460" s="261" t="s">
        <v>389</v>
      </c>
      <c r="E460" s="293">
        <v>741.03</v>
      </c>
      <c r="F460" s="303">
        <v>31527</v>
      </c>
      <c r="G460" s="295" t="s">
        <v>1200</v>
      </c>
      <c r="H460" s="296" t="s">
        <v>1059</v>
      </c>
      <c r="I460" s="161">
        <v>2</v>
      </c>
      <c r="J460" s="350" t="s">
        <v>995</v>
      </c>
      <c r="K460" s="348"/>
      <c r="L460" s="348"/>
      <c r="M460" s="350"/>
      <c r="N460" s="350"/>
      <c r="O460" s="152"/>
    </row>
    <row r="461" spans="2:15" ht="17.25" customHeight="1">
      <c r="B461" s="318">
        <v>22</v>
      </c>
      <c r="C461" s="261" t="s">
        <v>396</v>
      </c>
      <c r="D461" s="261" t="s">
        <v>397</v>
      </c>
      <c r="E461" s="293">
        <v>430.25</v>
      </c>
      <c r="F461" s="303">
        <v>30797</v>
      </c>
      <c r="G461" s="295" t="s">
        <v>1200</v>
      </c>
      <c r="H461" s="296" t="s">
        <v>1059</v>
      </c>
      <c r="I461" s="161">
        <v>2</v>
      </c>
      <c r="J461" s="350"/>
      <c r="K461" s="348"/>
      <c r="L461" s="348"/>
      <c r="M461" s="350"/>
      <c r="N461" s="350"/>
      <c r="O461" s="152"/>
    </row>
    <row r="462" spans="2:15" ht="17.25" customHeight="1">
      <c r="B462" s="318">
        <v>23</v>
      </c>
      <c r="C462" s="261" t="s">
        <v>402</v>
      </c>
      <c r="D462" s="261" t="s">
        <v>403</v>
      </c>
      <c r="E462" s="293">
        <v>410.9</v>
      </c>
      <c r="F462" s="303">
        <v>30772</v>
      </c>
      <c r="G462" s="295" t="s">
        <v>1200</v>
      </c>
      <c r="H462" s="296" t="s">
        <v>1059</v>
      </c>
      <c r="I462" s="161">
        <v>2</v>
      </c>
      <c r="J462" s="350"/>
      <c r="K462" s="348"/>
      <c r="L462" s="348"/>
      <c r="M462" s="350"/>
      <c r="N462" s="350" t="s">
        <v>1336</v>
      </c>
      <c r="O462" s="152"/>
    </row>
    <row r="463" spans="2:15" ht="17.25" customHeight="1">
      <c r="B463" s="318">
        <v>24</v>
      </c>
      <c r="C463" s="261" t="s">
        <v>404</v>
      </c>
      <c r="D463" s="261" t="s">
        <v>405</v>
      </c>
      <c r="E463" s="293">
        <v>519.44000000000005</v>
      </c>
      <c r="F463" s="303">
        <v>34054</v>
      </c>
      <c r="G463" s="295" t="s">
        <v>1200</v>
      </c>
      <c r="H463" s="296" t="s">
        <v>1059</v>
      </c>
      <c r="I463" s="161">
        <v>2</v>
      </c>
      <c r="J463" s="350"/>
      <c r="K463" s="348"/>
      <c r="L463" s="348"/>
      <c r="M463" s="350"/>
      <c r="N463" s="350"/>
      <c r="O463" s="152"/>
    </row>
    <row r="464" spans="2:15" ht="17.25" customHeight="1">
      <c r="B464" s="318">
        <v>25</v>
      </c>
      <c r="C464" s="261" t="s">
        <v>406</v>
      </c>
      <c r="D464" s="261" t="s">
        <v>407</v>
      </c>
      <c r="E464" s="293">
        <v>561.58000000000004</v>
      </c>
      <c r="F464" s="303">
        <v>30239</v>
      </c>
      <c r="G464" s="295" t="s">
        <v>1200</v>
      </c>
      <c r="H464" s="296" t="s">
        <v>1059</v>
      </c>
      <c r="I464" s="161">
        <v>2</v>
      </c>
      <c r="J464" s="350"/>
      <c r="K464" s="348"/>
      <c r="L464" s="348"/>
      <c r="M464" s="350"/>
      <c r="N464" s="350"/>
      <c r="O464" s="152"/>
    </row>
    <row r="465" spans="2:15" ht="17.25" customHeight="1">
      <c r="B465" s="318">
        <v>26</v>
      </c>
      <c r="C465" s="261" t="s">
        <v>408</v>
      </c>
      <c r="D465" s="261" t="s">
        <v>409</v>
      </c>
      <c r="E465" s="293">
        <v>835.49</v>
      </c>
      <c r="F465" s="303">
        <v>30428</v>
      </c>
      <c r="G465" s="295" t="s">
        <v>1200</v>
      </c>
      <c r="H465" s="296" t="s">
        <v>1059</v>
      </c>
      <c r="I465" s="161">
        <v>2</v>
      </c>
      <c r="J465" s="350"/>
      <c r="K465" s="348"/>
      <c r="L465" s="348"/>
      <c r="M465" s="350" t="s">
        <v>1341</v>
      </c>
      <c r="N465" s="350"/>
      <c r="O465" s="152"/>
    </row>
    <row r="466" spans="2:15" ht="17.25" customHeight="1">
      <c r="B466" s="318">
        <v>27</v>
      </c>
      <c r="C466" s="261" t="s">
        <v>410</v>
      </c>
      <c r="D466" s="261" t="s">
        <v>411</v>
      </c>
      <c r="E466" s="293">
        <v>318.36</v>
      </c>
      <c r="F466" s="303">
        <v>28934</v>
      </c>
      <c r="G466" s="295" t="s">
        <v>1200</v>
      </c>
      <c r="H466" s="296" t="s">
        <v>30</v>
      </c>
      <c r="I466" s="161">
        <v>2</v>
      </c>
      <c r="J466" s="373"/>
      <c r="K466" s="348"/>
      <c r="L466" s="348"/>
      <c r="M466" s="350"/>
      <c r="N466" s="350"/>
      <c r="O466" s="152"/>
    </row>
    <row r="467" spans="2:15" ht="17.25" customHeight="1">
      <c r="B467" s="318">
        <v>28</v>
      </c>
      <c r="C467" s="261" t="s">
        <v>412</v>
      </c>
      <c r="D467" s="261" t="s">
        <v>413</v>
      </c>
      <c r="E467" s="293">
        <v>337.24</v>
      </c>
      <c r="F467" s="303">
        <v>26390</v>
      </c>
      <c r="G467" s="295" t="s">
        <v>1200</v>
      </c>
      <c r="H467" s="296" t="s">
        <v>30</v>
      </c>
      <c r="I467" s="161">
        <v>2</v>
      </c>
      <c r="J467" s="350"/>
      <c r="K467" s="348"/>
      <c r="L467" s="348"/>
      <c r="M467" s="350"/>
      <c r="N467" s="350"/>
      <c r="O467" s="152"/>
    </row>
    <row r="468" spans="2:15" ht="17.25" customHeight="1">
      <c r="B468" s="318">
        <v>29</v>
      </c>
      <c r="C468" s="261" t="s">
        <v>414</v>
      </c>
      <c r="D468" s="261" t="s">
        <v>415</v>
      </c>
      <c r="E468" s="293">
        <v>528.95000000000005</v>
      </c>
      <c r="F468" s="303">
        <v>33233</v>
      </c>
      <c r="G468" s="295" t="s">
        <v>1200</v>
      </c>
      <c r="H468" s="296" t="s">
        <v>1059</v>
      </c>
      <c r="I468" s="161">
        <v>2</v>
      </c>
      <c r="J468" s="373"/>
      <c r="K468" s="348"/>
      <c r="L468" s="348"/>
      <c r="M468" s="350"/>
      <c r="N468" s="350"/>
      <c r="O468" s="152"/>
    </row>
    <row r="469" spans="2:15" ht="17.25" customHeight="1">
      <c r="B469" s="318">
        <v>30</v>
      </c>
      <c r="C469" s="261" t="s">
        <v>416</v>
      </c>
      <c r="D469" s="261" t="s">
        <v>417</v>
      </c>
      <c r="E469" s="293">
        <v>457.79</v>
      </c>
      <c r="F469" s="303">
        <v>35520</v>
      </c>
      <c r="G469" s="295" t="s">
        <v>1200</v>
      </c>
      <c r="H469" s="296" t="s">
        <v>1059</v>
      </c>
      <c r="I469" s="161">
        <v>2</v>
      </c>
      <c r="J469" s="350"/>
      <c r="K469" s="348"/>
      <c r="L469" s="348"/>
      <c r="M469" s="350"/>
      <c r="N469" s="350"/>
      <c r="O469" s="152"/>
    </row>
    <row r="470" spans="2:15" ht="17.25" customHeight="1">
      <c r="B470" s="318">
        <v>31</v>
      </c>
      <c r="C470" s="261" t="s">
        <v>418</v>
      </c>
      <c r="D470" s="261" t="s">
        <v>419</v>
      </c>
      <c r="E470" s="293">
        <v>138</v>
      </c>
      <c r="F470" s="303">
        <v>26330</v>
      </c>
      <c r="G470" s="295" t="s">
        <v>1200</v>
      </c>
      <c r="H470" s="296" t="s">
        <v>30</v>
      </c>
      <c r="I470" s="161">
        <v>2</v>
      </c>
      <c r="J470" s="350" t="s">
        <v>995</v>
      </c>
      <c r="K470" s="348"/>
      <c r="L470" s="348"/>
      <c r="M470" s="350"/>
      <c r="N470" s="350"/>
      <c r="O470" s="152"/>
    </row>
    <row r="471" spans="2:15" ht="17.25" customHeight="1">
      <c r="B471" s="318">
        <v>32</v>
      </c>
      <c r="C471" s="261" t="s">
        <v>420</v>
      </c>
      <c r="D471" s="261" t="s">
        <v>421</v>
      </c>
      <c r="E471" s="293">
        <v>731.25</v>
      </c>
      <c r="F471" s="303">
        <v>31157</v>
      </c>
      <c r="G471" s="295" t="s">
        <v>1200</v>
      </c>
      <c r="H471" s="296" t="s">
        <v>1059</v>
      </c>
      <c r="I471" s="161">
        <v>2</v>
      </c>
      <c r="J471" s="350" t="s">
        <v>995</v>
      </c>
      <c r="K471" s="348"/>
      <c r="L471" s="348"/>
      <c r="M471" s="350"/>
      <c r="N471" s="350"/>
      <c r="O471" s="152"/>
    </row>
    <row r="472" spans="2:15" ht="17.25" customHeight="1">
      <c r="B472" s="318">
        <v>33</v>
      </c>
      <c r="C472" s="261" t="s">
        <v>422</v>
      </c>
      <c r="D472" s="261" t="s">
        <v>423</v>
      </c>
      <c r="E472" s="293">
        <v>310.5</v>
      </c>
      <c r="F472" s="303">
        <v>28225</v>
      </c>
      <c r="G472" s="295" t="s">
        <v>1200</v>
      </c>
      <c r="H472" s="296" t="s">
        <v>30</v>
      </c>
      <c r="I472" s="161">
        <v>2</v>
      </c>
      <c r="J472" s="350"/>
      <c r="K472" s="348"/>
      <c r="L472" s="348"/>
      <c r="M472" s="350"/>
      <c r="N472" s="350"/>
      <c r="O472" s="152"/>
    </row>
    <row r="473" spans="2:15" ht="17.25" customHeight="1">
      <c r="B473" s="318">
        <v>34</v>
      </c>
      <c r="C473" s="261" t="s">
        <v>424</v>
      </c>
      <c r="D473" s="261" t="s">
        <v>425</v>
      </c>
      <c r="E473" s="293">
        <v>330</v>
      </c>
      <c r="F473" s="303">
        <v>28603</v>
      </c>
      <c r="G473" s="295" t="s">
        <v>1200</v>
      </c>
      <c r="H473" s="296" t="s">
        <v>30</v>
      </c>
      <c r="I473" s="161">
        <v>2</v>
      </c>
      <c r="J473" s="350"/>
      <c r="K473" s="348"/>
      <c r="L473" s="348"/>
      <c r="M473" s="350"/>
      <c r="N473" s="350"/>
      <c r="O473" s="152"/>
    </row>
    <row r="474" spans="2:15" ht="17.25" customHeight="1">
      <c r="B474" s="318">
        <v>35</v>
      </c>
      <c r="C474" s="261" t="s">
        <v>426</v>
      </c>
      <c r="D474" s="261" t="s">
        <v>427</v>
      </c>
      <c r="E474" s="293">
        <v>351.18</v>
      </c>
      <c r="F474" s="303">
        <v>31136</v>
      </c>
      <c r="G474" s="295" t="s">
        <v>1200</v>
      </c>
      <c r="H474" s="296" t="s">
        <v>30</v>
      </c>
      <c r="I474" s="161">
        <v>2</v>
      </c>
      <c r="J474" s="350"/>
      <c r="K474" s="348"/>
      <c r="L474" s="348"/>
      <c r="M474" s="350"/>
      <c r="N474" s="350"/>
      <c r="O474" s="152"/>
    </row>
    <row r="475" spans="2:15" ht="17.25" customHeight="1">
      <c r="B475" s="318">
        <v>36</v>
      </c>
      <c r="C475" s="261" t="s">
        <v>428</v>
      </c>
      <c r="D475" s="261" t="s">
        <v>429</v>
      </c>
      <c r="E475" s="293">
        <v>549.91999999999996</v>
      </c>
      <c r="F475" s="303">
        <v>33680</v>
      </c>
      <c r="G475" s="295" t="s">
        <v>1200</v>
      </c>
      <c r="H475" s="296" t="s">
        <v>1059</v>
      </c>
      <c r="I475" s="161">
        <v>2</v>
      </c>
      <c r="J475" s="350" t="s">
        <v>995</v>
      </c>
      <c r="K475" s="348"/>
      <c r="L475" s="348"/>
      <c r="M475" s="350"/>
      <c r="N475" s="350"/>
      <c r="O475" s="152"/>
    </row>
    <row r="476" spans="2:15" ht="17.25" customHeight="1">
      <c r="B476" s="318">
        <v>37</v>
      </c>
      <c r="C476" s="261" t="s">
        <v>434</v>
      </c>
      <c r="D476" s="261" t="s">
        <v>435</v>
      </c>
      <c r="E476" s="293">
        <v>548.94000000000005</v>
      </c>
      <c r="F476" s="303">
        <v>33326</v>
      </c>
      <c r="G476" s="295" t="s">
        <v>1200</v>
      </c>
      <c r="H476" s="296" t="s">
        <v>1059</v>
      </c>
      <c r="I476" s="161">
        <v>2</v>
      </c>
      <c r="J476" s="350"/>
      <c r="K476" s="348"/>
      <c r="L476" s="348"/>
      <c r="M476" s="350"/>
      <c r="N476" s="350"/>
      <c r="O476" s="152"/>
    </row>
    <row r="477" spans="2:15" ht="17.25" customHeight="1">
      <c r="B477" s="318">
        <v>38</v>
      </c>
      <c r="C477" s="261" t="s">
        <v>436</v>
      </c>
      <c r="D477" s="261" t="s">
        <v>437</v>
      </c>
      <c r="E477" s="293">
        <v>363.98</v>
      </c>
      <c r="F477" s="303">
        <v>26390</v>
      </c>
      <c r="G477" s="295" t="s">
        <v>1200</v>
      </c>
      <c r="H477" s="296" t="s">
        <v>30</v>
      </c>
      <c r="I477" s="161">
        <v>2</v>
      </c>
      <c r="J477" s="350"/>
      <c r="K477" s="348"/>
      <c r="L477" s="348"/>
      <c r="M477" s="350"/>
      <c r="N477" s="350"/>
      <c r="O477" s="152"/>
    </row>
    <row r="478" spans="2:15" ht="17.25" customHeight="1">
      <c r="B478" s="318">
        <v>39</v>
      </c>
      <c r="C478" s="261" t="s">
        <v>1081</v>
      </c>
      <c r="D478" s="261" t="s">
        <v>1020</v>
      </c>
      <c r="E478" s="293">
        <v>115</v>
      </c>
      <c r="F478" s="303">
        <v>40695</v>
      </c>
      <c r="G478" s="295" t="s">
        <v>1200</v>
      </c>
      <c r="H478" s="296" t="s">
        <v>30</v>
      </c>
      <c r="I478" s="313"/>
      <c r="J478" s="350"/>
      <c r="K478" s="348"/>
      <c r="L478" s="348"/>
      <c r="M478" s="350"/>
      <c r="N478" s="350"/>
      <c r="O478" s="150"/>
    </row>
    <row r="479" spans="2:15" ht="17.25" customHeight="1">
      <c r="B479" s="318">
        <v>40</v>
      </c>
      <c r="C479" s="261" t="s">
        <v>464</v>
      </c>
      <c r="D479" s="261" t="s">
        <v>465</v>
      </c>
      <c r="E479" s="293">
        <v>477.73</v>
      </c>
      <c r="F479" s="303">
        <v>32952</v>
      </c>
      <c r="G479" s="295" t="s">
        <v>1200</v>
      </c>
      <c r="H479" s="296" t="s">
        <v>1059</v>
      </c>
      <c r="I479" s="161">
        <v>2</v>
      </c>
      <c r="J479" s="350"/>
      <c r="K479" s="348"/>
      <c r="L479" s="348"/>
      <c r="M479" s="350"/>
      <c r="N479" s="350"/>
      <c r="O479" s="152"/>
    </row>
    <row r="480" spans="2:15" ht="17.25" customHeight="1">
      <c r="B480" s="318">
        <v>41</v>
      </c>
      <c r="C480" s="261" t="s">
        <v>468</v>
      </c>
      <c r="D480" s="261" t="s">
        <v>469</v>
      </c>
      <c r="E480" s="293">
        <v>588.27</v>
      </c>
      <c r="F480" s="303">
        <v>35155</v>
      </c>
      <c r="G480" s="295" t="s">
        <v>1200</v>
      </c>
      <c r="H480" s="296" t="s">
        <v>1059</v>
      </c>
      <c r="I480" s="161">
        <v>2</v>
      </c>
      <c r="J480" s="350"/>
      <c r="K480" s="348"/>
      <c r="L480" s="348"/>
      <c r="M480" s="350"/>
      <c r="N480" s="350"/>
      <c r="O480" s="152"/>
    </row>
    <row r="481" spans="2:15" s="148" customFormat="1" ht="17.25" customHeight="1">
      <c r="B481" s="318">
        <v>42</v>
      </c>
      <c r="C481" s="261" t="s">
        <v>470</v>
      </c>
      <c r="D481" s="261" t="s">
        <v>471</v>
      </c>
      <c r="E481" s="293">
        <v>233.12</v>
      </c>
      <c r="F481" s="303">
        <v>26012</v>
      </c>
      <c r="G481" s="295" t="s">
        <v>1200</v>
      </c>
      <c r="H481" s="296" t="s">
        <v>30</v>
      </c>
      <c r="I481" s="161">
        <v>2</v>
      </c>
      <c r="J481" s="350" t="s">
        <v>995</v>
      </c>
      <c r="K481" s="348"/>
      <c r="L481" s="348"/>
      <c r="M481" s="350"/>
      <c r="N481" s="350"/>
      <c r="O481" s="152"/>
    </row>
    <row r="482" spans="2:15" ht="17.25" customHeight="1">
      <c r="B482" s="318">
        <v>43</v>
      </c>
      <c r="C482" s="261" t="s">
        <v>476</v>
      </c>
      <c r="D482" s="261" t="s">
        <v>477</v>
      </c>
      <c r="E482" s="293">
        <v>280.18</v>
      </c>
      <c r="F482" s="303">
        <v>26755</v>
      </c>
      <c r="G482" s="295" t="s">
        <v>1200</v>
      </c>
      <c r="H482" s="296" t="s">
        <v>1059</v>
      </c>
      <c r="I482" s="161">
        <v>2</v>
      </c>
      <c r="J482" s="350"/>
      <c r="K482" s="348"/>
      <c r="L482" s="348"/>
      <c r="M482" s="350"/>
      <c r="N482" s="350"/>
      <c r="O482" s="152"/>
    </row>
    <row r="483" spans="2:15" ht="25.5" customHeight="1">
      <c r="B483" s="318"/>
      <c r="C483" s="318" t="s">
        <v>1065</v>
      </c>
      <c r="D483" s="318" t="s">
        <v>1012</v>
      </c>
      <c r="E483" s="318" t="s">
        <v>977</v>
      </c>
      <c r="F483" s="303" t="s">
        <v>0</v>
      </c>
      <c r="G483" s="319" t="s">
        <v>999</v>
      </c>
      <c r="H483" s="318" t="s">
        <v>1</v>
      </c>
      <c r="I483" s="347"/>
      <c r="J483" s="289" t="s">
        <v>1308</v>
      </c>
      <c r="K483" s="290" t="s">
        <v>1392</v>
      </c>
      <c r="L483" s="291" t="s">
        <v>1393</v>
      </c>
      <c r="M483" s="290" t="s">
        <v>1401</v>
      </c>
      <c r="N483" s="291" t="s">
        <v>1335</v>
      </c>
      <c r="O483" s="152"/>
    </row>
    <row r="484" spans="2:15" ht="17.25" customHeight="1">
      <c r="B484" s="318">
        <v>44</v>
      </c>
      <c r="C484" s="261" t="s">
        <v>478</v>
      </c>
      <c r="D484" s="261" t="s">
        <v>479</v>
      </c>
      <c r="E484" s="293">
        <v>665.29</v>
      </c>
      <c r="F484" s="303">
        <v>32906</v>
      </c>
      <c r="G484" s="295" t="s">
        <v>1200</v>
      </c>
      <c r="H484" s="296" t="s">
        <v>1059</v>
      </c>
      <c r="I484" s="161">
        <v>2</v>
      </c>
      <c r="J484" s="350"/>
      <c r="K484" s="348"/>
      <c r="L484" s="348"/>
      <c r="M484" s="350"/>
      <c r="N484" s="350"/>
      <c r="O484" s="152"/>
    </row>
    <row r="485" spans="2:15" ht="17.25" customHeight="1">
      <c r="B485" s="318">
        <v>45</v>
      </c>
      <c r="C485" s="261" t="s">
        <v>480</v>
      </c>
      <c r="D485" s="261" t="s">
        <v>481</v>
      </c>
      <c r="E485" s="293">
        <v>291.17</v>
      </c>
      <c r="F485" s="303">
        <v>33694</v>
      </c>
      <c r="G485" s="295" t="s">
        <v>1200</v>
      </c>
      <c r="H485" s="296" t="s">
        <v>1059</v>
      </c>
      <c r="I485" s="161">
        <v>2</v>
      </c>
      <c r="J485" s="350"/>
      <c r="K485" s="348"/>
      <c r="L485" s="348"/>
      <c r="M485" s="350"/>
      <c r="N485" s="350"/>
      <c r="O485" s="152"/>
    </row>
    <row r="486" spans="2:15" ht="17.25" customHeight="1">
      <c r="B486" s="318">
        <v>46</v>
      </c>
      <c r="C486" s="328" t="s">
        <v>488</v>
      </c>
      <c r="D486" s="328" t="s">
        <v>489</v>
      </c>
      <c r="E486" s="329">
        <v>279.41000000000003</v>
      </c>
      <c r="F486" s="330">
        <v>26946</v>
      </c>
      <c r="G486" s="295" t="s">
        <v>1200</v>
      </c>
      <c r="H486" s="262" t="s">
        <v>30</v>
      </c>
      <c r="I486" s="161">
        <v>2</v>
      </c>
      <c r="J486" s="380"/>
      <c r="K486" s="381"/>
      <c r="L486" s="381"/>
      <c r="M486" s="350"/>
      <c r="N486" s="350"/>
      <c r="O486" s="152"/>
    </row>
    <row r="487" spans="2:15" ht="17.25" customHeight="1">
      <c r="B487" s="318">
        <v>47</v>
      </c>
      <c r="C487" s="261" t="s">
        <v>494</v>
      </c>
      <c r="D487" s="261" t="s">
        <v>495</v>
      </c>
      <c r="E487" s="293">
        <v>535.22</v>
      </c>
      <c r="F487" s="303">
        <v>34058</v>
      </c>
      <c r="G487" s="295" t="s">
        <v>1200</v>
      </c>
      <c r="H487" s="296" t="s">
        <v>1059</v>
      </c>
      <c r="I487" s="313">
        <v>2</v>
      </c>
      <c r="J487" s="350"/>
      <c r="K487" s="348"/>
      <c r="L487" s="348"/>
      <c r="M487" s="350"/>
      <c r="N487" s="350" t="s">
        <v>1336</v>
      </c>
      <c r="O487" s="152"/>
    </row>
    <row r="488" spans="2:15" ht="17.25" customHeight="1">
      <c r="B488" s="318">
        <v>48</v>
      </c>
      <c r="C488" s="261" t="s">
        <v>496</v>
      </c>
      <c r="D488" s="261" t="s">
        <v>497</v>
      </c>
      <c r="E488" s="293">
        <v>328.07</v>
      </c>
      <c r="F488" s="303">
        <v>33319</v>
      </c>
      <c r="G488" s="295" t="s">
        <v>1200</v>
      </c>
      <c r="H488" s="296" t="s">
        <v>30</v>
      </c>
      <c r="I488" s="161">
        <v>2</v>
      </c>
      <c r="J488" s="350"/>
      <c r="K488" s="348"/>
      <c r="L488" s="348"/>
      <c r="M488" s="350"/>
      <c r="N488" s="350"/>
      <c r="O488" s="152"/>
    </row>
    <row r="489" spans="2:15" ht="17.25" customHeight="1">
      <c r="B489" s="318">
        <v>49</v>
      </c>
      <c r="C489" s="261" t="s">
        <v>498</v>
      </c>
      <c r="D489" s="261" t="s">
        <v>499</v>
      </c>
      <c r="E489" s="293">
        <v>503.75</v>
      </c>
      <c r="F489" s="303">
        <v>33655</v>
      </c>
      <c r="G489" s="295" t="s">
        <v>1200</v>
      </c>
      <c r="H489" s="296" t="s">
        <v>1059</v>
      </c>
      <c r="I489" s="161">
        <v>2</v>
      </c>
      <c r="J489" s="350" t="s">
        <v>995</v>
      </c>
      <c r="K489" s="348"/>
      <c r="L489" s="348"/>
      <c r="M489" s="350"/>
      <c r="N489" s="350"/>
      <c r="O489" s="152"/>
    </row>
    <row r="490" spans="2:15" ht="17.25" customHeight="1">
      <c r="B490" s="318">
        <v>50</v>
      </c>
      <c r="C490" s="261" t="s">
        <v>500</v>
      </c>
      <c r="D490" s="261" t="s">
        <v>501</v>
      </c>
      <c r="E490" s="293">
        <v>242.44</v>
      </c>
      <c r="F490" s="303">
        <v>30772</v>
      </c>
      <c r="G490" s="295" t="s">
        <v>1200</v>
      </c>
      <c r="H490" s="296" t="s">
        <v>30</v>
      </c>
      <c r="I490" s="161">
        <v>2</v>
      </c>
      <c r="J490" s="350"/>
      <c r="K490" s="348"/>
      <c r="L490" s="348"/>
      <c r="M490" s="350"/>
      <c r="N490" s="350"/>
      <c r="O490" s="152"/>
    </row>
    <row r="491" spans="2:15" ht="17.25" customHeight="1">
      <c r="B491" s="318">
        <v>51</v>
      </c>
      <c r="C491" s="261" t="s">
        <v>502</v>
      </c>
      <c r="D491" s="261" t="s">
        <v>503</v>
      </c>
      <c r="E491" s="293">
        <v>437.88</v>
      </c>
      <c r="F491" s="303">
        <v>28209</v>
      </c>
      <c r="G491" s="295" t="s">
        <v>1200</v>
      </c>
      <c r="H491" s="296" t="s">
        <v>30</v>
      </c>
      <c r="I491" s="161">
        <v>2</v>
      </c>
      <c r="J491" s="350"/>
      <c r="K491" s="348"/>
      <c r="L491" s="348"/>
      <c r="M491" s="350"/>
      <c r="N491" s="350"/>
      <c r="O491" s="152"/>
    </row>
    <row r="492" spans="2:15" ht="17.25" customHeight="1">
      <c r="B492" s="318">
        <v>52</v>
      </c>
      <c r="C492" s="261" t="s">
        <v>504</v>
      </c>
      <c r="D492" s="261" t="s">
        <v>505</v>
      </c>
      <c r="E492" s="293">
        <v>231.94</v>
      </c>
      <c r="F492" s="303">
        <v>31157</v>
      </c>
      <c r="G492" s="295" t="s">
        <v>1200</v>
      </c>
      <c r="H492" s="296" t="s">
        <v>30</v>
      </c>
      <c r="I492" s="161"/>
      <c r="J492" s="350"/>
      <c r="K492" s="348"/>
      <c r="L492" s="348"/>
      <c r="M492" s="350"/>
      <c r="N492" s="350"/>
      <c r="O492" s="152"/>
    </row>
    <row r="493" spans="2:15" ht="17.25" customHeight="1">
      <c r="B493" s="318">
        <v>53</v>
      </c>
      <c r="C493" s="261" t="s">
        <v>506</v>
      </c>
      <c r="D493" s="261" t="s">
        <v>507</v>
      </c>
      <c r="E493" s="293">
        <v>512.34</v>
      </c>
      <c r="F493" s="303">
        <v>30792</v>
      </c>
      <c r="G493" s="295" t="s">
        <v>1200</v>
      </c>
      <c r="H493" s="296" t="s">
        <v>1059</v>
      </c>
      <c r="I493" s="161">
        <v>2</v>
      </c>
      <c r="J493" s="350" t="s">
        <v>995</v>
      </c>
      <c r="K493" s="348"/>
      <c r="L493" s="348"/>
      <c r="M493" s="350"/>
      <c r="N493" s="350"/>
      <c r="O493" s="152"/>
    </row>
    <row r="494" spans="2:15" ht="17.25" customHeight="1">
      <c r="B494" s="318">
        <v>54</v>
      </c>
      <c r="C494" s="261" t="s">
        <v>527</v>
      </c>
      <c r="D494" s="261" t="s">
        <v>528</v>
      </c>
      <c r="E494" s="293">
        <v>269.11</v>
      </c>
      <c r="F494" s="303">
        <v>26012</v>
      </c>
      <c r="G494" s="295" t="s">
        <v>1200</v>
      </c>
      <c r="H494" s="296" t="s">
        <v>30</v>
      </c>
      <c r="I494" s="161">
        <v>2</v>
      </c>
      <c r="J494" s="350"/>
      <c r="K494" s="348"/>
      <c r="L494" s="348"/>
      <c r="M494" s="350"/>
      <c r="N494" s="350"/>
      <c r="O494" s="152"/>
    </row>
    <row r="495" spans="2:15" ht="17.25" customHeight="1">
      <c r="B495" s="318">
        <v>55</v>
      </c>
      <c r="C495" s="261" t="s">
        <v>529</v>
      </c>
      <c r="D495" s="261" t="s">
        <v>530</v>
      </c>
      <c r="E495" s="293">
        <v>277.69</v>
      </c>
      <c r="F495" s="303">
        <v>26969</v>
      </c>
      <c r="G495" s="295" t="s">
        <v>1200</v>
      </c>
      <c r="H495" s="296" t="s">
        <v>30</v>
      </c>
      <c r="I495" s="161">
        <v>2</v>
      </c>
      <c r="J495" s="350"/>
      <c r="K495" s="348"/>
      <c r="L495" s="348"/>
      <c r="M495" s="350"/>
      <c r="N495" s="350"/>
      <c r="O495" s="152"/>
    </row>
    <row r="496" spans="2:15" ht="17.25" customHeight="1">
      <c r="B496" s="318">
        <v>56</v>
      </c>
      <c r="C496" s="261" t="s">
        <v>533</v>
      </c>
      <c r="D496" s="261" t="s">
        <v>534</v>
      </c>
      <c r="E496" s="293">
        <v>382.48</v>
      </c>
      <c r="F496" s="303">
        <v>26634</v>
      </c>
      <c r="G496" s="295" t="s">
        <v>1200</v>
      </c>
      <c r="H496" s="296" t="s">
        <v>30</v>
      </c>
      <c r="I496" s="161">
        <v>2</v>
      </c>
      <c r="J496" s="350"/>
      <c r="K496" s="348"/>
      <c r="L496" s="348"/>
      <c r="M496" s="350"/>
      <c r="N496" s="350"/>
      <c r="O496" s="152"/>
    </row>
    <row r="497" spans="1:15" ht="17.25" customHeight="1">
      <c r="B497" s="318">
        <v>57</v>
      </c>
      <c r="C497" s="261" t="s">
        <v>537</v>
      </c>
      <c r="D497" s="261" t="s">
        <v>538</v>
      </c>
      <c r="E497" s="293">
        <v>217.5</v>
      </c>
      <c r="F497" s="303">
        <v>35355</v>
      </c>
      <c r="G497" s="295" t="s">
        <v>1200</v>
      </c>
      <c r="H497" s="296" t="s">
        <v>30</v>
      </c>
      <c r="I497" s="161">
        <v>2</v>
      </c>
      <c r="J497" s="350"/>
      <c r="K497" s="348"/>
      <c r="L497" s="348"/>
      <c r="M497" s="350"/>
      <c r="N497" s="350"/>
      <c r="O497" s="152"/>
    </row>
    <row r="498" spans="1:15" ht="17.25" customHeight="1">
      <c r="B498" s="318">
        <v>58</v>
      </c>
      <c r="C498" s="261" t="s">
        <v>539</v>
      </c>
      <c r="D498" s="261" t="s">
        <v>540</v>
      </c>
      <c r="E498" s="293">
        <v>552.29</v>
      </c>
      <c r="F498" s="303">
        <v>27485</v>
      </c>
      <c r="G498" s="295" t="s">
        <v>1200</v>
      </c>
      <c r="H498" s="296" t="s">
        <v>1059</v>
      </c>
      <c r="I498" s="161">
        <v>2</v>
      </c>
      <c r="J498" s="350"/>
      <c r="K498" s="348"/>
      <c r="L498" s="348"/>
      <c r="M498" s="350"/>
      <c r="N498" s="350"/>
      <c r="O498" s="152"/>
    </row>
    <row r="499" spans="1:15" ht="17.25" customHeight="1">
      <c r="B499" s="318">
        <v>59</v>
      </c>
      <c r="C499" s="261" t="s">
        <v>559</v>
      </c>
      <c r="D499" s="261" t="s">
        <v>560</v>
      </c>
      <c r="E499" s="293">
        <v>468.83</v>
      </c>
      <c r="F499" s="303">
        <v>33319</v>
      </c>
      <c r="G499" s="295" t="s">
        <v>1200</v>
      </c>
      <c r="H499" s="296" t="s">
        <v>30</v>
      </c>
      <c r="I499" s="161">
        <v>2</v>
      </c>
      <c r="J499" s="350"/>
      <c r="K499" s="348"/>
      <c r="L499" s="348"/>
      <c r="M499" s="350"/>
      <c r="N499" s="350"/>
      <c r="O499" s="152"/>
    </row>
    <row r="500" spans="1:15" ht="17.25" customHeight="1">
      <c r="B500" s="318">
        <v>60</v>
      </c>
      <c r="C500" s="261" t="s">
        <v>561</v>
      </c>
      <c r="D500" s="261" t="s">
        <v>562</v>
      </c>
      <c r="E500" s="293">
        <v>413.91</v>
      </c>
      <c r="F500" s="303">
        <v>27120</v>
      </c>
      <c r="G500" s="295" t="s">
        <v>1200</v>
      </c>
      <c r="H500" s="296" t="s">
        <v>30</v>
      </c>
      <c r="I500" s="161">
        <v>2</v>
      </c>
      <c r="J500" s="350"/>
      <c r="K500" s="348"/>
      <c r="L500" s="348"/>
      <c r="M500" s="350"/>
      <c r="N500" s="350"/>
      <c r="O500" s="152"/>
    </row>
    <row r="501" spans="1:15" ht="17.25" customHeight="1">
      <c r="B501" s="318">
        <v>61</v>
      </c>
      <c r="C501" s="261" t="s">
        <v>136</v>
      </c>
      <c r="D501" s="261" t="s">
        <v>563</v>
      </c>
      <c r="E501" s="293">
        <v>406.84</v>
      </c>
      <c r="F501" s="303">
        <v>27851</v>
      </c>
      <c r="G501" s="295" t="s">
        <v>1200</v>
      </c>
      <c r="H501" s="296" t="s">
        <v>1059</v>
      </c>
      <c r="I501" s="161">
        <v>2</v>
      </c>
      <c r="J501" s="350"/>
      <c r="K501" s="348"/>
      <c r="L501" s="348"/>
      <c r="M501" s="350" t="s">
        <v>1347</v>
      </c>
      <c r="N501" s="350"/>
      <c r="O501" s="152"/>
    </row>
    <row r="502" spans="1:15" ht="17.25" customHeight="1">
      <c r="B502" s="318">
        <v>62</v>
      </c>
      <c r="C502" s="261" t="s">
        <v>966</v>
      </c>
      <c r="D502" s="261" t="s">
        <v>967</v>
      </c>
      <c r="E502" s="293">
        <v>183</v>
      </c>
      <c r="F502" s="303">
        <v>38072</v>
      </c>
      <c r="G502" s="295" t="s">
        <v>1200</v>
      </c>
      <c r="H502" s="296" t="s">
        <v>1000</v>
      </c>
      <c r="I502" s="161"/>
      <c r="J502" s="350" t="s">
        <v>995</v>
      </c>
      <c r="K502" s="348"/>
      <c r="L502" s="348"/>
      <c r="M502" s="350"/>
      <c r="N502" s="350"/>
      <c r="O502" s="152"/>
    </row>
    <row r="503" spans="1:15" ht="17.25" customHeight="1">
      <c r="B503" s="318">
        <v>63</v>
      </c>
      <c r="C503" s="261" t="s">
        <v>566</v>
      </c>
      <c r="D503" s="261" t="s">
        <v>567</v>
      </c>
      <c r="E503" s="293">
        <v>477.6</v>
      </c>
      <c r="F503" s="303">
        <v>25282</v>
      </c>
      <c r="G503" s="295" t="s">
        <v>1200</v>
      </c>
      <c r="H503" s="296" t="s">
        <v>30</v>
      </c>
      <c r="I503" s="161">
        <v>2</v>
      </c>
      <c r="J503" s="350"/>
      <c r="K503" s="348"/>
      <c r="L503" s="348"/>
      <c r="M503" s="350"/>
      <c r="N503" s="350"/>
      <c r="O503" s="152"/>
    </row>
    <row r="504" spans="1:15" ht="17.25" customHeight="1">
      <c r="B504" s="318">
        <v>64</v>
      </c>
      <c r="C504" s="261" t="s">
        <v>572</v>
      </c>
      <c r="D504" s="261" t="s">
        <v>573</v>
      </c>
      <c r="E504" s="293">
        <v>175</v>
      </c>
      <c r="F504" s="303">
        <v>29935</v>
      </c>
      <c r="G504" s="295" t="s">
        <v>1200</v>
      </c>
      <c r="H504" s="296" t="s">
        <v>30</v>
      </c>
      <c r="I504" s="161">
        <v>2</v>
      </c>
      <c r="J504" s="350"/>
      <c r="K504" s="348"/>
      <c r="L504" s="348"/>
      <c r="M504" s="350"/>
      <c r="N504" s="350"/>
      <c r="O504" s="152"/>
    </row>
    <row r="505" spans="1:15" ht="17.25" customHeight="1">
      <c r="B505" s="318">
        <v>65</v>
      </c>
      <c r="C505" s="261" t="s">
        <v>581</v>
      </c>
      <c r="D505" s="261" t="s">
        <v>582</v>
      </c>
      <c r="E505" s="293">
        <v>330.74</v>
      </c>
      <c r="F505" s="303">
        <v>28950</v>
      </c>
      <c r="G505" s="295" t="s">
        <v>1200</v>
      </c>
      <c r="H505" s="296" t="s">
        <v>1059</v>
      </c>
      <c r="I505" s="161">
        <v>2</v>
      </c>
      <c r="J505" s="350"/>
      <c r="K505" s="348"/>
      <c r="L505" s="348"/>
      <c r="M505" s="350"/>
      <c r="N505" s="350"/>
      <c r="O505" s="152"/>
    </row>
    <row r="506" spans="1:15" ht="17.25" customHeight="1">
      <c r="B506" s="318">
        <v>66</v>
      </c>
      <c r="C506" s="261" t="s">
        <v>583</v>
      </c>
      <c r="D506" s="261" t="s">
        <v>584</v>
      </c>
      <c r="E506" s="293">
        <v>594.66</v>
      </c>
      <c r="F506" s="303">
        <v>34789</v>
      </c>
      <c r="G506" s="295" t="s">
        <v>1200</v>
      </c>
      <c r="H506" s="296" t="s">
        <v>1059</v>
      </c>
      <c r="I506" s="161">
        <v>2</v>
      </c>
      <c r="J506" s="350"/>
      <c r="K506" s="348"/>
      <c r="L506" s="348"/>
      <c r="M506" s="350"/>
      <c r="N506" s="350"/>
      <c r="O506" s="152"/>
    </row>
    <row r="507" spans="1:15" ht="17.25" customHeight="1">
      <c r="B507" s="318">
        <v>67</v>
      </c>
      <c r="C507" s="261" t="s">
        <v>585</v>
      </c>
      <c r="D507" s="261" t="s">
        <v>586</v>
      </c>
      <c r="E507" s="293">
        <v>143.63</v>
      </c>
      <c r="F507" s="303">
        <v>36595</v>
      </c>
      <c r="G507" s="295" t="s">
        <v>1200</v>
      </c>
      <c r="H507" s="296" t="s">
        <v>30</v>
      </c>
      <c r="I507" s="161">
        <v>2</v>
      </c>
      <c r="J507" s="350" t="s">
        <v>995</v>
      </c>
      <c r="K507" s="348"/>
      <c r="L507" s="348"/>
      <c r="M507" s="350"/>
      <c r="N507" s="350"/>
      <c r="O507" s="152"/>
    </row>
    <row r="508" spans="1:15" ht="17.25" customHeight="1">
      <c r="B508" s="318">
        <v>68</v>
      </c>
      <c r="C508" s="261" t="s">
        <v>591</v>
      </c>
      <c r="D508" s="261" t="s">
        <v>592</v>
      </c>
      <c r="E508" s="293">
        <v>971.99</v>
      </c>
      <c r="F508" s="303">
        <v>26390</v>
      </c>
      <c r="G508" s="295" t="s">
        <v>1200</v>
      </c>
      <c r="H508" s="296" t="s">
        <v>1059</v>
      </c>
      <c r="I508" s="161">
        <v>2</v>
      </c>
      <c r="J508" s="350"/>
      <c r="K508" s="348"/>
      <c r="L508" s="348"/>
      <c r="M508" s="350" t="s">
        <v>1336</v>
      </c>
      <c r="N508" s="350"/>
      <c r="O508" s="152"/>
    </row>
    <row r="509" spans="1:15" ht="17.25" customHeight="1">
      <c r="A509" s="197"/>
      <c r="B509" s="318">
        <v>69</v>
      </c>
      <c r="C509" s="261" t="s">
        <v>593</v>
      </c>
      <c r="D509" s="261" t="s">
        <v>594</v>
      </c>
      <c r="E509" s="293">
        <v>549.09</v>
      </c>
      <c r="F509" s="303">
        <v>28950</v>
      </c>
      <c r="G509" s="295" t="s">
        <v>1200</v>
      </c>
      <c r="H509" s="296" t="s">
        <v>1059</v>
      </c>
      <c r="I509" s="161">
        <v>2</v>
      </c>
      <c r="J509" s="350"/>
      <c r="K509" s="348"/>
      <c r="L509" s="348"/>
      <c r="M509" s="350"/>
      <c r="N509" s="350"/>
      <c r="O509" s="152"/>
    </row>
    <row r="510" spans="1:15" s="148" customFormat="1" ht="17.25" customHeight="1">
      <c r="B510" s="318">
        <v>70</v>
      </c>
      <c r="C510" s="261" t="s">
        <v>595</v>
      </c>
      <c r="D510" s="261" t="s">
        <v>596</v>
      </c>
      <c r="E510" s="293">
        <v>592.52</v>
      </c>
      <c r="F510" s="303">
        <v>29935</v>
      </c>
      <c r="G510" s="295" t="s">
        <v>1200</v>
      </c>
      <c r="H510" s="302" t="s">
        <v>1059</v>
      </c>
      <c r="I510" s="161">
        <v>2</v>
      </c>
      <c r="J510" s="350" t="s">
        <v>995</v>
      </c>
      <c r="K510" s="348"/>
      <c r="L510" s="348"/>
      <c r="M510" s="350"/>
      <c r="N510" s="350"/>
    </row>
    <row r="511" spans="1:15" s="148" customFormat="1" ht="17.25" customHeight="1">
      <c r="B511" s="318">
        <v>71</v>
      </c>
      <c r="C511" s="261" t="s">
        <v>597</v>
      </c>
      <c r="D511" s="261" t="s">
        <v>598</v>
      </c>
      <c r="E511" s="293">
        <v>518.92999999999995</v>
      </c>
      <c r="F511" s="303">
        <v>29696</v>
      </c>
      <c r="G511" s="295" t="s">
        <v>1200</v>
      </c>
      <c r="H511" s="296" t="s">
        <v>30</v>
      </c>
      <c r="I511" s="161">
        <v>2</v>
      </c>
      <c r="J511" s="350"/>
      <c r="K511" s="348"/>
      <c r="L511" s="348"/>
      <c r="M511" s="350"/>
      <c r="N511" s="350"/>
      <c r="O511" s="150"/>
    </row>
    <row r="512" spans="1:15" ht="17.25" customHeight="1">
      <c r="B512" s="318">
        <v>72</v>
      </c>
      <c r="C512" s="261" t="s">
        <v>974</v>
      </c>
      <c r="D512" s="261" t="s">
        <v>975</v>
      </c>
      <c r="E512" s="293">
        <v>615.04</v>
      </c>
      <c r="F512" s="303">
        <v>38442</v>
      </c>
      <c r="G512" s="295" t="s">
        <v>1200</v>
      </c>
      <c r="H512" s="302" t="s">
        <v>1059</v>
      </c>
      <c r="I512" s="161"/>
      <c r="J512" s="350" t="s">
        <v>995</v>
      </c>
      <c r="K512" s="348"/>
      <c r="L512" s="348"/>
      <c r="M512" s="350" t="s">
        <v>1339</v>
      </c>
      <c r="N512" s="350"/>
      <c r="O512" s="152"/>
    </row>
    <row r="513" spans="2:15" s="148" customFormat="1" ht="17.25" customHeight="1">
      <c r="B513" s="318">
        <v>73</v>
      </c>
      <c r="C513" s="261" t="s">
        <v>650</v>
      </c>
      <c r="D513" s="261" t="s">
        <v>651</v>
      </c>
      <c r="E513" s="293">
        <v>594.67999999999995</v>
      </c>
      <c r="F513" s="303">
        <v>33635</v>
      </c>
      <c r="G513" s="295" t="s">
        <v>1200</v>
      </c>
      <c r="H513" s="296" t="s">
        <v>1059</v>
      </c>
      <c r="I513" s="161">
        <v>2</v>
      </c>
      <c r="J513" s="350" t="s">
        <v>995</v>
      </c>
      <c r="K513" s="348"/>
      <c r="L513" s="348"/>
      <c r="M513" s="350"/>
      <c r="N513" s="350"/>
      <c r="O513" s="152"/>
    </row>
    <row r="514" spans="2:15" ht="17.25" customHeight="1">
      <c r="B514" s="318">
        <v>74</v>
      </c>
      <c r="C514" s="261" t="s">
        <v>654</v>
      </c>
      <c r="D514" s="261" t="s">
        <v>655</v>
      </c>
      <c r="E514" s="293">
        <v>560.33000000000004</v>
      </c>
      <c r="F514" s="303">
        <v>33694</v>
      </c>
      <c r="G514" s="295" t="s">
        <v>1200</v>
      </c>
      <c r="H514" s="296" t="s">
        <v>1059</v>
      </c>
      <c r="I514" s="161">
        <v>2</v>
      </c>
      <c r="J514" s="350"/>
      <c r="K514" s="348"/>
      <c r="L514" s="348"/>
      <c r="M514" s="350"/>
      <c r="N514" s="350"/>
      <c r="O514" s="152"/>
    </row>
    <row r="515" spans="2:15" ht="17.25" customHeight="1">
      <c r="B515" s="318">
        <v>75</v>
      </c>
      <c r="C515" s="261" t="s">
        <v>661</v>
      </c>
      <c r="D515" s="261" t="s">
        <v>662</v>
      </c>
      <c r="E515" s="293">
        <v>412.27</v>
      </c>
      <c r="F515" s="303">
        <v>28225</v>
      </c>
      <c r="G515" s="295" t="s">
        <v>1200</v>
      </c>
      <c r="H515" s="296" t="s">
        <v>1059</v>
      </c>
      <c r="I515" s="161">
        <v>2</v>
      </c>
      <c r="J515" s="350"/>
      <c r="K515" s="348"/>
      <c r="L515" s="348"/>
      <c r="M515" s="350"/>
      <c r="N515" s="350"/>
      <c r="O515" s="152"/>
    </row>
    <row r="516" spans="2:15" ht="17.25" customHeight="1">
      <c r="B516" s="318">
        <v>76</v>
      </c>
      <c r="C516" s="261" t="s">
        <v>663</v>
      </c>
      <c r="D516" s="261" t="s">
        <v>664</v>
      </c>
      <c r="E516" s="293">
        <v>371.59</v>
      </c>
      <c r="F516" s="303">
        <v>33319</v>
      </c>
      <c r="G516" s="295" t="s">
        <v>1200</v>
      </c>
      <c r="H516" s="296" t="s">
        <v>1059</v>
      </c>
      <c r="I516" s="161">
        <v>2</v>
      </c>
      <c r="J516" s="350"/>
      <c r="K516" s="348"/>
      <c r="L516" s="348"/>
      <c r="M516" s="350"/>
      <c r="N516" s="350"/>
      <c r="O516" s="152"/>
    </row>
    <row r="517" spans="2:15" ht="17.25" customHeight="1">
      <c r="B517" s="318">
        <v>77</v>
      </c>
      <c r="C517" s="261" t="s">
        <v>673</v>
      </c>
      <c r="D517" s="261" t="s">
        <v>674</v>
      </c>
      <c r="E517" s="293">
        <v>209.26</v>
      </c>
      <c r="F517" s="303">
        <v>24812</v>
      </c>
      <c r="G517" s="295" t="s">
        <v>1200</v>
      </c>
      <c r="H517" s="296" t="s">
        <v>30</v>
      </c>
      <c r="I517" s="161">
        <v>2</v>
      </c>
      <c r="J517" s="350"/>
      <c r="K517" s="348"/>
      <c r="L517" s="348"/>
      <c r="M517" s="350"/>
      <c r="N517" s="350"/>
      <c r="O517" s="152"/>
    </row>
    <row r="518" spans="2:15" ht="17.25" customHeight="1">
      <c r="B518" s="318">
        <v>78</v>
      </c>
      <c r="C518" s="261" t="s">
        <v>675</v>
      </c>
      <c r="D518" s="261" t="s">
        <v>676</v>
      </c>
      <c r="E518" s="293">
        <v>452.96</v>
      </c>
      <c r="F518" s="303">
        <v>32920</v>
      </c>
      <c r="G518" s="295" t="s">
        <v>1200</v>
      </c>
      <c r="H518" s="296" t="s">
        <v>1059</v>
      </c>
      <c r="I518" s="161">
        <v>2</v>
      </c>
      <c r="J518" s="350"/>
      <c r="K518" s="348"/>
      <c r="L518" s="348"/>
      <c r="M518" s="350"/>
      <c r="N518" s="350"/>
      <c r="O518" s="152"/>
    </row>
    <row r="519" spans="2:15" ht="17.25" customHeight="1">
      <c r="B519" s="318">
        <v>79</v>
      </c>
      <c r="C519" s="261" t="s">
        <v>714</v>
      </c>
      <c r="D519" s="261" t="s">
        <v>715</v>
      </c>
      <c r="E519" s="293">
        <v>275.67</v>
      </c>
      <c r="F519" s="303">
        <v>34330</v>
      </c>
      <c r="G519" s="295" t="s">
        <v>1200</v>
      </c>
      <c r="H519" s="296" t="s">
        <v>30</v>
      </c>
      <c r="I519" s="161">
        <v>2</v>
      </c>
      <c r="J519" s="350" t="s">
        <v>995</v>
      </c>
      <c r="K519" s="348"/>
      <c r="L519" s="348"/>
      <c r="M519" s="350"/>
      <c r="N519" s="350"/>
      <c r="O519" s="152"/>
    </row>
    <row r="520" spans="2:15" ht="17.25" customHeight="1">
      <c r="B520" s="318">
        <v>80</v>
      </c>
      <c r="C520" s="261" t="s">
        <v>716</v>
      </c>
      <c r="D520" s="261" t="s">
        <v>717</v>
      </c>
      <c r="E520" s="293">
        <v>771.23</v>
      </c>
      <c r="F520" s="303">
        <v>27838</v>
      </c>
      <c r="G520" s="295" t="s">
        <v>1200</v>
      </c>
      <c r="H520" s="296" t="s">
        <v>30</v>
      </c>
      <c r="I520" s="161">
        <v>2</v>
      </c>
      <c r="J520" s="350"/>
      <c r="K520" s="348"/>
      <c r="L520" s="348"/>
      <c r="M520" s="350"/>
      <c r="N520" s="350"/>
      <c r="O520" s="152"/>
    </row>
    <row r="521" spans="2:15" ht="17.25" customHeight="1">
      <c r="B521" s="318">
        <v>81</v>
      </c>
      <c r="C521" s="261" t="s">
        <v>948</v>
      </c>
      <c r="D521" s="261" t="s">
        <v>949</v>
      </c>
      <c r="E521" s="293">
        <v>244.64</v>
      </c>
      <c r="F521" s="303">
        <v>37712</v>
      </c>
      <c r="G521" s="295" t="s">
        <v>1200</v>
      </c>
      <c r="H521" s="296" t="s">
        <v>1000</v>
      </c>
      <c r="I521" s="161"/>
      <c r="J521" s="350"/>
      <c r="K521" s="348"/>
      <c r="L521" s="348"/>
      <c r="M521" s="350"/>
      <c r="N521" s="350"/>
      <c r="O521" s="152"/>
    </row>
    <row r="522" spans="2:15" ht="17.25" customHeight="1">
      <c r="B522" s="318">
        <v>82</v>
      </c>
      <c r="C522" s="261" t="s">
        <v>722</v>
      </c>
      <c r="D522" s="261" t="s">
        <v>723</v>
      </c>
      <c r="E522" s="293">
        <v>312.3</v>
      </c>
      <c r="F522" s="303">
        <v>28985</v>
      </c>
      <c r="G522" s="295" t="s">
        <v>1200</v>
      </c>
      <c r="H522" s="296" t="s">
        <v>30</v>
      </c>
      <c r="I522" s="161">
        <v>2</v>
      </c>
      <c r="J522" s="350"/>
      <c r="K522" s="348"/>
      <c r="L522" s="348"/>
      <c r="M522" s="350"/>
      <c r="N522" s="350"/>
      <c r="O522" s="152"/>
    </row>
    <row r="523" spans="2:15" ht="17.25" customHeight="1">
      <c r="B523" s="318">
        <v>83</v>
      </c>
      <c r="C523" s="261" t="s">
        <v>724</v>
      </c>
      <c r="D523" s="261" t="s">
        <v>725</v>
      </c>
      <c r="E523" s="293">
        <v>846.82</v>
      </c>
      <c r="F523" s="303">
        <v>31157</v>
      </c>
      <c r="G523" s="295" t="s">
        <v>1200</v>
      </c>
      <c r="H523" s="296" t="s">
        <v>30</v>
      </c>
      <c r="I523" s="161">
        <v>2</v>
      </c>
      <c r="J523" s="350" t="s">
        <v>995</v>
      </c>
      <c r="K523" s="348"/>
      <c r="L523" s="348"/>
      <c r="M523" s="350"/>
      <c r="N523" s="350"/>
      <c r="O523" s="152"/>
    </row>
    <row r="524" spans="2:15" ht="17.25" customHeight="1">
      <c r="B524" s="318">
        <v>84</v>
      </c>
      <c r="C524" s="261" t="s">
        <v>730</v>
      </c>
      <c r="D524" s="261" t="s">
        <v>731</v>
      </c>
      <c r="E524" s="293">
        <v>621.98</v>
      </c>
      <c r="F524" s="303">
        <v>34789</v>
      </c>
      <c r="G524" s="295" t="s">
        <v>1200</v>
      </c>
      <c r="H524" s="296" t="s">
        <v>1059</v>
      </c>
      <c r="I524" s="161">
        <v>2</v>
      </c>
      <c r="J524" s="350"/>
      <c r="K524" s="348"/>
      <c r="L524" s="348"/>
      <c r="M524" s="350"/>
      <c r="N524" s="350" t="s">
        <v>1336</v>
      </c>
      <c r="O524" s="150"/>
    </row>
    <row r="525" spans="2:15" ht="17.25" customHeight="1">
      <c r="B525" s="318">
        <v>85</v>
      </c>
      <c r="C525" s="261" t="s">
        <v>732</v>
      </c>
      <c r="D525" s="261" t="s">
        <v>733</v>
      </c>
      <c r="E525" s="293">
        <v>707.39</v>
      </c>
      <c r="F525" s="303">
        <v>34695</v>
      </c>
      <c r="G525" s="295" t="s">
        <v>1200</v>
      </c>
      <c r="H525" s="302" t="s">
        <v>1059</v>
      </c>
      <c r="I525" s="161">
        <v>2</v>
      </c>
      <c r="J525" s="350"/>
      <c r="K525" s="348"/>
      <c r="L525" s="348"/>
      <c r="M525" s="350"/>
      <c r="N525" s="350"/>
      <c r="O525" s="152"/>
    </row>
    <row r="526" spans="2:15" ht="17.25" customHeight="1">
      <c r="B526" s="318">
        <v>86</v>
      </c>
      <c r="C526" s="261" t="s">
        <v>740</v>
      </c>
      <c r="D526" s="261" t="s">
        <v>741</v>
      </c>
      <c r="E526" s="293">
        <v>500.15</v>
      </c>
      <c r="F526" s="303">
        <v>34789</v>
      </c>
      <c r="G526" s="295" t="s">
        <v>1200</v>
      </c>
      <c r="H526" s="296" t="s">
        <v>30</v>
      </c>
      <c r="I526" s="161">
        <v>2</v>
      </c>
      <c r="J526" s="350"/>
      <c r="K526" s="348"/>
      <c r="L526" s="348"/>
      <c r="M526" s="350"/>
      <c r="N526" s="350"/>
      <c r="O526" s="152"/>
    </row>
    <row r="527" spans="2:15" ht="17.25" customHeight="1">
      <c r="B527" s="318">
        <v>87</v>
      </c>
      <c r="C527" s="261" t="s">
        <v>742</v>
      </c>
      <c r="D527" s="261" t="s">
        <v>743</v>
      </c>
      <c r="E527" s="293">
        <v>205.57</v>
      </c>
      <c r="F527" s="303">
        <v>33014</v>
      </c>
      <c r="G527" s="295" t="s">
        <v>1200</v>
      </c>
      <c r="H527" s="296" t="s">
        <v>30</v>
      </c>
      <c r="I527" s="161">
        <v>2</v>
      </c>
      <c r="J527" s="350"/>
      <c r="K527" s="348"/>
      <c r="L527" s="348"/>
      <c r="M527" s="350"/>
      <c r="N527" s="350"/>
      <c r="O527" s="152"/>
    </row>
    <row r="528" spans="2:15" s="148" customFormat="1" ht="17.25" customHeight="1">
      <c r="B528" s="318">
        <v>88</v>
      </c>
      <c r="C528" s="261" t="s">
        <v>799</v>
      </c>
      <c r="D528" s="261" t="s">
        <v>800</v>
      </c>
      <c r="E528" s="293">
        <v>828.19</v>
      </c>
      <c r="F528" s="303">
        <v>26390</v>
      </c>
      <c r="G528" s="295" t="s">
        <v>1200</v>
      </c>
      <c r="H528" s="296" t="s">
        <v>1059</v>
      </c>
      <c r="I528" s="161">
        <v>2</v>
      </c>
      <c r="J528" s="350" t="s">
        <v>1201</v>
      </c>
      <c r="K528" s="348"/>
      <c r="L528" s="348"/>
      <c r="M528" s="350"/>
      <c r="N528" s="350"/>
      <c r="O528" s="152"/>
    </row>
    <row r="529" spans="1:15" ht="17.25" customHeight="1">
      <c r="B529" s="318">
        <v>89</v>
      </c>
      <c r="C529" s="261" t="s">
        <v>801</v>
      </c>
      <c r="D529" s="261" t="s">
        <v>802</v>
      </c>
      <c r="E529" s="293">
        <v>281.42</v>
      </c>
      <c r="F529" s="303">
        <v>26969</v>
      </c>
      <c r="G529" s="295" t="s">
        <v>1200</v>
      </c>
      <c r="H529" s="302" t="s">
        <v>30</v>
      </c>
      <c r="I529" s="161">
        <v>2</v>
      </c>
      <c r="J529" s="350"/>
      <c r="K529" s="348"/>
      <c r="L529" s="348"/>
      <c r="M529" s="350"/>
      <c r="N529" s="350"/>
      <c r="O529" s="152"/>
    </row>
    <row r="530" spans="1:15" ht="17.25" customHeight="1">
      <c r="B530" s="318">
        <v>90</v>
      </c>
      <c r="C530" s="261" t="s">
        <v>803</v>
      </c>
      <c r="D530" s="261" t="s">
        <v>804</v>
      </c>
      <c r="E530" s="293">
        <v>778.48</v>
      </c>
      <c r="F530" s="303">
        <v>28950</v>
      </c>
      <c r="G530" s="295" t="s">
        <v>1200</v>
      </c>
      <c r="H530" s="296" t="s">
        <v>1059</v>
      </c>
      <c r="I530" s="161">
        <v>2</v>
      </c>
      <c r="J530" s="350"/>
      <c r="K530" s="348"/>
      <c r="L530" s="348"/>
      <c r="M530" s="350"/>
      <c r="N530" s="350"/>
      <c r="O530" s="152"/>
    </row>
    <row r="531" spans="1:15" ht="17.25" customHeight="1">
      <c r="B531" s="318">
        <v>91</v>
      </c>
      <c r="C531" s="261" t="s">
        <v>805</v>
      </c>
      <c r="D531" s="261" t="s">
        <v>806</v>
      </c>
      <c r="E531" s="293">
        <v>879.43</v>
      </c>
      <c r="F531" s="303">
        <v>34047</v>
      </c>
      <c r="G531" s="295" t="s">
        <v>1200</v>
      </c>
      <c r="H531" s="296" t="s">
        <v>1059</v>
      </c>
      <c r="I531" s="161">
        <v>2</v>
      </c>
      <c r="J531" s="350" t="s">
        <v>995</v>
      </c>
      <c r="K531" s="348"/>
      <c r="L531" s="348"/>
      <c r="M531" s="350"/>
      <c r="N531" s="350"/>
      <c r="O531" s="152"/>
    </row>
    <row r="532" spans="1:15" ht="17.25" customHeight="1">
      <c r="B532" s="318">
        <v>92</v>
      </c>
      <c r="C532" s="261" t="s">
        <v>815</v>
      </c>
      <c r="D532" s="261" t="s">
        <v>816</v>
      </c>
      <c r="E532" s="293">
        <v>275.27</v>
      </c>
      <c r="F532" s="303">
        <v>26390</v>
      </c>
      <c r="G532" s="295" t="s">
        <v>1200</v>
      </c>
      <c r="H532" s="296" t="s">
        <v>30</v>
      </c>
      <c r="I532" s="161">
        <v>2</v>
      </c>
      <c r="J532" s="350"/>
      <c r="K532" s="348"/>
      <c r="L532" s="348"/>
      <c r="M532" s="350"/>
      <c r="N532" s="350"/>
      <c r="O532" s="152"/>
    </row>
    <row r="533" spans="1:15" ht="17.25" customHeight="1">
      <c r="B533" s="318">
        <v>93</v>
      </c>
      <c r="C533" s="261" t="s">
        <v>822</v>
      </c>
      <c r="D533" s="261" t="s">
        <v>823</v>
      </c>
      <c r="E533" s="293">
        <v>743.94</v>
      </c>
      <c r="F533" s="303">
        <v>31522</v>
      </c>
      <c r="G533" s="295" t="s">
        <v>1200</v>
      </c>
      <c r="H533" s="296" t="s">
        <v>1059</v>
      </c>
      <c r="I533" s="161">
        <v>2</v>
      </c>
      <c r="J533" s="350"/>
      <c r="K533" s="348"/>
      <c r="L533" s="348"/>
      <c r="M533" s="350"/>
      <c r="N533" s="350"/>
      <c r="O533" s="152"/>
    </row>
    <row r="534" spans="1:15" ht="17.25" customHeight="1">
      <c r="B534" s="318">
        <v>94</v>
      </c>
      <c r="C534" s="261" t="s">
        <v>826</v>
      </c>
      <c r="D534" s="261" t="s">
        <v>827</v>
      </c>
      <c r="E534" s="293">
        <v>833.44</v>
      </c>
      <c r="F534" s="303">
        <v>35515</v>
      </c>
      <c r="G534" s="295" t="s">
        <v>1200</v>
      </c>
      <c r="H534" s="296" t="s">
        <v>1059</v>
      </c>
      <c r="I534" s="161">
        <v>2</v>
      </c>
      <c r="J534" s="350"/>
      <c r="K534" s="348"/>
      <c r="L534" s="348"/>
      <c r="M534" s="350"/>
      <c r="N534" s="350" t="s">
        <v>1339</v>
      </c>
      <c r="O534" s="152"/>
    </row>
    <row r="535" spans="1:15" ht="17.25" customHeight="1">
      <c r="B535" s="318">
        <v>95</v>
      </c>
      <c r="C535" s="261" t="s">
        <v>849</v>
      </c>
      <c r="D535" s="261" t="s">
        <v>850</v>
      </c>
      <c r="E535" s="293">
        <v>274.10000000000002</v>
      </c>
      <c r="F535" s="303">
        <v>29570</v>
      </c>
      <c r="G535" s="295" t="s">
        <v>1200</v>
      </c>
      <c r="H535" s="296" t="s">
        <v>30</v>
      </c>
      <c r="I535" s="161">
        <v>2</v>
      </c>
      <c r="J535" s="350" t="s">
        <v>995</v>
      </c>
      <c r="K535" s="348"/>
      <c r="L535" s="348"/>
      <c r="M535" s="350"/>
      <c r="N535" s="350"/>
      <c r="O535" s="152"/>
    </row>
    <row r="536" spans="1:15" ht="17.25" customHeight="1">
      <c r="B536" s="318">
        <v>96</v>
      </c>
      <c r="C536" s="261" t="s">
        <v>249</v>
      </c>
      <c r="D536" s="261" t="s">
        <v>857</v>
      </c>
      <c r="E536" s="293">
        <v>452.84</v>
      </c>
      <c r="F536" s="303">
        <v>19038</v>
      </c>
      <c r="G536" s="295" t="s">
        <v>1200</v>
      </c>
      <c r="H536" s="296" t="s">
        <v>30</v>
      </c>
      <c r="I536" s="161"/>
      <c r="J536" s="373"/>
      <c r="K536" s="348"/>
      <c r="L536" s="348"/>
      <c r="M536" s="350"/>
      <c r="N536" s="350"/>
      <c r="O536" s="152"/>
    </row>
    <row r="537" spans="1:15" ht="17.25" customHeight="1">
      <c r="B537" s="423" t="s">
        <v>1133</v>
      </c>
      <c r="C537" s="423"/>
      <c r="D537" s="423"/>
      <c r="E537" s="293">
        <f>SUM(E440:E461,E462:E507,E508:E536)</f>
        <v>43257.400000000016</v>
      </c>
      <c r="F537" s="303"/>
      <c r="G537" s="295"/>
      <c r="H537" s="296"/>
      <c r="I537" s="313"/>
      <c r="J537" s="350"/>
      <c r="K537" s="348"/>
      <c r="L537" s="348"/>
      <c r="M537" s="350"/>
      <c r="N537" s="350"/>
      <c r="O537" s="152"/>
    </row>
    <row r="538" spans="1:15" ht="17.25" customHeight="1">
      <c r="B538" s="375"/>
      <c r="C538" s="375"/>
      <c r="D538" s="375"/>
      <c r="E538" s="342"/>
      <c r="F538" s="343"/>
      <c r="G538" s="344"/>
      <c r="H538" s="345"/>
      <c r="I538" s="297"/>
      <c r="J538" s="346"/>
      <c r="K538" s="346"/>
      <c r="L538" s="346"/>
      <c r="M538" s="346"/>
      <c r="N538" s="346"/>
      <c r="O538" s="152"/>
    </row>
    <row r="539" spans="1:15" s="148" customFormat="1" ht="8.25" customHeight="1">
      <c r="B539" s="375"/>
      <c r="C539" s="341"/>
      <c r="D539" s="341"/>
      <c r="E539" s="385"/>
      <c r="F539" s="343"/>
      <c r="G539" s="344"/>
      <c r="H539" s="345"/>
      <c r="I539" s="161"/>
      <c r="J539" s="165"/>
      <c r="K539" s="165"/>
      <c r="L539" s="165"/>
      <c r="M539" s="165"/>
      <c r="N539" s="165"/>
      <c r="O539" s="150"/>
    </row>
    <row r="540" spans="1:15" ht="20.25" customHeight="1">
      <c r="A540" s="194" t="s">
        <v>1075</v>
      </c>
      <c r="B540" s="161"/>
      <c r="C540" s="341"/>
      <c r="D540" s="341"/>
      <c r="E540" s="397"/>
      <c r="F540" s="343"/>
      <c r="G540" s="344"/>
      <c r="H540" s="345"/>
      <c r="I540" s="161"/>
      <c r="J540" s="165"/>
      <c r="K540" s="165"/>
      <c r="L540" s="165"/>
      <c r="M540" s="165"/>
      <c r="N540" s="165"/>
      <c r="O540" s="152"/>
    </row>
    <row r="541" spans="1:15" ht="17.25" customHeight="1">
      <c r="A541" s="197" t="s">
        <v>1125</v>
      </c>
      <c r="B541" s="161"/>
      <c r="C541" s="383"/>
      <c r="D541" s="384"/>
      <c r="E541" s="342"/>
      <c r="F541" s="386"/>
      <c r="G541" s="387"/>
      <c r="H541" s="164"/>
      <c r="I541" s="161"/>
      <c r="J541" s="165"/>
      <c r="K541" s="165"/>
      <c r="L541" s="165"/>
      <c r="M541" s="165"/>
      <c r="N541" s="165"/>
      <c r="O541" s="152"/>
    </row>
    <row r="542" spans="1:15" ht="25.5" customHeight="1">
      <c r="B542" s="318"/>
      <c r="C542" s="318" t="s">
        <v>1007</v>
      </c>
      <c r="D542" s="318" t="s">
        <v>1012</v>
      </c>
      <c r="E542" s="318" t="s">
        <v>977</v>
      </c>
      <c r="F542" s="303" t="s">
        <v>0</v>
      </c>
      <c r="G542" s="319" t="s">
        <v>999</v>
      </c>
      <c r="H542" s="318" t="s">
        <v>1</v>
      </c>
      <c r="I542" s="165"/>
      <c r="J542" s="289" t="s">
        <v>1308</v>
      </c>
      <c r="K542" s="290" t="s">
        <v>1392</v>
      </c>
      <c r="L542" s="291" t="s">
        <v>1393</v>
      </c>
      <c r="M542" s="290" t="s">
        <v>1401</v>
      </c>
      <c r="N542" s="291" t="s">
        <v>1335</v>
      </c>
      <c r="O542" s="152"/>
    </row>
    <row r="543" spans="1:15" s="155" customFormat="1" ht="17.25" customHeight="1">
      <c r="A543" s="148"/>
      <c r="B543" s="318">
        <v>1</v>
      </c>
      <c r="C543" s="261" t="s">
        <v>955</v>
      </c>
      <c r="D543" s="261" t="s">
        <v>866</v>
      </c>
      <c r="E543" s="293">
        <v>106.2</v>
      </c>
      <c r="F543" s="303">
        <v>18981</v>
      </c>
      <c r="G543" s="295" t="s">
        <v>1203</v>
      </c>
      <c r="H543" s="296" t="s">
        <v>30</v>
      </c>
      <c r="I543" s="161"/>
      <c r="J543" s="350"/>
      <c r="K543" s="348"/>
      <c r="L543" s="348"/>
      <c r="M543" s="350"/>
      <c r="N543" s="350"/>
      <c r="O543" s="154"/>
    </row>
    <row r="544" spans="1:15" ht="17.25" customHeight="1">
      <c r="B544" s="318">
        <v>2</v>
      </c>
      <c r="C544" s="261" t="s">
        <v>867</v>
      </c>
      <c r="D544" s="261" t="s">
        <v>868</v>
      </c>
      <c r="E544" s="293">
        <v>147.72999999999999</v>
      </c>
      <c r="F544" s="303">
        <v>20725</v>
      </c>
      <c r="G544" s="295" t="s">
        <v>1117</v>
      </c>
      <c r="H544" s="296" t="s">
        <v>30</v>
      </c>
      <c r="I544" s="161">
        <v>1</v>
      </c>
      <c r="J544" s="350"/>
      <c r="K544" s="348"/>
      <c r="L544" s="348"/>
      <c r="M544" s="350"/>
      <c r="N544" s="350"/>
      <c r="O544" s="152"/>
    </row>
    <row r="545" spans="1:15" ht="17.25" customHeight="1">
      <c r="B545" s="318">
        <v>3</v>
      </c>
      <c r="C545" s="261" t="s">
        <v>869</v>
      </c>
      <c r="D545" s="261" t="s">
        <v>870</v>
      </c>
      <c r="E545" s="293">
        <v>86.26</v>
      </c>
      <c r="F545" s="303">
        <v>23712</v>
      </c>
      <c r="G545" s="295" t="s">
        <v>1117</v>
      </c>
      <c r="H545" s="296" t="s">
        <v>30</v>
      </c>
      <c r="I545" s="161">
        <v>1</v>
      </c>
      <c r="J545" s="350"/>
      <c r="K545" s="348"/>
      <c r="L545" s="348"/>
      <c r="M545" s="350"/>
      <c r="N545" s="350"/>
      <c r="O545" s="152"/>
    </row>
    <row r="546" spans="1:15" ht="17.25" customHeight="1">
      <c r="B546" s="318">
        <v>4</v>
      </c>
      <c r="C546" s="261" t="s">
        <v>879</v>
      </c>
      <c r="D546" s="261" t="s">
        <v>880</v>
      </c>
      <c r="E546" s="293">
        <v>306.60000000000002</v>
      </c>
      <c r="F546" s="303">
        <v>24077</v>
      </c>
      <c r="G546" s="295" t="s">
        <v>1117</v>
      </c>
      <c r="H546" s="296" t="s">
        <v>1059</v>
      </c>
      <c r="I546" s="161">
        <v>1</v>
      </c>
      <c r="J546" s="350"/>
      <c r="K546" s="348"/>
      <c r="L546" s="348"/>
      <c r="M546" s="350"/>
      <c r="N546" s="350"/>
      <c r="O546" s="152"/>
    </row>
    <row r="547" spans="1:15" ht="17.25" customHeight="1">
      <c r="B547" s="318">
        <v>5</v>
      </c>
      <c r="C547" s="261" t="s">
        <v>963</v>
      </c>
      <c r="D547" s="261" t="s">
        <v>885</v>
      </c>
      <c r="E547" s="293">
        <v>246.62</v>
      </c>
      <c r="F547" s="303">
        <v>22075</v>
      </c>
      <c r="G547" s="295" t="s">
        <v>1117</v>
      </c>
      <c r="H547" s="296" t="s">
        <v>30</v>
      </c>
      <c r="I547" s="161">
        <v>1</v>
      </c>
      <c r="J547" s="350"/>
      <c r="K547" s="348"/>
      <c r="L547" s="348"/>
      <c r="M547" s="350"/>
      <c r="N547" s="350"/>
    </row>
    <row r="548" spans="1:15" ht="17.25" customHeight="1">
      <c r="A548" s="197"/>
      <c r="B548" s="318">
        <v>6</v>
      </c>
      <c r="C548" s="261" t="s">
        <v>886</v>
      </c>
      <c r="D548" s="261" t="s">
        <v>887</v>
      </c>
      <c r="E548" s="293">
        <v>315.64</v>
      </c>
      <c r="F548" s="303">
        <v>25659</v>
      </c>
      <c r="G548" s="295" t="s">
        <v>1117</v>
      </c>
      <c r="H548" s="296" t="s">
        <v>30</v>
      </c>
      <c r="I548" s="161">
        <v>1</v>
      </c>
      <c r="J548" s="350"/>
      <c r="K548" s="348"/>
      <c r="L548" s="348"/>
      <c r="M548" s="350"/>
      <c r="N548" s="350"/>
    </row>
    <row r="549" spans="1:15" s="148" customFormat="1" ht="17.25" customHeight="1">
      <c r="B549" s="318">
        <v>7</v>
      </c>
      <c r="C549" s="261" t="s">
        <v>888</v>
      </c>
      <c r="D549" s="261" t="s">
        <v>889</v>
      </c>
      <c r="E549" s="293">
        <v>436.96</v>
      </c>
      <c r="F549" s="303">
        <v>22528</v>
      </c>
      <c r="G549" s="295" t="s">
        <v>1117</v>
      </c>
      <c r="H549" s="296" t="s">
        <v>1059</v>
      </c>
      <c r="I549" s="161">
        <v>1</v>
      </c>
      <c r="J549" s="350"/>
      <c r="K549" s="348"/>
      <c r="L549" s="348"/>
      <c r="M549" s="350"/>
      <c r="N549" s="350"/>
      <c r="O549" s="150"/>
    </row>
    <row r="550" spans="1:15" ht="17.25" customHeight="1">
      <c r="B550" s="318">
        <v>8</v>
      </c>
      <c r="C550" s="261" t="s">
        <v>897</v>
      </c>
      <c r="D550" s="261" t="s">
        <v>898</v>
      </c>
      <c r="E550" s="293">
        <v>576.16999999999996</v>
      </c>
      <c r="F550" s="303">
        <v>18981</v>
      </c>
      <c r="G550" s="295" t="s">
        <v>1117</v>
      </c>
      <c r="H550" s="296" t="s">
        <v>30</v>
      </c>
      <c r="I550" s="161">
        <v>1</v>
      </c>
      <c r="J550" s="350"/>
      <c r="K550" s="348"/>
      <c r="L550" s="348"/>
      <c r="M550" s="350"/>
      <c r="N550" s="350"/>
      <c r="O550" s="152"/>
    </row>
    <row r="551" spans="1:15" ht="17.25" customHeight="1">
      <c r="B551" s="318">
        <v>9</v>
      </c>
      <c r="C551" s="261" t="s">
        <v>899</v>
      </c>
      <c r="D551" s="261" t="s">
        <v>900</v>
      </c>
      <c r="E551" s="293">
        <v>216.93</v>
      </c>
      <c r="F551" s="303">
        <v>24191</v>
      </c>
      <c r="G551" s="295" t="s">
        <v>1117</v>
      </c>
      <c r="H551" s="296" t="s">
        <v>1059</v>
      </c>
      <c r="I551" s="161">
        <v>1</v>
      </c>
      <c r="J551" s="350"/>
      <c r="K551" s="348"/>
      <c r="L551" s="348"/>
      <c r="M551" s="350"/>
      <c r="N551" s="350"/>
      <c r="O551" s="152"/>
    </row>
    <row r="552" spans="1:15" ht="17.25" customHeight="1">
      <c r="B552" s="318">
        <v>10</v>
      </c>
      <c r="C552" s="261" t="s">
        <v>903</v>
      </c>
      <c r="D552" s="261" t="s">
        <v>904</v>
      </c>
      <c r="E552" s="293">
        <v>212.16</v>
      </c>
      <c r="F552" s="303">
        <v>26390</v>
      </c>
      <c r="G552" s="295" t="s">
        <v>1117</v>
      </c>
      <c r="H552" s="296" t="s">
        <v>30</v>
      </c>
      <c r="I552" s="161">
        <v>1</v>
      </c>
      <c r="J552" s="350"/>
      <c r="K552" s="348"/>
      <c r="L552" s="348"/>
      <c r="M552" s="350"/>
      <c r="N552" s="350"/>
      <c r="O552" s="152"/>
    </row>
    <row r="553" spans="1:15" ht="17.25" customHeight="1">
      <c r="B553" s="318">
        <v>11</v>
      </c>
      <c r="C553" s="261" t="s">
        <v>905</v>
      </c>
      <c r="D553" s="261" t="s">
        <v>906</v>
      </c>
      <c r="E553" s="293">
        <v>114.93</v>
      </c>
      <c r="F553" s="303">
        <v>24191</v>
      </c>
      <c r="G553" s="295" t="s">
        <v>1117</v>
      </c>
      <c r="H553" s="296" t="s">
        <v>30</v>
      </c>
      <c r="I553" s="161">
        <v>1</v>
      </c>
      <c r="J553" s="350"/>
      <c r="K553" s="348"/>
      <c r="L553" s="348"/>
      <c r="M553" s="350"/>
      <c r="N553" s="350"/>
      <c r="O553" s="152"/>
    </row>
    <row r="554" spans="1:15" ht="17.25" customHeight="1">
      <c r="B554" s="318">
        <v>12</v>
      </c>
      <c r="C554" s="261" t="s">
        <v>907</v>
      </c>
      <c r="D554" s="261" t="s">
        <v>908</v>
      </c>
      <c r="E554" s="293">
        <v>1411.56</v>
      </c>
      <c r="F554" s="303">
        <v>18981</v>
      </c>
      <c r="G554" s="295" t="s">
        <v>1117</v>
      </c>
      <c r="H554" s="296" t="s">
        <v>1059</v>
      </c>
      <c r="I554" s="161">
        <v>1</v>
      </c>
      <c r="J554" s="350"/>
      <c r="K554" s="348"/>
      <c r="L554" s="348"/>
      <c r="M554" s="350"/>
      <c r="N554" s="350"/>
      <c r="O554" s="152"/>
    </row>
    <row r="555" spans="1:15" s="157" customFormat="1" ht="17.25" customHeight="1">
      <c r="A555" s="143"/>
      <c r="B555" s="318">
        <v>13</v>
      </c>
      <c r="C555" s="261" t="s">
        <v>909</v>
      </c>
      <c r="D555" s="261" t="s">
        <v>910</v>
      </c>
      <c r="E555" s="293">
        <v>220.78</v>
      </c>
      <c r="F555" s="303">
        <v>24086</v>
      </c>
      <c r="G555" s="295" t="s">
        <v>1203</v>
      </c>
      <c r="H555" s="296" t="s">
        <v>30</v>
      </c>
      <c r="I555" s="161">
        <v>4</v>
      </c>
      <c r="J555" s="350"/>
      <c r="K555" s="348"/>
      <c r="L555" s="348"/>
      <c r="M555" s="350"/>
      <c r="N555" s="350"/>
      <c r="O555" s="156"/>
    </row>
    <row r="556" spans="1:15" ht="17.25" customHeight="1">
      <c r="B556" s="423" t="s">
        <v>1140</v>
      </c>
      <c r="C556" s="423"/>
      <c r="D556" s="423"/>
      <c r="E556" s="293">
        <f>SUM(E543:E555)</f>
        <v>4398.5399999999991</v>
      </c>
      <c r="F556" s="303"/>
      <c r="G556" s="295"/>
      <c r="H556" s="296"/>
      <c r="I556" s="313"/>
      <c r="J556" s="350"/>
      <c r="K556" s="348"/>
      <c r="L556" s="348"/>
      <c r="M556" s="350"/>
      <c r="N556" s="350"/>
      <c r="O556" s="152"/>
    </row>
    <row r="557" spans="1:15" s="148" customFormat="1" ht="25.5" customHeight="1">
      <c r="B557" s="375"/>
      <c r="C557" s="341"/>
      <c r="D557" s="341"/>
      <c r="E557" s="342"/>
      <c r="F557" s="343"/>
      <c r="G557" s="344"/>
      <c r="H557" s="345"/>
      <c r="I557" s="161"/>
      <c r="J557" s="165"/>
      <c r="K557" s="165"/>
      <c r="L557" s="165"/>
      <c r="M557" s="165"/>
      <c r="N557" s="165"/>
      <c r="O557" s="150"/>
    </row>
    <row r="558" spans="1:15" ht="17.25" customHeight="1">
      <c r="A558" s="197" t="s">
        <v>1193</v>
      </c>
      <c r="B558" s="161"/>
      <c r="C558" s="341"/>
      <c r="D558" s="341"/>
      <c r="E558" s="398"/>
      <c r="F558" s="343"/>
      <c r="G558" s="344"/>
      <c r="H558" s="345"/>
      <c r="I558" s="161"/>
      <c r="J558" s="165"/>
      <c r="K558" s="165"/>
      <c r="L558" s="165"/>
      <c r="M558" s="165"/>
      <c r="N558" s="165"/>
      <c r="O558" s="152"/>
    </row>
    <row r="559" spans="1:15" ht="25.5" customHeight="1">
      <c r="B559" s="318"/>
      <c r="C559" s="318" t="s">
        <v>983</v>
      </c>
      <c r="D559" s="318" t="s">
        <v>1012</v>
      </c>
      <c r="E559" s="318" t="s">
        <v>977</v>
      </c>
      <c r="F559" s="303" t="s">
        <v>0</v>
      </c>
      <c r="G559" s="319" t="s">
        <v>999</v>
      </c>
      <c r="H559" s="318" t="s">
        <v>1</v>
      </c>
      <c r="I559" s="165"/>
      <c r="J559" s="289" t="s">
        <v>1308</v>
      </c>
      <c r="K559" s="290" t="s">
        <v>1392</v>
      </c>
      <c r="L559" s="291" t="s">
        <v>1393</v>
      </c>
      <c r="M559" s="290" t="s">
        <v>1401</v>
      </c>
      <c r="N559" s="291" t="s">
        <v>1335</v>
      </c>
      <c r="O559" s="152"/>
    </row>
    <row r="560" spans="1:15" s="155" customFormat="1" ht="17.25" customHeight="1">
      <c r="A560" s="148"/>
      <c r="B560" s="318">
        <v>1</v>
      </c>
      <c r="C560" s="261" t="s">
        <v>858</v>
      </c>
      <c r="D560" s="261" t="s">
        <v>859</v>
      </c>
      <c r="E560" s="293">
        <v>471.35</v>
      </c>
      <c r="F560" s="303">
        <v>18981</v>
      </c>
      <c r="G560" s="295" t="s">
        <v>1114</v>
      </c>
      <c r="H560" s="296" t="s">
        <v>1059</v>
      </c>
      <c r="I560" s="161">
        <v>4</v>
      </c>
      <c r="J560" s="350"/>
      <c r="K560" s="348"/>
      <c r="L560" s="348"/>
      <c r="M560" s="350"/>
      <c r="N560" s="350"/>
      <c r="O560" s="154"/>
    </row>
    <row r="561" spans="1:15" s="157" customFormat="1" ht="17.25" customHeight="1">
      <c r="A561" s="143"/>
      <c r="B561" s="318">
        <v>2</v>
      </c>
      <c r="C561" s="261" t="s">
        <v>873</v>
      </c>
      <c r="D561" s="261" t="s">
        <v>874</v>
      </c>
      <c r="E561" s="293">
        <v>212.81</v>
      </c>
      <c r="F561" s="303">
        <v>21352</v>
      </c>
      <c r="G561" s="295" t="s">
        <v>1114</v>
      </c>
      <c r="H561" s="296" t="s">
        <v>30</v>
      </c>
      <c r="I561" s="161"/>
      <c r="J561" s="350"/>
      <c r="K561" s="348"/>
      <c r="L561" s="348"/>
      <c r="M561" s="350"/>
      <c r="N561" s="350"/>
      <c r="O561" s="156"/>
    </row>
    <row r="562" spans="1:15" ht="17.25" customHeight="1">
      <c r="B562" s="318">
        <v>3</v>
      </c>
      <c r="C562" s="261" t="s">
        <v>99</v>
      </c>
      <c r="D562" s="261" t="s">
        <v>872</v>
      </c>
      <c r="E562" s="293">
        <v>635.66</v>
      </c>
      <c r="F562" s="303">
        <v>18981</v>
      </c>
      <c r="G562" s="295" t="s">
        <v>1114</v>
      </c>
      <c r="H562" s="296" t="s">
        <v>30</v>
      </c>
      <c r="I562" s="161">
        <v>3</v>
      </c>
      <c r="J562" s="350"/>
      <c r="K562" s="348"/>
      <c r="L562" s="348"/>
      <c r="M562" s="350"/>
      <c r="N562" s="350"/>
      <c r="O562" s="152"/>
    </row>
    <row r="563" spans="1:15" ht="17.25" customHeight="1">
      <c r="B563" s="318">
        <v>4</v>
      </c>
      <c r="C563" s="261" t="s">
        <v>875</v>
      </c>
      <c r="D563" s="261" t="s">
        <v>876</v>
      </c>
      <c r="E563" s="293">
        <v>355.65</v>
      </c>
      <c r="F563" s="303">
        <v>24745</v>
      </c>
      <c r="G563" s="295" t="s">
        <v>1114</v>
      </c>
      <c r="H563" s="296" t="s">
        <v>30</v>
      </c>
      <c r="I563" s="161">
        <v>3</v>
      </c>
      <c r="J563" s="350"/>
      <c r="K563" s="348"/>
      <c r="L563" s="348"/>
      <c r="M563" s="350"/>
      <c r="N563" s="350"/>
      <c r="O563" s="152"/>
    </row>
    <row r="564" spans="1:15" ht="17.25" customHeight="1">
      <c r="B564" s="318">
        <v>5</v>
      </c>
      <c r="C564" s="261" t="s">
        <v>881</v>
      </c>
      <c r="D564" s="261" t="s">
        <v>882</v>
      </c>
      <c r="E564" s="293">
        <v>901.81</v>
      </c>
      <c r="F564" s="303">
        <v>27539</v>
      </c>
      <c r="G564" s="295" t="s">
        <v>1114</v>
      </c>
      <c r="H564" s="296" t="s">
        <v>30</v>
      </c>
      <c r="I564" s="161">
        <v>3</v>
      </c>
      <c r="J564" s="350" t="s">
        <v>995</v>
      </c>
      <c r="K564" s="348"/>
      <c r="L564" s="348"/>
      <c r="M564" s="350"/>
      <c r="N564" s="350"/>
      <c r="O564" s="152"/>
    </row>
    <row r="565" spans="1:15" s="157" customFormat="1" ht="17.25" customHeight="1">
      <c r="A565" s="143"/>
      <c r="B565" s="318">
        <v>6</v>
      </c>
      <c r="C565" s="261" t="s">
        <v>883</v>
      </c>
      <c r="D565" s="261" t="s">
        <v>884</v>
      </c>
      <c r="E565" s="293">
        <v>405.98</v>
      </c>
      <c r="F565" s="303">
        <v>23788</v>
      </c>
      <c r="G565" s="295" t="s">
        <v>1114</v>
      </c>
      <c r="H565" s="296" t="s">
        <v>30</v>
      </c>
      <c r="I565" s="161">
        <v>4</v>
      </c>
      <c r="J565" s="350"/>
      <c r="K565" s="348"/>
      <c r="L565" s="348"/>
      <c r="M565" s="350"/>
      <c r="N565" s="350"/>
      <c r="O565" s="156"/>
    </row>
    <row r="566" spans="1:15" s="157" customFormat="1" ht="17.25" customHeight="1">
      <c r="A566" s="143"/>
      <c r="B566" s="318">
        <v>7</v>
      </c>
      <c r="C566" s="261" t="s">
        <v>1010</v>
      </c>
      <c r="D566" s="261" t="s">
        <v>1011</v>
      </c>
      <c r="E566" s="293">
        <v>483.63</v>
      </c>
      <c r="F566" s="303">
        <v>40634</v>
      </c>
      <c r="G566" s="295" t="s">
        <v>1114</v>
      </c>
      <c r="H566" s="296" t="s">
        <v>1352</v>
      </c>
      <c r="I566" s="161">
        <v>4</v>
      </c>
      <c r="J566" s="350"/>
      <c r="K566" s="348"/>
      <c r="L566" s="348" t="s">
        <v>1396</v>
      </c>
      <c r="M566" s="350"/>
      <c r="N566" s="350"/>
      <c r="O566" s="156"/>
    </row>
    <row r="567" spans="1:15" s="157" customFormat="1" ht="17.25" customHeight="1">
      <c r="A567" s="143"/>
      <c r="B567" s="318">
        <v>8</v>
      </c>
      <c r="C567" s="261" t="s">
        <v>1083</v>
      </c>
      <c r="D567" s="261" t="s">
        <v>890</v>
      </c>
      <c r="E567" s="293">
        <v>90.61</v>
      </c>
      <c r="F567" s="303">
        <v>24086</v>
      </c>
      <c r="G567" s="295" t="s">
        <v>1114</v>
      </c>
      <c r="H567" s="296" t="s">
        <v>30</v>
      </c>
      <c r="I567" s="161">
        <v>4</v>
      </c>
      <c r="J567" s="350"/>
      <c r="K567" s="348"/>
      <c r="L567" s="348"/>
      <c r="M567" s="350"/>
      <c r="N567" s="350"/>
      <c r="O567" s="156"/>
    </row>
    <row r="568" spans="1:15" s="157" customFormat="1" ht="17.25" customHeight="1">
      <c r="A568" s="143"/>
      <c r="B568" s="318">
        <v>9</v>
      </c>
      <c r="C568" s="261" t="s">
        <v>891</v>
      </c>
      <c r="D568" s="261" t="s">
        <v>892</v>
      </c>
      <c r="E568" s="293">
        <v>357.3</v>
      </c>
      <c r="F568" s="303">
        <v>22736</v>
      </c>
      <c r="G568" s="295" t="s">
        <v>1114</v>
      </c>
      <c r="H568" s="296" t="s">
        <v>1059</v>
      </c>
      <c r="I568" s="161">
        <v>4</v>
      </c>
      <c r="J568" s="350"/>
      <c r="K568" s="348"/>
      <c r="L568" s="348"/>
      <c r="M568" s="350"/>
      <c r="N568" s="350"/>
      <c r="O568" s="156"/>
    </row>
    <row r="569" spans="1:15" s="157" customFormat="1" ht="17.25" customHeight="1">
      <c r="A569" s="143"/>
      <c r="B569" s="318">
        <v>10</v>
      </c>
      <c r="C569" s="261" t="s">
        <v>893</v>
      </c>
      <c r="D569" s="261" t="s">
        <v>894</v>
      </c>
      <c r="E569" s="293">
        <v>293.64</v>
      </c>
      <c r="F569" s="303">
        <v>29489</v>
      </c>
      <c r="G569" s="295" t="s">
        <v>1114</v>
      </c>
      <c r="H569" s="296" t="s">
        <v>1059</v>
      </c>
      <c r="I569" s="161"/>
      <c r="J569" s="350"/>
      <c r="K569" s="348"/>
      <c r="L569" s="348"/>
      <c r="M569" s="350"/>
      <c r="N569" s="350"/>
      <c r="O569" s="156"/>
    </row>
    <row r="570" spans="1:15" ht="17.25" customHeight="1">
      <c r="B570" s="318">
        <v>11</v>
      </c>
      <c r="C570" s="261" t="s">
        <v>895</v>
      </c>
      <c r="D570" s="261" t="s">
        <v>896</v>
      </c>
      <c r="E570" s="293">
        <v>775.71</v>
      </c>
      <c r="F570" s="303">
        <v>24191</v>
      </c>
      <c r="G570" s="295" t="s">
        <v>1114</v>
      </c>
      <c r="H570" s="296" t="s">
        <v>1059</v>
      </c>
      <c r="I570" s="161">
        <v>3</v>
      </c>
      <c r="J570" s="350"/>
      <c r="K570" s="348"/>
      <c r="L570" s="348"/>
      <c r="M570" s="350"/>
      <c r="N570" s="350"/>
      <c r="O570" s="152"/>
    </row>
    <row r="571" spans="1:15" ht="17.25" customHeight="1">
      <c r="B571" s="318">
        <v>12</v>
      </c>
      <c r="C571" s="261" t="s">
        <v>901</v>
      </c>
      <c r="D571" s="261" t="s">
        <v>902</v>
      </c>
      <c r="E571" s="293">
        <v>409.03</v>
      </c>
      <c r="F571" s="303">
        <v>18981</v>
      </c>
      <c r="G571" s="295" t="s">
        <v>1114</v>
      </c>
      <c r="H571" s="296" t="s">
        <v>1059</v>
      </c>
      <c r="I571" s="161">
        <v>3</v>
      </c>
      <c r="J571" s="350"/>
      <c r="K571" s="348"/>
      <c r="L571" s="348"/>
      <c r="M571" s="350"/>
      <c r="N571" s="350"/>
      <c r="O571" s="152"/>
    </row>
    <row r="572" spans="1:15" ht="17.25" customHeight="1">
      <c r="B572" s="423" t="s">
        <v>1286</v>
      </c>
      <c r="C572" s="423"/>
      <c r="D572" s="423"/>
      <c r="E572" s="293">
        <f>SUM(E560:E571)</f>
        <v>5393.18</v>
      </c>
      <c r="F572" s="303"/>
      <c r="G572" s="295"/>
      <c r="H572" s="296"/>
      <c r="I572" s="313"/>
      <c r="J572" s="350"/>
      <c r="K572" s="348"/>
      <c r="L572" s="348"/>
      <c r="M572" s="350"/>
      <c r="N572" s="350"/>
      <c r="O572" s="152"/>
    </row>
    <row r="573" spans="1:15" ht="24.75" customHeight="1">
      <c r="B573" s="375"/>
      <c r="C573" s="341"/>
      <c r="D573" s="341"/>
      <c r="E573" s="342"/>
      <c r="F573" s="343"/>
      <c r="G573" s="344"/>
      <c r="H573" s="345"/>
      <c r="I573" s="161"/>
      <c r="J573" s="165"/>
      <c r="K573" s="165"/>
      <c r="L573" s="165"/>
      <c r="M573" s="165"/>
      <c r="N573" s="165"/>
      <c r="O573" s="152"/>
    </row>
    <row r="574" spans="1:15" ht="17.25" customHeight="1">
      <c r="A574" s="197" t="s">
        <v>1192</v>
      </c>
      <c r="B574" s="161"/>
      <c r="C574" s="341"/>
      <c r="D574" s="341"/>
      <c r="E574" s="399"/>
      <c r="F574" s="343"/>
      <c r="G574" s="344"/>
      <c r="H574" s="345"/>
      <c r="I574" s="161"/>
      <c r="J574" s="165"/>
      <c r="K574" s="165"/>
      <c r="L574" s="165"/>
      <c r="M574" s="165"/>
      <c r="N574" s="165"/>
      <c r="O574" s="152"/>
    </row>
    <row r="575" spans="1:15" ht="25.5" customHeight="1">
      <c r="B575" s="318"/>
      <c r="C575" s="318" t="s">
        <v>982</v>
      </c>
      <c r="D575" s="318" t="s">
        <v>1202</v>
      </c>
      <c r="E575" s="318" t="s">
        <v>977</v>
      </c>
      <c r="F575" s="303" t="s">
        <v>0</v>
      </c>
      <c r="G575" s="319" t="s">
        <v>999</v>
      </c>
      <c r="H575" s="318" t="s">
        <v>1</v>
      </c>
      <c r="I575" s="165"/>
      <c r="J575" s="289" t="s">
        <v>1308</v>
      </c>
      <c r="K575" s="290" t="s">
        <v>1392</v>
      </c>
      <c r="L575" s="291" t="s">
        <v>1393</v>
      </c>
      <c r="M575" s="290" t="s">
        <v>1401</v>
      </c>
      <c r="N575" s="291" t="s">
        <v>1335</v>
      </c>
      <c r="O575" s="152"/>
    </row>
    <row r="576" spans="1:15" ht="17.25" customHeight="1">
      <c r="B576" s="318">
        <v>1</v>
      </c>
      <c r="C576" s="261" t="s">
        <v>860</v>
      </c>
      <c r="D576" s="261" t="s">
        <v>861</v>
      </c>
      <c r="E576" s="293">
        <v>103.07</v>
      </c>
      <c r="F576" s="303">
        <v>23651</v>
      </c>
      <c r="G576" s="295" t="s">
        <v>1200</v>
      </c>
      <c r="H576" s="296" t="s">
        <v>30</v>
      </c>
      <c r="I576" s="161">
        <v>2</v>
      </c>
      <c r="J576" s="350" t="s">
        <v>1201</v>
      </c>
      <c r="K576" s="348"/>
      <c r="L576" s="348"/>
      <c r="M576" s="350"/>
      <c r="N576" s="350"/>
      <c r="O576" s="152"/>
    </row>
    <row r="577" spans="1:15" ht="17.25" customHeight="1">
      <c r="B577" s="318">
        <v>2</v>
      </c>
      <c r="C577" s="261" t="s">
        <v>862</v>
      </c>
      <c r="D577" s="261" t="s">
        <v>863</v>
      </c>
      <c r="E577" s="293">
        <v>184.53</v>
      </c>
      <c r="F577" s="303">
        <v>28622</v>
      </c>
      <c r="G577" s="295" t="s">
        <v>1200</v>
      </c>
      <c r="H577" s="296" t="s">
        <v>30</v>
      </c>
      <c r="I577" s="161">
        <v>2</v>
      </c>
      <c r="J577" s="350"/>
      <c r="K577" s="348"/>
      <c r="L577" s="348"/>
      <c r="M577" s="350"/>
      <c r="N577" s="350"/>
      <c r="O577" s="152"/>
    </row>
    <row r="578" spans="1:15" ht="17.25" customHeight="1">
      <c r="B578" s="318">
        <v>3</v>
      </c>
      <c r="C578" s="261" t="s">
        <v>864</v>
      </c>
      <c r="D578" s="261" t="s">
        <v>865</v>
      </c>
      <c r="E578" s="293">
        <v>287.58</v>
      </c>
      <c r="F578" s="303">
        <v>28602</v>
      </c>
      <c r="G578" s="295" t="s">
        <v>1200</v>
      </c>
      <c r="H578" s="296" t="s">
        <v>30</v>
      </c>
      <c r="I578" s="161">
        <v>2</v>
      </c>
      <c r="J578" s="350" t="s">
        <v>995</v>
      </c>
      <c r="K578" s="348"/>
      <c r="L578" s="348"/>
      <c r="M578" s="350"/>
      <c r="N578" s="350"/>
    </row>
    <row r="579" spans="1:15" ht="17.25" customHeight="1">
      <c r="A579" s="194"/>
      <c r="B579" s="318">
        <v>4</v>
      </c>
      <c r="C579" s="261" t="s">
        <v>1165</v>
      </c>
      <c r="D579" s="261" t="s">
        <v>871</v>
      </c>
      <c r="E579" s="293">
        <v>546.54999999999995</v>
      </c>
      <c r="F579" s="303">
        <v>18981</v>
      </c>
      <c r="G579" s="295" t="s">
        <v>1200</v>
      </c>
      <c r="H579" s="296" t="s">
        <v>1059</v>
      </c>
      <c r="I579" s="161">
        <v>2</v>
      </c>
      <c r="J579" s="350"/>
      <c r="K579" s="348"/>
      <c r="L579" s="348"/>
      <c r="M579" s="350"/>
      <c r="N579" s="350"/>
    </row>
    <row r="580" spans="1:15" s="148" customFormat="1" ht="17.25" customHeight="1">
      <c r="B580" s="318">
        <v>5</v>
      </c>
      <c r="C580" s="261" t="s">
        <v>877</v>
      </c>
      <c r="D580" s="261" t="s">
        <v>878</v>
      </c>
      <c r="E580" s="293">
        <v>154.07</v>
      </c>
      <c r="F580" s="303">
        <v>25282</v>
      </c>
      <c r="G580" s="295" t="s">
        <v>1200</v>
      </c>
      <c r="H580" s="296" t="s">
        <v>30</v>
      </c>
      <c r="I580" s="161">
        <v>2</v>
      </c>
      <c r="J580" s="350" t="s">
        <v>1201</v>
      </c>
      <c r="K580" s="348"/>
      <c r="L580" s="348"/>
      <c r="M580" s="350"/>
      <c r="N580" s="350"/>
      <c r="O580" s="150"/>
    </row>
    <row r="581" spans="1:15" ht="17.25" customHeight="1">
      <c r="B581" s="318">
        <v>6</v>
      </c>
      <c r="C581" s="261" t="s">
        <v>911</v>
      </c>
      <c r="D581" s="261" t="s">
        <v>912</v>
      </c>
      <c r="E581" s="293">
        <v>246.64</v>
      </c>
      <c r="F581" s="303">
        <v>24191</v>
      </c>
      <c r="G581" s="295" t="s">
        <v>1200</v>
      </c>
      <c r="H581" s="296" t="s">
        <v>30</v>
      </c>
      <c r="I581" s="161">
        <v>2</v>
      </c>
      <c r="J581" s="350"/>
      <c r="K581" s="348"/>
      <c r="L581" s="348"/>
      <c r="M581" s="350"/>
      <c r="N581" s="350"/>
      <c r="O581" s="152"/>
    </row>
    <row r="582" spans="1:15" ht="17.25" customHeight="1">
      <c r="B582" s="318">
        <v>7</v>
      </c>
      <c r="C582" s="261" t="s">
        <v>913</v>
      </c>
      <c r="D582" s="261" t="s">
        <v>914</v>
      </c>
      <c r="E582" s="293">
        <v>573.70000000000005</v>
      </c>
      <c r="F582" s="303">
        <v>18981</v>
      </c>
      <c r="G582" s="295" t="s">
        <v>1200</v>
      </c>
      <c r="H582" s="296" t="s">
        <v>1059</v>
      </c>
      <c r="I582" s="161">
        <v>2</v>
      </c>
      <c r="J582" s="350"/>
      <c r="K582" s="348"/>
      <c r="L582" s="348"/>
      <c r="M582" s="350"/>
      <c r="N582" s="350"/>
      <c r="O582" s="152"/>
    </row>
    <row r="583" spans="1:15" ht="17.25" customHeight="1">
      <c r="B583" s="423" t="s">
        <v>1141</v>
      </c>
      <c r="C583" s="423"/>
      <c r="D583" s="423"/>
      <c r="E583" s="293">
        <f>SUM(E576:E582)</f>
        <v>2096.1400000000003</v>
      </c>
      <c r="F583" s="303"/>
      <c r="G583" s="295"/>
      <c r="H583" s="296"/>
      <c r="I583" s="313"/>
      <c r="J583" s="350"/>
      <c r="K583" s="348"/>
      <c r="L583" s="348"/>
      <c r="M583" s="350"/>
      <c r="N583" s="350"/>
      <c r="O583" s="152"/>
    </row>
    <row r="584" spans="1:15" ht="15" customHeight="1">
      <c r="B584" s="375"/>
      <c r="C584" s="341"/>
      <c r="D584" s="341"/>
      <c r="E584" s="342"/>
      <c r="F584" s="343"/>
      <c r="G584" s="344"/>
      <c r="H584" s="345"/>
      <c r="I584" s="161"/>
      <c r="J584" s="165"/>
      <c r="K584" s="165"/>
      <c r="L584" s="165"/>
      <c r="M584" s="165"/>
      <c r="N584" s="165"/>
      <c r="O584" s="152"/>
    </row>
    <row r="585" spans="1:15" ht="17.25" customHeight="1">
      <c r="B585" s="384"/>
      <c r="C585" s="297"/>
      <c r="D585" s="341"/>
      <c r="E585" s="397"/>
      <c r="F585" s="343"/>
      <c r="G585" s="344"/>
      <c r="H585" s="345"/>
      <c r="I585" s="161"/>
      <c r="J585" s="165"/>
      <c r="K585" s="165"/>
      <c r="L585" s="165"/>
      <c r="M585" s="165"/>
      <c r="N585" s="165"/>
      <c r="O585" s="152"/>
    </row>
    <row r="586" spans="1:15" ht="20.25" customHeight="1">
      <c r="A586" s="194" t="s">
        <v>1076</v>
      </c>
      <c r="B586" s="161"/>
      <c r="C586" s="297"/>
      <c r="D586" s="341"/>
      <c r="E586" s="385"/>
      <c r="F586" s="343"/>
      <c r="G586" s="344"/>
      <c r="H586" s="345"/>
      <c r="I586" s="161"/>
      <c r="J586" s="165"/>
      <c r="K586" s="165"/>
      <c r="L586" s="165"/>
      <c r="M586" s="165"/>
      <c r="N586" s="165"/>
      <c r="O586" s="152"/>
    </row>
    <row r="587" spans="1:15" ht="25.5" customHeight="1">
      <c r="B587" s="318"/>
      <c r="C587" s="318" t="s">
        <v>981</v>
      </c>
      <c r="D587" s="318" t="s">
        <v>1012</v>
      </c>
      <c r="E587" s="318" t="s">
        <v>977</v>
      </c>
      <c r="F587" s="303" t="s">
        <v>0</v>
      </c>
      <c r="G587" s="319" t="s">
        <v>999</v>
      </c>
      <c r="H587" s="318" t="s">
        <v>1</v>
      </c>
      <c r="I587" s="165"/>
      <c r="J587" s="289" t="s">
        <v>1308</v>
      </c>
      <c r="K587" s="290" t="s">
        <v>1392</v>
      </c>
      <c r="L587" s="291" t="s">
        <v>1393</v>
      </c>
      <c r="M587" s="290" t="s">
        <v>1401</v>
      </c>
      <c r="N587" s="291" t="s">
        <v>1335</v>
      </c>
      <c r="O587" s="152"/>
    </row>
    <row r="588" spans="1:15" ht="27.75" customHeight="1">
      <c r="B588" s="350">
        <v>1</v>
      </c>
      <c r="C588" s="261" t="s">
        <v>915</v>
      </c>
      <c r="D588" s="261" t="s">
        <v>916</v>
      </c>
      <c r="E588" s="293">
        <v>22326.09</v>
      </c>
      <c r="F588" s="303">
        <v>29369</v>
      </c>
      <c r="G588" s="295" t="s">
        <v>1281</v>
      </c>
      <c r="H588" s="323" t="s">
        <v>1385</v>
      </c>
      <c r="I588" s="161"/>
      <c r="J588" s="400"/>
      <c r="K588" s="362"/>
      <c r="L588" s="362"/>
      <c r="M588" s="318" t="s">
        <v>1336</v>
      </c>
      <c r="N588" s="318"/>
      <c r="O588" s="152"/>
    </row>
    <row r="589" spans="1:15" ht="17.25" customHeight="1">
      <c r="B589" s="350">
        <v>2</v>
      </c>
      <c r="C589" s="261" t="s">
        <v>1156</v>
      </c>
      <c r="D589" s="261" t="s">
        <v>1043</v>
      </c>
      <c r="E589" s="293">
        <v>15229.08</v>
      </c>
      <c r="F589" s="303">
        <v>40999</v>
      </c>
      <c r="G589" s="295" t="s">
        <v>1117</v>
      </c>
      <c r="H589" s="296" t="s">
        <v>1386</v>
      </c>
      <c r="I589" s="313"/>
      <c r="J589" s="350" t="s">
        <v>995</v>
      </c>
      <c r="K589" s="348"/>
      <c r="L589" s="348" t="s">
        <v>1396</v>
      </c>
      <c r="M589" s="350"/>
      <c r="N589" s="350"/>
      <c r="O589" s="152"/>
    </row>
    <row r="590" spans="1:15" ht="17.25" customHeight="1">
      <c r="B590" s="350">
        <v>3</v>
      </c>
      <c r="C590" s="261" t="s">
        <v>1171</v>
      </c>
      <c r="D590" s="261" t="s">
        <v>1169</v>
      </c>
      <c r="E590" s="293">
        <v>28380.68</v>
      </c>
      <c r="F590" s="303">
        <v>43556</v>
      </c>
      <c r="G590" s="295" t="s">
        <v>1114</v>
      </c>
      <c r="H590" s="296" t="s">
        <v>1387</v>
      </c>
      <c r="I590" s="297"/>
      <c r="J590" s="350"/>
      <c r="K590" s="348"/>
      <c r="L590" s="348" t="s">
        <v>1396</v>
      </c>
      <c r="M590" s="350"/>
      <c r="N590" s="350"/>
      <c r="O590" s="152"/>
    </row>
    <row r="591" spans="1:15" ht="24.75" customHeight="1">
      <c r="B591" s="350">
        <v>4</v>
      </c>
      <c r="C591" s="261" t="s">
        <v>1084</v>
      </c>
      <c r="D591" s="261" t="s">
        <v>1021</v>
      </c>
      <c r="E591" s="293">
        <v>361336.76</v>
      </c>
      <c r="F591" s="303">
        <v>23726</v>
      </c>
      <c r="G591" s="295" t="s">
        <v>1114</v>
      </c>
      <c r="H591" s="296" t="s">
        <v>1388</v>
      </c>
      <c r="I591" s="161"/>
      <c r="J591" s="350"/>
      <c r="K591" s="348"/>
      <c r="L591" s="348"/>
      <c r="M591" s="350"/>
      <c r="N591" s="350"/>
      <c r="O591" s="152"/>
    </row>
    <row r="592" spans="1:15" ht="24.75" customHeight="1">
      <c r="B592" s="350">
        <v>5</v>
      </c>
      <c r="C592" s="261" t="s">
        <v>917</v>
      </c>
      <c r="D592" s="261" t="s">
        <v>978</v>
      </c>
      <c r="E592" s="293">
        <v>22349.58</v>
      </c>
      <c r="F592" s="303">
        <v>24990</v>
      </c>
      <c r="G592" s="295" t="s">
        <v>1115</v>
      </c>
      <c r="H592" s="296" t="s">
        <v>1160</v>
      </c>
      <c r="I592" s="161"/>
      <c r="J592" s="350"/>
      <c r="K592" s="348"/>
      <c r="L592" s="348"/>
      <c r="M592" s="350"/>
      <c r="N592" s="350"/>
      <c r="O592" s="152"/>
    </row>
    <row r="593" spans="1:15" ht="17.25" customHeight="1">
      <c r="B593" s="350">
        <v>6</v>
      </c>
      <c r="C593" s="261" t="s">
        <v>918</v>
      </c>
      <c r="D593" s="401" t="s">
        <v>919</v>
      </c>
      <c r="E593" s="293">
        <v>123626.95</v>
      </c>
      <c r="F593" s="303">
        <v>22984</v>
      </c>
      <c r="G593" s="295" t="s">
        <v>1114</v>
      </c>
      <c r="H593" s="296" t="s">
        <v>1161</v>
      </c>
      <c r="I593" s="161"/>
      <c r="J593" s="350"/>
      <c r="K593" s="348"/>
      <c r="L593" s="348"/>
      <c r="M593" s="350"/>
      <c r="N593" s="350"/>
    </row>
    <row r="594" spans="1:15" ht="17.25" customHeight="1">
      <c r="B594" s="350">
        <v>7</v>
      </c>
      <c r="C594" s="261" t="s">
        <v>920</v>
      </c>
      <c r="D594" s="401" t="s">
        <v>921</v>
      </c>
      <c r="E594" s="293">
        <v>48362.97</v>
      </c>
      <c r="F594" s="303">
        <v>25364</v>
      </c>
      <c r="G594" s="295" t="s">
        <v>1113</v>
      </c>
      <c r="H594" s="296" t="s">
        <v>1162</v>
      </c>
      <c r="I594" s="161"/>
      <c r="J594" s="350"/>
      <c r="K594" s="348"/>
      <c r="L594" s="348"/>
      <c r="M594" s="350"/>
      <c r="N594" s="350"/>
    </row>
    <row r="595" spans="1:15" ht="17.25" customHeight="1">
      <c r="B595" s="350">
        <v>8</v>
      </c>
      <c r="C595" s="261" t="s">
        <v>922</v>
      </c>
      <c r="D595" s="308" t="s">
        <v>1108</v>
      </c>
      <c r="E595" s="293">
        <v>78797.02</v>
      </c>
      <c r="F595" s="303">
        <v>28825</v>
      </c>
      <c r="G595" s="295" t="s">
        <v>1123</v>
      </c>
      <c r="H595" s="296" t="s">
        <v>1063</v>
      </c>
      <c r="I595" s="161"/>
      <c r="J595" s="350"/>
      <c r="K595" s="348"/>
      <c r="L595" s="348"/>
      <c r="M595" s="350"/>
      <c r="N595" s="350"/>
    </row>
    <row r="596" spans="1:15" ht="24" customHeight="1">
      <c r="B596" s="350">
        <v>9</v>
      </c>
      <c r="C596" s="261" t="s">
        <v>1157</v>
      </c>
      <c r="D596" s="401" t="s">
        <v>1066</v>
      </c>
      <c r="E596" s="293">
        <v>22942.09</v>
      </c>
      <c r="F596" s="303">
        <v>38718</v>
      </c>
      <c r="G596" s="295" t="s">
        <v>1114</v>
      </c>
      <c r="H596" s="296" t="s">
        <v>1064</v>
      </c>
      <c r="I596" s="161"/>
      <c r="J596" s="350"/>
      <c r="K596" s="348"/>
      <c r="L596" s="348"/>
      <c r="M596" s="350"/>
      <c r="N596" s="350"/>
    </row>
    <row r="597" spans="1:15" ht="24.75" customHeight="1">
      <c r="B597" s="350">
        <v>10</v>
      </c>
      <c r="C597" s="261" t="s">
        <v>923</v>
      </c>
      <c r="D597" s="261" t="s">
        <v>1072</v>
      </c>
      <c r="E597" s="293">
        <v>18147.599999999999</v>
      </c>
      <c r="F597" s="303">
        <v>24765</v>
      </c>
      <c r="G597" s="295" t="s">
        <v>1114</v>
      </c>
      <c r="H597" s="296" t="s">
        <v>1305</v>
      </c>
      <c r="I597" s="161"/>
      <c r="J597" s="350"/>
      <c r="K597" s="348"/>
      <c r="L597" s="348"/>
      <c r="M597" s="350"/>
      <c r="N597" s="350"/>
    </row>
    <row r="598" spans="1:15" ht="24.75" customHeight="1">
      <c r="B598" s="350">
        <v>11</v>
      </c>
      <c r="C598" s="328" t="s">
        <v>924</v>
      </c>
      <c r="D598" s="402" t="s">
        <v>1022</v>
      </c>
      <c r="E598" s="329">
        <v>128688.64</v>
      </c>
      <c r="F598" s="330">
        <v>21749</v>
      </c>
      <c r="G598" s="295" t="s">
        <v>1114</v>
      </c>
      <c r="H598" s="262" t="s">
        <v>1160</v>
      </c>
      <c r="I598" s="161"/>
      <c r="J598" s="380"/>
      <c r="K598" s="381"/>
      <c r="L598" s="381"/>
      <c r="M598" s="350"/>
      <c r="N598" s="350"/>
    </row>
    <row r="599" spans="1:15" ht="17.25" customHeight="1">
      <c r="B599" s="350">
        <v>12</v>
      </c>
      <c r="C599" s="261" t="s">
        <v>1158</v>
      </c>
      <c r="D599" s="261" t="s">
        <v>1044</v>
      </c>
      <c r="E599" s="293">
        <v>1409.03</v>
      </c>
      <c r="F599" s="303">
        <v>40999</v>
      </c>
      <c r="G599" s="295" t="s">
        <v>1117</v>
      </c>
      <c r="H599" s="296" t="s">
        <v>30</v>
      </c>
      <c r="I599" s="313"/>
      <c r="J599" s="350"/>
      <c r="K599" s="348"/>
      <c r="L599" s="348"/>
      <c r="M599" s="350"/>
      <c r="N599" s="350"/>
    </row>
    <row r="600" spans="1:15" ht="19.5" customHeight="1">
      <c r="B600" s="423" t="s">
        <v>1067</v>
      </c>
      <c r="C600" s="423"/>
      <c r="D600" s="423"/>
      <c r="E600" s="293">
        <f>SUM(E588:E599)</f>
        <v>871596.49</v>
      </c>
      <c r="F600" s="303"/>
      <c r="G600" s="295"/>
      <c r="H600" s="296"/>
      <c r="I600" s="313"/>
      <c r="J600" s="350"/>
      <c r="K600" s="348"/>
      <c r="L600" s="348"/>
      <c r="M600" s="350"/>
      <c r="N600" s="350"/>
    </row>
    <row r="601" spans="1:15" ht="12" customHeight="1">
      <c r="B601" s="384"/>
      <c r="C601" s="297"/>
      <c r="D601" s="341"/>
      <c r="E601" s="397"/>
      <c r="F601" s="343"/>
      <c r="G601" s="344"/>
      <c r="H601" s="345"/>
      <c r="I601" s="161"/>
      <c r="J601" s="165"/>
      <c r="K601" s="165"/>
      <c r="L601" s="165"/>
      <c r="M601" s="165"/>
      <c r="N601" s="165"/>
    </row>
    <row r="602" spans="1:15" ht="19.5" customHeight="1">
      <c r="A602" s="194" t="s">
        <v>1078</v>
      </c>
      <c r="B602" s="161"/>
      <c r="C602" s="297"/>
      <c r="D602" s="341"/>
      <c r="E602" s="376"/>
      <c r="F602" s="343"/>
      <c r="G602" s="344"/>
      <c r="H602" s="345"/>
      <c r="I602" s="161"/>
      <c r="J602" s="165"/>
      <c r="K602" s="165"/>
      <c r="L602" s="165"/>
      <c r="M602" s="165"/>
      <c r="N602" s="165"/>
    </row>
    <row r="603" spans="1:15" s="148" customFormat="1" ht="25.5" customHeight="1">
      <c r="B603" s="318"/>
      <c r="C603" s="318" t="s">
        <v>980</v>
      </c>
      <c r="D603" s="318" t="s">
        <v>1012</v>
      </c>
      <c r="E603" s="318" t="s">
        <v>977</v>
      </c>
      <c r="F603" s="303" t="s">
        <v>0</v>
      </c>
      <c r="G603" s="319" t="s">
        <v>999</v>
      </c>
      <c r="H603" s="318" t="s">
        <v>1</v>
      </c>
      <c r="I603" s="165"/>
      <c r="J603" s="289" t="s">
        <v>1308</v>
      </c>
      <c r="K603" s="290" t="s">
        <v>1392</v>
      </c>
      <c r="L603" s="291" t="s">
        <v>1393</v>
      </c>
      <c r="M603" s="290" t="s">
        <v>1401</v>
      </c>
      <c r="N603" s="291" t="s">
        <v>1335</v>
      </c>
      <c r="O603" s="150"/>
    </row>
    <row r="604" spans="1:15" ht="27" customHeight="1">
      <c r="B604" s="318">
        <v>1</v>
      </c>
      <c r="C604" s="302" t="s">
        <v>1186</v>
      </c>
      <c r="D604" s="302" t="s">
        <v>1172</v>
      </c>
      <c r="E604" s="396">
        <v>133.44</v>
      </c>
      <c r="F604" s="303">
        <v>43410</v>
      </c>
      <c r="G604" s="295" t="s">
        <v>1117</v>
      </c>
      <c r="H604" s="302" t="s">
        <v>1000</v>
      </c>
      <c r="I604" s="165"/>
      <c r="J604" s="318"/>
      <c r="K604" s="362"/>
      <c r="L604" s="362"/>
      <c r="M604" s="318"/>
      <c r="N604" s="318"/>
      <c r="O604" s="152"/>
    </row>
    <row r="605" spans="1:15" ht="16.5" customHeight="1">
      <c r="B605" s="318">
        <v>2</v>
      </c>
      <c r="C605" s="261" t="s">
        <v>1008</v>
      </c>
      <c r="D605" s="261" t="s">
        <v>925</v>
      </c>
      <c r="E605" s="293">
        <v>8093</v>
      </c>
      <c r="F605" s="303">
        <v>29587</v>
      </c>
      <c r="G605" s="295" t="s">
        <v>1113</v>
      </c>
      <c r="H605" s="296" t="s">
        <v>1318</v>
      </c>
      <c r="I605" s="161"/>
      <c r="J605" s="350"/>
      <c r="K605" s="348"/>
      <c r="L605" s="348" t="s">
        <v>1396</v>
      </c>
      <c r="M605" s="350"/>
      <c r="N605" s="350" t="s">
        <v>1337</v>
      </c>
    </row>
    <row r="606" spans="1:15" ht="15" customHeight="1">
      <c r="B606" s="318">
        <v>3</v>
      </c>
      <c r="C606" s="261" t="s">
        <v>926</v>
      </c>
      <c r="D606" s="261" t="s">
        <v>927</v>
      </c>
      <c r="E606" s="293">
        <v>7675</v>
      </c>
      <c r="F606" s="303">
        <v>28856</v>
      </c>
      <c r="G606" s="295" t="s">
        <v>1198</v>
      </c>
      <c r="H606" s="296" t="s">
        <v>1060</v>
      </c>
      <c r="I606" s="161"/>
      <c r="J606" s="350"/>
      <c r="K606" s="348"/>
      <c r="L606" s="348"/>
      <c r="M606" s="350"/>
      <c r="N606" s="350"/>
      <c r="O606" s="143"/>
    </row>
    <row r="607" spans="1:15" ht="15" customHeight="1">
      <c r="B607" s="318">
        <v>4</v>
      </c>
      <c r="C607" s="261" t="s">
        <v>1143</v>
      </c>
      <c r="D607" s="261" t="s">
        <v>1144</v>
      </c>
      <c r="E607" s="293">
        <v>453.19</v>
      </c>
      <c r="F607" s="303">
        <v>32964</v>
      </c>
      <c r="G607" s="295" t="s">
        <v>1199</v>
      </c>
      <c r="H607" s="296" t="s">
        <v>1182</v>
      </c>
      <c r="I607" s="161"/>
      <c r="J607" s="350"/>
      <c r="K607" s="348"/>
      <c r="L607" s="348"/>
      <c r="M607" s="350"/>
      <c r="N607" s="350"/>
      <c r="O607" s="151"/>
    </row>
    <row r="608" spans="1:15" ht="15" customHeight="1">
      <c r="B608" s="318">
        <v>5</v>
      </c>
      <c r="C608" s="261" t="s">
        <v>1145</v>
      </c>
      <c r="D608" s="261" t="s">
        <v>1146</v>
      </c>
      <c r="E608" s="293">
        <v>10113.83</v>
      </c>
      <c r="F608" s="303">
        <v>33058</v>
      </c>
      <c r="G608" s="295" t="s">
        <v>1117</v>
      </c>
      <c r="H608" s="296" t="s">
        <v>1124</v>
      </c>
      <c r="I608" s="161"/>
      <c r="J608" s="350"/>
      <c r="K608" s="348"/>
      <c r="L608" s="348"/>
      <c r="M608" s="350"/>
      <c r="N608" s="350"/>
      <c r="O608" s="151"/>
    </row>
    <row r="609" spans="1:15" ht="15" customHeight="1">
      <c r="B609" s="318">
        <v>6</v>
      </c>
      <c r="C609" s="401" t="s">
        <v>1099</v>
      </c>
      <c r="D609" s="261" t="s">
        <v>1100</v>
      </c>
      <c r="E609" s="293">
        <v>641.30999999999995</v>
      </c>
      <c r="F609" s="303">
        <v>41730</v>
      </c>
      <c r="G609" s="295" t="s">
        <v>1113</v>
      </c>
      <c r="H609" s="296" t="s">
        <v>1000</v>
      </c>
      <c r="I609" s="161"/>
      <c r="J609" s="350" t="s">
        <v>1176</v>
      </c>
      <c r="K609" s="348"/>
      <c r="L609" s="348"/>
      <c r="M609" s="350" t="s">
        <v>1400</v>
      </c>
      <c r="N609" s="350"/>
      <c r="O609" s="151"/>
    </row>
    <row r="610" spans="1:15" ht="15" customHeight="1">
      <c r="B610" s="318">
        <v>7</v>
      </c>
      <c r="C610" s="261" t="s">
        <v>985</v>
      </c>
      <c r="D610" s="261" t="s">
        <v>125</v>
      </c>
      <c r="E610" s="293">
        <v>978.96</v>
      </c>
      <c r="F610" s="303">
        <v>36049</v>
      </c>
      <c r="G610" s="295" t="s">
        <v>1113</v>
      </c>
      <c r="H610" s="296" t="s">
        <v>1389</v>
      </c>
      <c r="I610" s="161"/>
      <c r="J610" s="350"/>
      <c r="K610" s="348"/>
      <c r="L610" s="348" t="s">
        <v>1396</v>
      </c>
      <c r="M610" s="350"/>
      <c r="N610" s="350"/>
      <c r="O610" s="151"/>
    </row>
    <row r="611" spans="1:15" ht="15" customHeight="1">
      <c r="B611" s="318">
        <v>8</v>
      </c>
      <c r="C611" s="261" t="s">
        <v>1154</v>
      </c>
      <c r="D611" s="261" t="s">
        <v>1155</v>
      </c>
      <c r="E611" s="293">
        <v>165.28</v>
      </c>
      <c r="F611" s="303">
        <v>43191</v>
      </c>
      <c r="G611" s="295" t="s">
        <v>1113</v>
      </c>
      <c r="H611" s="296" t="s">
        <v>1000</v>
      </c>
      <c r="I611" s="161"/>
      <c r="J611" s="350"/>
      <c r="K611" s="348"/>
      <c r="L611" s="348"/>
      <c r="M611" s="350"/>
      <c r="N611" s="350"/>
      <c r="O611" s="151"/>
    </row>
    <row r="612" spans="1:15" ht="15" customHeight="1">
      <c r="B612" s="318">
        <v>9</v>
      </c>
      <c r="C612" s="261" t="s">
        <v>1159</v>
      </c>
      <c r="D612" s="261" t="s">
        <v>1152</v>
      </c>
      <c r="E612" s="293">
        <v>81</v>
      </c>
      <c r="F612" s="303">
        <v>43010</v>
      </c>
      <c r="G612" s="295" t="s">
        <v>1117</v>
      </c>
      <c r="H612" s="296" t="s">
        <v>1363</v>
      </c>
      <c r="I612" s="161"/>
      <c r="J612" s="350"/>
      <c r="K612" s="348"/>
      <c r="L612" s="348" t="s">
        <v>1396</v>
      </c>
      <c r="M612" s="350"/>
      <c r="N612" s="350"/>
      <c r="O612" s="151"/>
    </row>
    <row r="613" spans="1:15" ht="15" customHeight="1">
      <c r="B613" s="318">
        <v>10</v>
      </c>
      <c r="C613" s="261" t="s">
        <v>1101</v>
      </c>
      <c r="D613" s="261" t="s">
        <v>1102</v>
      </c>
      <c r="E613" s="293">
        <v>213.67</v>
      </c>
      <c r="F613" s="303">
        <v>41656</v>
      </c>
      <c r="G613" s="295" t="s">
        <v>1118</v>
      </c>
      <c r="H613" s="296" t="s">
        <v>1182</v>
      </c>
      <c r="I613" s="161"/>
      <c r="J613" s="350"/>
      <c r="K613" s="348"/>
      <c r="L613" s="348"/>
      <c r="M613" s="350"/>
      <c r="N613" s="350"/>
      <c r="O613" s="151"/>
    </row>
    <row r="614" spans="1:15" ht="15" customHeight="1">
      <c r="B614" s="318">
        <v>11</v>
      </c>
      <c r="C614" s="261" t="s">
        <v>1018</v>
      </c>
      <c r="D614" s="261" t="s">
        <v>1045</v>
      </c>
      <c r="E614" s="293">
        <v>716.33</v>
      </c>
      <c r="F614" s="303">
        <v>40904</v>
      </c>
      <c r="G614" s="295" t="s">
        <v>1118</v>
      </c>
      <c r="H614" s="296" t="s">
        <v>30</v>
      </c>
      <c r="I614" s="313"/>
      <c r="J614" s="350"/>
      <c r="K614" s="348"/>
      <c r="L614" s="348"/>
      <c r="M614" s="350"/>
      <c r="N614" s="350"/>
      <c r="O614" s="143"/>
    </row>
    <row r="615" spans="1:15" ht="15" customHeight="1">
      <c r="B615" s="318">
        <v>12</v>
      </c>
      <c r="C615" s="261" t="s">
        <v>1119</v>
      </c>
      <c r="D615" s="261" t="s">
        <v>1121</v>
      </c>
      <c r="E615" s="293">
        <v>234.88</v>
      </c>
      <c r="F615" s="303">
        <v>42461</v>
      </c>
      <c r="G615" s="295" t="s">
        <v>1114</v>
      </c>
      <c r="H615" s="296" t="s">
        <v>1000</v>
      </c>
      <c r="I615" s="313"/>
      <c r="J615" s="350"/>
      <c r="K615" s="348"/>
      <c r="L615" s="348"/>
      <c r="M615" s="350"/>
      <c r="N615" s="350"/>
      <c r="O615" s="143"/>
    </row>
    <row r="616" spans="1:15" ht="15" customHeight="1">
      <c r="B616" s="318">
        <v>13</v>
      </c>
      <c r="C616" s="261" t="s">
        <v>1009</v>
      </c>
      <c r="D616" s="261" t="s">
        <v>928</v>
      </c>
      <c r="E616" s="293">
        <v>8470</v>
      </c>
      <c r="F616" s="303">
        <v>30317</v>
      </c>
      <c r="G616" s="295" t="s">
        <v>1113</v>
      </c>
      <c r="H616" s="296" t="s">
        <v>1390</v>
      </c>
      <c r="I616" s="161"/>
      <c r="J616" s="350"/>
      <c r="K616" s="348"/>
      <c r="L616" s="348"/>
      <c r="M616" s="350"/>
      <c r="N616" s="350" t="s">
        <v>1339</v>
      </c>
    </row>
    <row r="617" spans="1:15" ht="15" customHeight="1">
      <c r="B617" s="318">
        <v>14</v>
      </c>
      <c r="C617" s="261" t="s">
        <v>929</v>
      </c>
      <c r="D617" s="261" t="s">
        <v>930</v>
      </c>
      <c r="E617" s="293">
        <v>3074.77</v>
      </c>
      <c r="F617" s="303">
        <v>33329</v>
      </c>
      <c r="G617" s="295" t="s">
        <v>1113</v>
      </c>
      <c r="H617" s="296" t="s">
        <v>1057</v>
      </c>
      <c r="I617" s="161"/>
      <c r="J617" s="350"/>
      <c r="K617" s="348"/>
      <c r="L617" s="348"/>
      <c r="M617" s="350"/>
      <c r="N617" s="350"/>
    </row>
    <row r="618" spans="1:15" ht="15" customHeight="1">
      <c r="B618" s="318">
        <v>15</v>
      </c>
      <c r="C618" s="328" t="s">
        <v>931</v>
      </c>
      <c r="D618" s="328" t="s">
        <v>932</v>
      </c>
      <c r="E618" s="329">
        <v>1828</v>
      </c>
      <c r="F618" s="330">
        <v>31433</v>
      </c>
      <c r="G618" s="295" t="s">
        <v>1113</v>
      </c>
      <c r="H618" s="262" t="s">
        <v>1059</v>
      </c>
      <c r="I618" s="161"/>
      <c r="J618" s="380"/>
      <c r="K618" s="381"/>
      <c r="L618" s="381"/>
      <c r="M618" s="350" t="s">
        <v>1336</v>
      </c>
      <c r="N618" s="350"/>
    </row>
    <row r="619" spans="1:15" ht="15" customHeight="1">
      <c r="B619" s="318">
        <v>16</v>
      </c>
      <c r="C619" s="261" t="s">
        <v>933</v>
      </c>
      <c r="D619" s="261" t="s">
        <v>1191</v>
      </c>
      <c r="E619" s="293">
        <v>6650.81</v>
      </c>
      <c r="F619" s="303">
        <v>29587</v>
      </c>
      <c r="G619" s="295" t="s">
        <v>1113</v>
      </c>
      <c r="H619" s="296" t="s">
        <v>1499</v>
      </c>
      <c r="I619" s="161"/>
      <c r="J619" s="380"/>
      <c r="K619" s="381"/>
      <c r="L619" s="348" t="s">
        <v>1493</v>
      </c>
      <c r="M619" s="348" t="s">
        <v>1493</v>
      </c>
      <c r="N619" s="350"/>
    </row>
    <row r="620" spans="1:15" ht="19.5" customHeight="1">
      <c r="B620" s="423" t="s">
        <v>1068</v>
      </c>
      <c r="C620" s="423"/>
      <c r="D620" s="423"/>
      <c r="E620" s="293">
        <f>SUM(E604:E619)</f>
        <v>49523.469999999994</v>
      </c>
      <c r="F620" s="303"/>
      <c r="G620" s="295"/>
      <c r="H620" s="296"/>
      <c r="I620" s="313"/>
      <c r="J620" s="350"/>
      <c r="K620" s="348"/>
      <c r="L620" s="348"/>
      <c r="M620" s="350"/>
      <c r="N620" s="350"/>
    </row>
    <row r="621" spans="1:15" ht="12.75" customHeight="1">
      <c r="B621" s="375"/>
      <c r="C621" s="341"/>
      <c r="D621" s="341"/>
      <c r="E621" s="376"/>
      <c r="F621" s="343"/>
      <c r="G621" s="344"/>
      <c r="H621" s="345"/>
      <c r="I621" s="161"/>
      <c r="J621" s="165"/>
      <c r="K621" s="165"/>
      <c r="L621" s="165"/>
      <c r="M621" s="165"/>
      <c r="N621" s="165"/>
    </row>
    <row r="622" spans="1:15" ht="19.5" customHeight="1">
      <c r="A622" s="194" t="s">
        <v>1079</v>
      </c>
      <c r="B622" s="161"/>
      <c r="C622" s="297"/>
      <c r="D622" s="341"/>
      <c r="E622" s="297"/>
      <c r="F622" s="403"/>
      <c r="G622" s="404"/>
      <c r="H622" s="405"/>
      <c r="I622" s="161"/>
      <c r="J622" s="165"/>
      <c r="K622" s="165"/>
      <c r="L622" s="165"/>
      <c r="M622" s="165"/>
      <c r="N622" s="165"/>
    </row>
    <row r="623" spans="1:15">
      <c r="B623" s="318"/>
      <c r="C623" s="318" t="s">
        <v>980</v>
      </c>
      <c r="D623" s="318" t="s">
        <v>1012</v>
      </c>
      <c r="E623" s="318" t="s">
        <v>977</v>
      </c>
      <c r="F623" s="303" t="s">
        <v>0</v>
      </c>
      <c r="G623" s="319" t="s">
        <v>999</v>
      </c>
      <c r="H623" s="318" t="s">
        <v>1</v>
      </c>
      <c r="I623" s="165"/>
      <c r="J623" s="289" t="s">
        <v>1308</v>
      </c>
      <c r="K623" s="290" t="s">
        <v>1392</v>
      </c>
      <c r="L623" s="291" t="s">
        <v>1393</v>
      </c>
      <c r="M623" s="290" t="s">
        <v>1401</v>
      </c>
      <c r="N623" s="291" t="s">
        <v>1335</v>
      </c>
    </row>
    <row r="624" spans="1:15" ht="19.5" customHeight="1">
      <c r="B624" s="318">
        <v>1</v>
      </c>
      <c r="C624" s="261" t="s">
        <v>934</v>
      </c>
      <c r="D624" s="261" t="s">
        <v>1046</v>
      </c>
      <c r="E624" s="293">
        <v>40670</v>
      </c>
      <c r="F624" s="303">
        <v>26217</v>
      </c>
      <c r="G624" s="295" t="s">
        <v>1117</v>
      </c>
      <c r="H624" s="296" t="s">
        <v>1062</v>
      </c>
      <c r="I624" s="161"/>
      <c r="J624" s="350"/>
      <c r="K624" s="348"/>
      <c r="L624" s="348"/>
      <c r="M624" s="350"/>
      <c r="N624" s="350"/>
    </row>
    <row r="625" spans="1:14" ht="19.5" customHeight="1">
      <c r="B625" s="423" t="s">
        <v>1069</v>
      </c>
      <c r="C625" s="423"/>
      <c r="D625" s="423"/>
      <c r="E625" s="293">
        <f>SUM(E624:E624)</f>
        <v>40670</v>
      </c>
      <c r="F625" s="303"/>
      <c r="G625" s="295"/>
      <c r="H625" s="296"/>
      <c r="I625" s="313"/>
      <c r="J625" s="350"/>
      <c r="K625" s="348"/>
      <c r="L625" s="348"/>
      <c r="M625" s="350"/>
      <c r="N625" s="350"/>
    </row>
    <row r="626" spans="1:14" ht="38.25" customHeight="1">
      <c r="B626" s="375"/>
      <c r="C626" s="341"/>
      <c r="D626" s="341"/>
      <c r="E626" s="342"/>
      <c r="F626" s="343"/>
      <c r="G626" s="344"/>
      <c r="H626" s="345"/>
      <c r="I626" s="161"/>
      <c r="J626" s="165"/>
      <c r="K626" s="165"/>
      <c r="L626" s="165"/>
      <c r="M626" s="165"/>
      <c r="N626" s="165"/>
    </row>
    <row r="627" spans="1:14" ht="18.95" customHeight="1">
      <c r="B627" s="297" t="s">
        <v>1212</v>
      </c>
      <c r="C627" s="161"/>
      <c r="D627" s="161"/>
      <c r="E627" s="166"/>
      <c r="F627" s="162" t="s">
        <v>1085</v>
      </c>
      <c r="G627" s="163"/>
      <c r="H627" s="161"/>
      <c r="I627" s="165"/>
      <c r="J627" s="161"/>
      <c r="K627" s="161"/>
      <c r="L627" s="161"/>
      <c r="M627" s="161"/>
      <c r="N627" s="161"/>
    </row>
    <row r="628" spans="1:14" ht="18.95" customHeight="1">
      <c r="B628" s="426" t="s">
        <v>1215</v>
      </c>
      <c r="C628" s="427"/>
      <c r="D628" s="350" t="s">
        <v>1216</v>
      </c>
      <c r="E628" s="166"/>
      <c r="F628" s="406" t="s">
        <v>1319</v>
      </c>
      <c r="G628" s="407" t="s">
        <v>1391</v>
      </c>
      <c r="H628" s="408"/>
      <c r="I628" s="409"/>
      <c r="J628" s="410"/>
      <c r="K628" s="297"/>
      <c r="L628" s="297"/>
      <c r="M628" s="297"/>
      <c r="N628" s="297"/>
    </row>
    <row r="629" spans="1:14" ht="18.95" customHeight="1">
      <c r="B629" s="421" t="s">
        <v>1209</v>
      </c>
      <c r="C629" s="422"/>
      <c r="D629" s="350">
        <v>562</v>
      </c>
      <c r="E629" s="166"/>
      <c r="F629" s="411" t="s">
        <v>1104</v>
      </c>
      <c r="G629" s="404" t="s">
        <v>1086</v>
      </c>
      <c r="H629" s="405"/>
      <c r="I629" s="412"/>
      <c r="J629" s="413"/>
      <c r="K629" s="297"/>
      <c r="L629" s="297"/>
      <c r="M629" s="297"/>
      <c r="N629" s="297"/>
    </row>
    <row r="630" spans="1:14" ht="18.95" customHeight="1">
      <c r="B630" s="421" t="s">
        <v>1210</v>
      </c>
      <c r="C630" s="422"/>
      <c r="D630" s="414">
        <v>383</v>
      </c>
      <c r="E630" s="166"/>
      <c r="F630" s="411" t="s">
        <v>1187</v>
      </c>
      <c r="G630" s="404" t="s">
        <v>1087</v>
      </c>
      <c r="H630" s="405"/>
      <c r="I630" s="412"/>
      <c r="J630" s="413"/>
      <c r="K630" s="297"/>
      <c r="L630" s="297"/>
      <c r="M630" s="297"/>
      <c r="N630" s="297"/>
    </row>
    <row r="631" spans="1:14" ht="18.95" customHeight="1">
      <c r="B631" s="421" t="s">
        <v>1211</v>
      </c>
      <c r="C631" s="422"/>
      <c r="D631" s="350">
        <v>7</v>
      </c>
      <c r="E631" s="166"/>
      <c r="F631" s="411" t="s">
        <v>1105</v>
      </c>
      <c r="G631" s="404" t="s">
        <v>1088</v>
      </c>
      <c r="H631" s="405"/>
      <c r="I631" s="412"/>
      <c r="J631" s="413"/>
      <c r="K631" s="297"/>
      <c r="L631" s="297"/>
      <c r="M631" s="297"/>
      <c r="N631" s="297"/>
    </row>
    <row r="632" spans="1:14" ht="18.95" customHeight="1">
      <c r="B632" s="421" t="s">
        <v>1282</v>
      </c>
      <c r="C632" s="422"/>
      <c r="D632" s="350">
        <v>60</v>
      </c>
      <c r="E632" s="166"/>
      <c r="F632" s="411" t="s">
        <v>1106</v>
      </c>
      <c r="G632" s="404" t="s">
        <v>1188</v>
      </c>
      <c r="H632" s="405"/>
      <c r="I632" s="412"/>
      <c r="J632" s="413"/>
      <c r="K632" s="297"/>
      <c r="L632" s="297"/>
      <c r="M632" s="297"/>
      <c r="N632" s="297"/>
    </row>
    <row r="633" spans="1:14" ht="18.95" customHeight="1">
      <c r="B633" s="421" t="s">
        <v>1213</v>
      </c>
      <c r="C633" s="422"/>
      <c r="D633" s="350">
        <v>65</v>
      </c>
      <c r="E633" s="166"/>
      <c r="F633" s="411" t="s">
        <v>979</v>
      </c>
      <c r="G633" s="404" t="s">
        <v>1047</v>
      </c>
      <c r="H633" s="405"/>
      <c r="I633" s="412"/>
      <c r="J633" s="413"/>
      <c r="K633" s="297"/>
      <c r="L633" s="297"/>
      <c r="M633" s="297"/>
      <c r="N633" s="297"/>
    </row>
    <row r="634" spans="1:14" ht="18.95" customHeight="1">
      <c r="B634" s="429" t="s">
        <v>1214</v>
      </c>
      <c r="C634" s="429"/>
      <c r="D634" s="430">
        <v>33</v>
      </c>
      <c r="E634" s="166"/>
      <c r="F634" s="411"/>
      <c r="G634" s="428" t="s">
        <v>1048</v>
      </c>
      <c r="H634" s="428"/>
      <c r="I634" s="412"/>
      <c r="J634" s="413"/>
      <c r="K634" s="297"/>
      <c r="L634" s="297"/>
      <c r="M634" s="297"/>
      <c r="N634" s="297"/>
    </row>
    <row r="635" spans="1:14" ht="18.95" customHeight="1">
      <c r="B635" s="429"/>
      <c r="C635" s="429"/>
      <c r="D635" s="430"/>
      <c r="E635" s="166"/>
      <c r="F635" s="415" t="s">
        <v>1283</v>
      </c>
      <c r="G635" s="416"/>
      <c r="H635" s="417"/>
      <c r="I635" s="418"/>
      <c r="J635" s="419"/>
      <c r="K635" s="297"/>
      <c r="L635" s="297"/>
      <c r="M635" s="297"/>
      <c r="N635" s="297"/>
    </row>
    <row r="636" spans="1:14" ht="18.95" customHeight="1">
      <c r="B636" s="161"/>
      <c r="C636" s="161"/>
      <c r="D636" s="161"/>
      <c r="E636" s="166"/>
      <c r="F636" s="165"/>
      <c r="G636" s="163"/>
      <c r="H636" s="161"/>
      <c r="I636" s="165"/>
      <c r="J636" s="161"/>
      <c r="K636" s="161"/>
      <c r="L636" s="161"/>
      <c r="M636" s="161"/>
      <c r="N636" s="161"/>
    </row>
    <row r="637" spans="1:14" ht="18.95" customHeight="1">
      <c r="A637" s="161"/>
      <c r="E637" s="166"/>
      <c r="F637" s="165"/>
      <c r="G637" s="163"/>
      <c r="H637" s="161"/>
      <c r="I637" s="165"/>
      <c r="J637" s="143"/>
      <c r="K637" s="153"/>
      <c r="L637" s="153"/>
      <c r="M637" s="160"/>
      <c r="N637" s="160"/>
    </row>
    <row r="638" spans="1:14" ht="18.95" customHeight="1">
      <c r="A638" s="161"/>
      <c r="E638" s="166"/>
      <c r="F638" s="165"/>
      <c r="G638" s="163"/>
      <c r="H638" s="161"/>
      <c r="I638" s="165"/>
      <c r="J638" s="143"/>
      <c r="K638" s="153"/>
      <c r="L638" s="153"/>
      <c r="M638" s="160"/>
      <c r="N638" s="160"/>
    </row>
    <row r="639" spans="1:14" ht="18.95" customHeight="1">
      <c r="A639" s="161"/>
      <c r="E639" s="166"/>
      <c r="F639" s="162"/>
      <c r="G639" s="163"/>
      <c r="H639" s="164"/>
      <c r="I639" s="161"/>
    </row>
    <row r="640" spans="1:14" ht="18.95" customHeight="1">
      <c r="A640" s="161"/>
      <c r="E640" s="166"/>
      <c r="F640" s="162"/>
      <c r="G640" s="163"/>
      <c r="H640" s="164"/>
      <c r="I640" s="161"/>
    </row>
    <row r="641" spans="1:9" ht="18.95" customHeight="1">
      <c r="A641" s="161"/>
      <c r="E641" s="166"/>
      <c r="F641" s="162"/>
      <c r="G641" s="163"/>
      <c r="H641" s="164"/>
      <c r="I641" s="161"/>
    </row>
    <row r="642" spans="1:9" ht="19.5" customHeight="1">
      <c r="A642" s="161"/>
      <c r="E642" s="161"/>
      <c r="F642" s="162"/>
      <c r="G642" s="163"/>
      <c r="H642" s="164"/>
      <c r="I642" s="161"/>
    </row>
    <row r="643" spans="1:9" ht="24.75" customHeight="1">
      <c r="A643" s="161"/>
      <c r="E643" s="161"/>
      <c r="F643" s="162"/>
      <c r="G643" s="163"/>
      <c r="H643" s="164"/>
      <c r="I643" s="161"/>
    </row>
    <row r="644" spans="1:9" ht="19.5" customHeight="1">
      <c r="A644" s="161"/>
      <c r="C644" s="161"/>
      <c r="D644" s="161"/>
      <c r="E644" s="161"/>
      <c r="F644" s="162"/>
      <c r="G644" s="163"/>
      <c r="H644" s="164"/>
      <c r="I644" s="161"/>
    </row>
  </sheetData>
  <mergeCells count="22">
    <mergeCell ref="G634:H634"/>
    <mergeCell ref="B633:C633"/>
    <mergeCell ref="B632:C632"/>
    <mergeCell ref="B631:C631"/>
    <mergeCell ref="B634:C635"/>
    <mergeCell ref="D634:D635"/>
    <mergeCell ref="G1:N1"/>
    <mergeCell ref="B630:C630"/>
    <mergeCell ref="B625:D625"/>
    <mergeCell ref="B68:D68"/>
    <mergeCell ref="B170:D170"/>
    <mergeCell ref="B600:D600"/>
    <mergeCell ref="B620:D620"/>
    <mergeCell ref="B629:C629"/>
    <mergeCell ref="B583:D583"/>
    <mergeCell ref="B572:D572"/>
    <mergeCell ref="B556:D556"/>
    <mergeCell ref="B628:C628"/>
    <mergeCell ref="B139:D139"/>
    <mergeCell ref="B300:D300"/>
    <mergeCell ref="B537:D537"/>
    <mergeCell ref="B436:D436"/>
  </mergeCells>
  <phoneticPr fontId="2"/>
  <pageMargins left="0.59055118110236227" right="0.59055118110236227" top="0.6692913385826772" bottom="0.62992125984251968" header="0.51181102362204722" footer="0.35433070866141736"/>
  <pageSetup paperSize="9" scale="80" firstPageNumber="54" fitToHeight="0" orientation="portrait" useFirstPageNumber="1" r:id="rId1"/>
  <headerFooter alignWithMargins="0">
    <oddFooter>&amp;C&amp;"Century,標準"&amp;10&amp;P</oddFooter>
  </headerFooter>
  <rowBreaks count="12" manualBreakCount="12">
    <brk id="50" max="13" man="1"/>
    <brk id="102" max="13" man="1"/>
    <brk id="155" max="13" man="1"/>
    <brk id="210" max="13" man="1"/>
    <brk id="263" max="13" man="1"/>
    <brk id="316" max="13" man="1"/>
    <brk id="371" max="13" man="1"/>
    <brk id="426" max="13" man="1"/>
    <brk id="482" max="13" man="1"/>
    <brk id="538" max="13" man="1"/>
    <brk id="585" max="13" man="1"/>
    <brk id="636" max="1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L649"/>
  <sheetViews>
    <sheetView view="pageBreakPreview" zoomScale="98" zoomScaleNormal="100" zoomScaleSheetLayoutView="98" workbookViewId="0">
      <pane ySplit="8" topLeftCell="A243" activePane="bottomLeft" state="frozen"/>
      <selection pane="bottomLeft" activeCell="D54" sqref="D54"/>
    </sheetView>
  </sheetViews>
  <sheetFormatPr defaultRowHeight="19.5" customHeight="1"/>
  <cols>
    <col min="1" max="1" width="2.375" style="1" customWidth="1"/>
    <col min="2" max="2" width="4.5" style="1" customWidth="1"/>
    <col min="3" max="3" width="22.375" style="1" customWidth="1"/>
    <col min="4" max="4" width="17.875" style="39" customWidth="1"/>
    <col min="5" max="5" width="12.625" style="8" customWidth="1"/>
    <col min="6" max="11" width="2.625" style="174" customWidth="1"/>
    <col min="12" max="12" width="2.625" style="201" customWidth="1"/>
    <col min="13" max="20" width="5.625" style="139" customWidth="1"/>
    <col min="21" max="21" width="6.5" style="139" bestFit="1" customWidth="1"/>
    <col min="22" max="22" width="5.625" style="139" customWidth="1"/>
    <col min="23" max="23" width="9" style="1"/>
    <col min="24" max="24" width="5.75" style="1" customWidth="1"/>
    <col min="25" max="25" width="4" style="1" customWidth="1"/>
    <col min="26" max="29" width="7.625" style="1" customWidth="1"/>
    <col min="30" max="33" width="6.125" style="1" customWidth="1"/>
    <col min="34" max="36" width="9" style="1"/>
    <col min="37" max="37" width="17.75" style="1" customWidth="1"/>
    <col min="38" max="38" width="19.125" style="1" bestFit="1" customWidth="1"/>
    <col min="39" max="263" width="9" style="1"/>
    <col min="264" max="264" width="2.375" style="1" customWidth="1"/>
    <col min="265" max="265" width="4.5" style="1" customWidth="1"/>
    <col min="266" max="266" width="22.375" style="1" customWidth="1"/>
    <col min="267" max="267" width="17.875" style="1" customWidth="1"/>
    <col min="268" max="268" width="12.625" style="1" customWidth="1"/>
    <col min="269" max="276" width="5.625" style="1" customWidth="1"/>
    <col min="277" max="277" width="6.5" style="1" bestFit="1" customWidth="1"/>
    <col min="278" max="278" width="5.625" style="1" customWidth="1"/>
    <col min="279" max="279" width="9" style="1"/>
    <col min="280" max="280" width="5.75" style="1" customWidth="1"/>
    <col min="281" max="281" width="4" style="1" customWidth="1"/>
    <col min="282" max="285" width="7.625" style="1" customWidth="1"/>
    <col min="286" max="289" width="6.125" style="1" customWidth="1"/>
    <col min="290" max="292" width="9" style="1"/>
    <col min="293" max="293" width="17.75" style="1" customWidth="1"/>
    <col min="294" max="294" width="19.125" style="1" bestFit="1" customWidth="1"/>
    <col min="295" max="519" width="9" style="1"/>
    <col min="520" max="520" width="2.375" style="1" customWidth="1"/>
    <col min="521" max="521" width="4.5" style="1" customWidth="1"/>
    <col min="522" max="522" width="22.375" style="1" customWidth="1"/>
    <col min="523" max="523" width="17.875" style="1" customWidth="1"/>
    <col min="524" max="524" width="12.625" style="1" customWidth="1"/>
    <col min="525" max="532" width="5.625" style="1" customWidth="1"/>
    <col min="533" max="533" width="6.5" style="1" bestFit="1" customWidth="1"/>
    <col min="534" max="534" width="5.625" style="1" customWidth="1"/>
    <col min="535" max="535" width="9" style="1"/>
    <col min="536" max="536" width="5.75" style="1" customWidth="1"/>
    <col min="537" max="537" width="4" style="1" customWidth="1"/>
    <col min="538" max="541" width="7.625" style="1" customWidth="1"/>
    <col min="542" max="545" width="6.125" style="1" customWidth="1"/>
    <col min="546" max="548" width="9" style="1"/>
    <col min="549" max="549" width="17.75" style="1" customWidth="1"/>
    <col min="550" max="550" width="19.125" style="1" bestFit="1" customWidth="1"/>
    <col min="551" max="775" width="9" style="1"/>
    <col min="776" max="776" width="2.375" style="1" customWidth="1"/>
    <col min="777" max="777" width="4.5" style="1" customWidth="1"/>
    <col min="778" max="778" width="22.375" style="1" customWidth="1"/>
    <col min="779" max="779" width="17.875" style="1" customWidth="1"/>
    <col min="780" max="780" width="12.625" style="1" customWidth="1"/>
    <col min="781" max="788" width="5.625" style="1" customWidth="1"/>
    <col min="789" max="789" width="6.5" style="1" bestFit="1" customWidth="1"/>
    <col min="790" max="790" width="5.625" style="1" customWidth="1"/>
    <col min="791" max="791" width="9" style="1"/>
    <col min="792" max="792" width="5.75" style="1" customWidth="1"/>
    <col min="793" max="793" width="4" style="1" customWidth="1"/>
    <col min="794" max="797" width="7.625" style="1" customWidth="1"/>
    <col min="798" max="801" width="6.125" style="1" customWidth="1"/>
    <col min="802" max="804" width="9" style="1"/>
    <col min="805" max="805" width="17.75" style="1" customWidth="1"/>
    <col min="806" max="806" width="19.125" style="1" bestFit="1" customWidth="1"/>
    <col min="807" max="1031" width="9" style="1"/>
    <col min="1032" max="1032" width="2.375" style="1" customWidth="1"/>
    <col min="1033" max="1033" width="4.5" style="1" customWidth="1"/>
    <col min="1034" max="1034" width="22.375" style="1" customWidth="1"/>
    <col min="1035" max="1035" width="17.875" style="1" customWidth="1"/>
    <col min="1036" max="1036" width="12.625" style="1" customWidth="1"/>
    <col min="1037" max="1044" width="5.625" style="1" customWidth="1"/>
    <col min="1045" max="1045" width="6.5" style="1" bestFit="1" customWidth="1"/>
    <col min="1046" max="1046" width="5.625" style="1" customWidth="1"/>
    <col min="1047" max="1047" width="9" style="1"/>
    <col min="1048" max="1048" width="5.75" style="1" customWidth="1"/>
    <col min="1049" max="1049" width="4" style="1" customWidth="1"/>
    <col min="1050" max="1053" width="7.625" style="1" customWidth="1"/>
    <col min="1054" max="1057" width="6.125" style="1" customWidth="1"/>
    <col min="1058" max="1060" width="9" style="1"/>
    <col min="1061" max="1061" width="17.75" style="1" customWidth="1"/>
    <col min="1062" max="1062" width="19.125" style="1" bestFit="1" customWidth="1"/>
    <col min="1063" max="1287" width="9" style="1"/>
    <col min="1288" max="1288" width="2.375" style="1" customWidth="1"/>
    <col min="1289" max="1289" width="4.5" style="1" customWidth="1"/>
    <col min="1290" max="1290" width="22.375" style="1" customWidth="1"/>
    <col min="1291" max="1291" width="17.875" style="1" customWidth="1"/>
    <col min="1292" max="1292" width="12.625" style="1" customWidth="1"/>
    <col min="1293" max="1300" width="5.625" style="1" customWidth="1"/>
    <col min="1301" max="1301" width="6.5" style="1" bestFit="1" customWidth="1"/>
    <col min="1302" max="1302" width="5.625" style="1" customWidth="1"/>
    <col min="1303" max="1303" width="9" style="1"/>
    <col min="1304" max="1304" width="5.75" style="1" customWidth="1"/>
    <col min="1305" max="1305" width="4" style="1" customWidth="1"/>
    <col min="1306" max="1309" width="7.625" style="1" customWidth="1"/>
    <col min="1310" max="1313" width="6.125" style="1" customWidth="1"/>
    <col min="1314" max="1316" width="9" style="1"/>
    <col min="1317" max="1317" width="17.75" style="1" customWidth="1"/>
    <col min="1318" max="1318" width="19.125" style="1" bestFit="1" customWidth="1"/>
    <col min="1319" max="1543" width="9" style="1"/>
    <col min="1544" max="1544" width="2.375" style="1" customWidth="1"/>
    <col min="1545" max="1545" width="4.5" style="1" customWidth="1"/>
    <col min="1546" max="1546" width="22.375" style="1" customWidth="1"/>
    <col min="1547" max="1547" width="17.875" style="1" customWidth="1"/>
    <col min="1548" max="1548" width="12.625" style="1" customWidth="1"/>
    <col min="1549" max="1556" width="5.625" style="1" customWidth="1"/>
    <col min="1557" max="1557" width="6.5" style="1" bestFit="1" customWidth="1"/>
    <col min="1558" max="1558" width="5.625" style="1" customWidth="1"/>
    <col min="1559" max="1559" width="9" style="1"/>
    <col min="1560" max="1560" width="5.75" style="1" customWidth="1"/>
    <col min="1561" max="1561" width="4" style="1" customWidth="1"/>
    <col min="1562" max="1565" width="7.625" style="1" customWidth="1"/>
    <col min="1566" max="1569" width="6.125" style="1" customWidth="1"/>
    <col min="1570" max="1572" width="9" style="1"/>
    <col min="1573" max="1573" width="17.75" style="1" customWidth="1"/>
    <col min="1574" max="1574" width="19.125" style="1" bestFit="1" customWidth="1"/>
    <col min="1575" max="1799" width="9" style="1"/>
    <col min="1800" max="1800" width="2.375" style="1" customWidth="1"/>
    <col min="1801" max="1801" width="4.5" style="1" customWidth="1"/>
    <col min="1802" max="1802" width="22.375" style="1" customWidth="1"/>
    <col min="1803" max="1803" width="17.875" style="1" customWidth="1"/>
    <col min="1804" max="1804" width="12.625" style="1" customWidth="1"/>
    <col min="1805" max="1812" width="5.625" style="1" customWidth="1"/>
    <col min="1813" max="1813" width="6.5" style="1" bestFit="1" customWidth="1"/>
    <col min="1814" max="1814" width="5.625" style="1" customWidth="1"/>
    <col min="1815" max="1815" width="9" style="1"/>
    <col min="1816" max="1816" width="5.75" style="1" customWidth="1"/>
    <col min="1817" max="1817" width="4" style="1" customWidth="1"/>
    <col min="1818" max="1821" width="7.625" style="1" customWidth="1"/>
    <col min="1822" max="1825" width="6.125" style="1" customWidth="1"/>
    <col min="1826" max="1828" width="9" style="1"/>
    <col min="1829" max="1829" width="17.75" style="1" customWidth="1"/>
    <col min="1830" max="1830" width="19.125" style="1" bestFit="1" customWidth="1"/>
    <col min="1831" max="2055" width="9" style="1"/>
    <col min="2056" max="2056" width="2.375" style="1" customWidth="1"/>
    <col min="2057" max="2057" width="4.5" style="1" customWidth="1"/>
    <col min="2058" max="2058" width="22.375" style="1" customWidth="1"/>
    <col min="2059" max="2059" width="17.875" style="1" customWidth="1"/>
    <col min="2060" max="2060" width="12.625" style="1" customWidth="1"/>
    <col min="2061" max="2068" width="5.625" style="1" customWidth="1"/>
    <col min="2069" max="2069" width="6.5" style="1" bestFit="1" customWidth="1"/>
    <col min="2070" max="2070" width="5.625" style="1" customWidth="1"/>
    <col min="2071" max="2071" width="9" style="1"/>
    <col min="2072" max="2072" width="5.75" style="1" customWidth="1"/>
    <col min="2073" max="2073" width="4" style="1" customWidth="1"/>
    <col min="2074" max="2077" width="7.625" style="1" customWidth="1"/>
    <col min="2078" max="2081" width="6.125" style="1" customWidth="1"/>
    <col min="2082" max="2084" width="9" style="1"/>
    <col min="2085" max="2085" width="17.75" style="1" customWidth="1"/>
    <col min="2086" max="2086" width="19.125" style="1" bestFit="1" customWidth="1"/>
    <col min="2087" max="2311" width="9" style="1"/>
    <col min="2312" max="2312" width="2.375" style="1" customWidth="1"/>
    <col min="2313" max="2313" width="4.5" style="1" customWidth="1"/>
    <col min="2314" max="2314" width="22.375" style="1" customWidth="1"/>
    <col min="2315" max="2315" width="17.875" style="1" customWidth="1"/>
    <col min="2316" max="2316" width="12.625" style="1" customWidth="1"/>
    <col min="2317" max="2324" width="5.625" style="1" customWidth="1"/>
    <col min="2325" max="2325" width="6.5" style="1" bestFit="1" customWidth="1"/>
    <col min="2326" max="2326" width="5.625" style="1" customWidth="1"/>
    <col min="2327" max="2327" width="9" style="1"/>
    <col min="2328" max="2328" width="5.75" style="1" customWidth="1"/>
    <col min="2329" max="2329" width="4" style="1" customWidth="1"/>
    <col min="2330" max="2333" width="7.625" style="1" customWidth="1"/>
    <col min="2334" max="2337" width="6.125" style="1" customWidth="1"/>
    <col min="2338" max="2340" width="9" style="1"/>
    <col min="2341" max="2341" width="17.75" style="1" customWidth="1"/>
    <col min="2342" max="2342" width="19.125" style="1" bestFit="1" customWidth="1"/>
    <col min="2343" max="2567" width="9" style="1"/>
    <col min="2568" max="2568" width="2.375" style="1" customWidth="1"/>
    <col min="2569" max="2569" width="4.5" style="1" customWidth="1"/>
    <col min="2570" max="2570" width="22.375" style="1" customWidth="1"/>
    <col min="2571" max="2571" width="17.875" style="1" customWidth="1"/>
    <col min="2572" max="2572" width="12.625" style="1" customWidth="1"/>
    <col min="2573" max="2580" width="5.625" style="1" customWidth="1"/>
    <col min="2581" max="2581" width="6.5" style="1" bestFit="1" customWidth="1"/>
    <col min="2582" max="2582" width="5.625" style="1" customWidth="1"/>
    <col min="2583" max="2583" width="9" style="1"/>
    <col min="2584" max="2584" width="5.75" style="1" customWidth="1"/>
    <col min="2585" max="2585" width="4" style="1" customWidth="1"/>
    <col min="2586" max="2589" width="7.625" style="1" customWidth="1"/>
    <col min="2590" max="2593" width="6.125" style="1" customWidth="1"/>
    <col min="2594" max="2596" width="9" style="1"/>
    <col min="2597" max="2597" width="17.75" style="1" customWidth="1"/>
    <col min="2598" max="2598" width="19.125" style="1" bestFit="1" customWidth="1"/>
    <col min="2599" max="2823" width="9" style="1"/>
    <col min="2824" max="2824" width="2.375" style="1" customWidth="1"/>
    <col min="2825" max="2825" width="4.5" style="1" customWidth="1"/>
    <col min="2826" max="2826" width="22.375" style="1" customWidth="1"/>
    <col min="2827" max="2827" width="17.875" style="1" customWidth="1"/>
    <col min="2828" max="2828" width="12.625" style="1" customWidth="1"/>
    <col min="2829" max="2836" width="5.625" style="1" customWidth="1"/>
    <col min="2837" max="2837" width="6.5" style="1" bestFit="1" customWidth="1"/>
    <col min="2838" max="2838" width="5.625" style="1" customWidth="1"/>
    <col min="2839" max="2839" width="9" style="1"/>
    <col min="2840" max="2840" width="5.75" style="1" customWidth="1"/>
    <col min="2841" max="2841" width="4" style="1" customWidth="1"/>
    <col min="2842" max="2845" width="7.625" style="1" customWidth="1"/>
    <col min="2846" max="2849" width="6.125" style="1" customWidth="1"/>
    <col min="2850" max="2852" width="9" style="1"/>
    <col min="2853" max="2853" width="17.75" style="1" customWidth="1"/>
    <col min="2854" max="2854" width="19.125" style="1" bestFit="1" customWidth="1"/>
    <col min="2855" max="3079" width="9" style="1"/>
    <col min="3080" max="3080" width="2.375" style="1" customWidth="1"/>
    <col min="3081" max="3081" width="4.5" style="1" customWidth="1"/>
    <col min="3082" max="3082" width="22.375" style="1" customWidth="1"/>
    <col min="3083" max="3083" width="17.875" style="1" customWidth="1"/>
    <col min="3084" max="3084" width="12.625" style="1" customWidth="1"/>
    <col min="3085" max="3092" width="5.625" style="1" customWidth="1"/>
    <col min="3093" max="3093" width="6.5" style="1" bestFit="1" customWidth="1"/>
    <col min="3094" max="3094" width="5.625" style="1" customWidth="1"/>
    <col min="3095" max="3095" width="9" style="1"/>
    <col min="3096" max="3096" width="5.75" style="1" customWidth="1"/>
    <col min="3097" max="3097" width="4" style="1" customWidth="1"/>
    <col min="3098" max="3101" width="7.625" style="1" customWidth="1"/>
    <col min="3102" max="3105" width="6.125" style="1" customWidth="1"/>
    <col min="3106" max="3108" width="9" style="1"/>
    <col min="3109" max="3109" width="17.75" style="1" customWidth="1"/>
    <col min="3110" max="3110" width="19.125" style="1" bestFit="1" customWidth="1"/>
    <col min="3111" max="3335" width="9" style="1"/>
    <col min="3336" max="3336" width="2.375" style="1" customWidth="1"/>
    <col min="3337" max="3337" width="4.5" style="1" customWidth="1"/>
    <col min="3338" max="3338" width="22.375" style="1" customWidth="1"/>
    <col min="3339" max="3339" width="17.875" style="1" customWidth="1"/>
    <col min="3340" max="3340" width="12.625" style="1" customWidth="1"/>
    <col min="3341" max="3348" width="5.625" style="1" customWidth="1"/>
    <col min="3349" max="3349" width="6.5" style="1" bestFit="1" customWidth="1"/>
    <col min="3350" max="3350" width="5.625" style="1" customWidth="1"/>
    <col min="3351" max="3351" width="9" style="1"/>
    <col min="3352" max="3352" width="5.75" style="1" customWidth="1"/>
    <col min="3353" max="3353" width="4" style="1" customWidth="1"/>
    <col min="3354" max="3357" width="7.625" style="1" customWidth="1"/>
    <col min="3358" max="3361" width="6.125" style="1" customWidth="1"/>
    <col min="3362" max="3364" width="9" style="1"/>
    <col min="3365" max="3365" width="17.75" style="1" customWidth="1"/>
    <col min="3366" max="3366" width="19.125" style="1" bestFit="1" customWidth="1"/>
    <col min="3367" max="3591" width="9" style="1"/>
    <col min="3592" max="3592" width="2.375" style="1" customWidth="1"/>
    <col min="3593" max="3593" width="4.5" style="1" customWidth="1"/>
    <col min="3594" max="3594" width="22.375" style="1" customWidth="1"/>
    <col min="3595" max="3595" width="17.875" style="1" customWidth="1"/>
    <col min="3596" max="3596" width="12.625" style="1" customWidth="1"/>
    <col min="3597" max="3604" width="5.625" style="1" customWidth="1"/>
    <col min="3605" max="3605" width="6.5" style="1" bestFit="1" customWidth="1"/>
    <col min="3606" max="3606" width="5.625" style="1" customWidth="1"/>
    <col min="3607" max="3607" width="9" style="1"/>
    <col min="3608" max="3608" width="5.75" style="1" customWidth="1"/>
    <col min="3609" max="3609" width="4" style="1" customWidth="1"/>
    <col min="3610" max="3613" width="7.625" style="1" customWidth="1"/>
    <col min="3614" max="3617" width="6.125" style="1" customWidth="1"/>
    <col min="3618" max="3620" width="9" style="1"/>
    <col min="3621" max="3621" width="17.75" style="1" customWidth="1"/>
    <col min="3622" max="3622" width="19.125" style="1" bestFit="1" customWidth="1"/>
    <col min="3623" max="3847" width="9" style="1"/>
    <col min="3848" max="3848" width="2.375" style="1" customWidth="1"/>
    <col min="3849" max="3849" width="4.5" style="1" customWidth="1"/>
    <col min="3850" max="3850" width="22.375" style="1" customWidth="1"/>
    <col min="3851" max="3851" width="17.875" style="1" customWidth="1"/>
    <col min="3852" max="3852" width="12.625" style="1" customWidth="1"/>
    <col min="3853" max="3860" width="5.625" style="1" customWidth="1"/>
    <col min="3861" max="3861" width="6.5" style="1" bestFit="1" customWidth="1"/>
    <col min="3862" max="3862" width="5.625" style="1" customWidth="1"/>
    <col min="3863" max="3863" width="9" style="1"/>
    <col min="3864" max="3864" width="5.75" style="1" customWidth="1"/>
    <col min="3865" max="3865" width="4" style="1" customWidth="1"/>
    <col min="3866" max="3869" width="7.625" style="1" customWidth="1"/>
    <col min="3870" max="3873" width="6.125" style="1" customWidth="1"/>
    <col min="3874" max="3876" width="9" style="1"/>
    <col min="3877" max="3877" width="17.75" style="1" customWidth="1"/>
    <col min="3878" max="3878" width="19.125" style="1" bestFit="1" customWidth="1"/>
    <col min="3879" max="4103" width="9" style="1"/>
    <col min="4104" max="4104" width="2.375" style="1" customWidth="1"/>
    <col min="4105" max="4105" width="4.5" style="1" customWidth="1"/>
    <col min="4106" max="4106" width="22.375" style="1" customWidth="1"/>
    <col min="4107" max="4107" width="17.875" style="1" customWidth="1"/>
    <col min="4108" max="4108" width="12.625" style="1" customWidth="1"/>
    <col min="4109" max="4116" width="5.625" style="1" customWidth="1"/>
    <col min="4117" max="4117" width="6.5" style="1" bestFit="1" customWidth="1"/>
    <col min="4118" max="4118" width="5.625" style="1" customWidth="1"/>
    <col min="4119" max="4119" width="9" style="1"/>
    <col min="4120" max="4120" width="5.75" style="1" customWidth="1"/>
    <col min="4121" max="4121" width="4" style="1" customWidth="1"/>
    <col min="4122" max="4125" width="7.625" style="1" customWidth="1"/>
    <col min="4126" max="4129" width="6.125" style="1" customWidth="1"/>
    <col min="4130" max="4132" width="9" style="1"/>
    <col min="4133" max="4133" width="17.75" style="1" customWidth="1"/>
    <col min="4134" max="4134" width="19.125" style="1" bestFit="1" customWidth="1"/>
    <col min="4135" max="4359" width="9" style="1"/>
    <col min="4360" max="4360" width="2.375" style="1" customWidth="1"/>
    <col min="4361" max="4361" width="4.5" style="1" customWidth="1"/>
    <col min="4362" max="4362" width="22.375" style="1" customWidth="1"/>
    <col min="4363" max="4363" width="17.875" style="1" customWidth="1"/>
    <col min="4364" max="4364" width="12.625" style="1" customWidth="1"/>
    <col min="4365" max="4372" width="5.625" style="1" customWidth="1"/>
    <col min="4373" max="4373" width="6.5" style="1" bestFit="1" customWidth="1"/>
    <col min="4374" max="4374" width="5.625" style="1" customWidth="1"/>
    <col min="4375" max="4375" width="9" style="1"/>
    <col min="4376" max="4376" width="5.75" style="1" customWidth="1"/>
    <col min="4377" max="4377" width="4" style="1" customWidth="1"/>
    <col min="4378" max="4381" width="7.625" style="1" customWidth="1"/>
    <col min="4382" max="4385" width="6.125" style="1" customWidth="1"/>
    <col min="4386" max="4388" width="9" style="1"/>
    <col min="4389" max="4389" width="17.75" style="1" customWidth="1"/>
    <col min="4390" max="4390" width="19.125" style="1" bestFit="1" customWidth="1"/>
    <col min="4391" max="4615" width="9" style="1"/>
    <col min="4616" max="4616" width="2.375" style="1" customWidth="1"/>
    <col min="4617" max="4617" width="4.5" style="1" customWidth="1"/>
    <col min="4618" max="4618" width="22.375" style="1" customWidth="1"/>
    <col min="4619" max="4619" width="17.875" style="1" customWidth="1"/>
    <col min="4620" max="4620" width="12.625" style="1" customWidth="1"/>
    <col min="4621" max="4628" width="5.625" style="1" customWidth="1"/>
    <col min="4629" max="4629" width="6.5" style="1" bestFit="1" customWidth="1"/>
    <col min="4630" max="4630" width="5.625" style="1" customWidth="1"/>
    <col min="4631" max="4631" width="9" style="1"/>
    <col min="4632" max="4632" width="5.75" style="1" customWidth="1"/>
    <col min="4633" max="4633" width="4" style="1" customWidth="1"/>
    <col min="4634" max="4637" width="7.625" style="1" customWidth="1"/>
    <col min="4638" max="4641" width="6.125" style="1" customWidth="1"/>
    <col min="4642" max="4644" width="9" style="1"/>
    <col min="4645" max="4645" width="17.75" style="1" customWidth="1"/>
    <col min="4646" max="4646" width="19.125" style="1" bestFit="1" customWidth="1"/>
    <col min="4647" max="4871" width="9" style="1"/>
    <col min="4872" max="4872" width="2.375" style="1" customWidth="1"/>
    <col min="4873" max="4873" width="4.5" style="1" customWidth="1"/>
    <col min="4874" max="4874" width="22.375" style="1" customWidth="1"/>
    <col min="4875" max="4875" width="17.875" style="1" customWidth="1"/>
    <col min="4876" max="4876" width="12.625" style="1" customWidth="1"/>
    <col min="4877" max="4884" width="5.625" style="1" customWidth="1"/>
    <col min="4885" max="4885" width="6.5" style="1" bestFit="1" customWidth="1"/>
    <col min="4886" max="4886" width="5.625" style="1" customWidth="1"/>
    <col min="4887" max="4887" width="9" style="1"/>
    <col min="4888" max="4888" width="5.75" style="1" customWidth="1"/>
    <col min="4889" max="4889" width="4" style="1" customWidth="1"/>
    <col min="4890" max="4893" width="7.625" style="1" customWidth="1"/>
    <col min="4894" max="4897" width="6.125" style="1" customWidth="1"/>
    <col min="4898" max="4900" width="9" style="1"/>
    <col min="4901" max="4901" width="17.75" style="1" customWidth="1"/>
    <col min="4902" max="4902" width="19.125" style="1" bestFit="1" customWidth="1"/>
    <col min="4903" max="5127" width="9" style="1"/>
    <col min="5128" max="5128" width="2.375" style="1" customWidth="1"/>
    <col min="5129" max="5129" width="4.5" style="1" customWidth="1"/>
    <col min="5130" max="5130" width="22.375" style="1" customWidth="1"/>
    <col min="5131" max="5131" width="17.875" style="1" customWidth="1"/>
    <col min="5132" max="5132" width="12.625" style="1" customWidth="1"/>
    <col min="5133" max="5140" width="5.625" style="1" customWidth="1"/>
    <col min="5141" max="5141" width="6.5" style="1" bestFit="1" customWidth="1"/>
    <col min="5142" max="5142" width="5.625" style="1" customWidth="1"/>
    <col min="5143" max="5143" width="9" style="1"/>
    <col min="5144" max="5144" width="5.75" style="1" customWidth="1"/>
    <col min="5145" max="5145" width="4" style="1" customWidth="1"/>
    <col min="5146" max="5149" width="7.625" style="1" customWidth="1"/>
    <col min="5150" max="5153" width="6.125" style="1" customWidth="1"/>
    <col min="5154" max="5156" width="9" style="1"/>
    <col min="5157" max="5157" width="17.75" style="1" customWidth="1"/>
    <col min="5158" max="5158" width="19.125" style="1" bestFit="1" customWidth="1"/>
    <col min="5159" max="5383" width="9" style="1"/>
    <col min="5384" max="5384" width="2.375" style="1" customWidth="1"/>
    <col min="5385" max="5385" width="4.5" style="1" customWidth="1"/>
    <col min="5386" max="5386" width="22.375" style="1" customWidth="1"/>
    <col min="5387" max="5387" width="17.875" style="1" customWidth="1"/>
    <col min="5388" max="5388" width="12.625" style="1" customWidth="1"/>
    <col min="5389" max="5396" width="5.625" style="1" customWidth="1"/>
    <col min="5397" max="5397" width="6.5" style="1" bestFit="1" customWidth="1"/>
    <col min="5398" max="5398" width="5.625" style="1" customWidth="1"/>
    <col min="5399" max="5399" width="9" style="1"/>
    <col min="5400" max="5400" width="5.75" style="1" customWidth="1"/>
    <col min="5401" max="5401" width="4" style="1" customWidth="1"/>
    <col min="5402" max="5405" width="7.625" style="1" customWidth="1"/>
    <col min="5406" max="5409" width="6.125" style="1" customWidth="1"/>
    <col min="5410" max="5412" width="9" style="1"/>
    <col min="5413" max="5413" width="17.75" style="1" customWidth="1"/>
    <col min="5414" max="5414" width="19.125" style="1" bestFit="1" customWidth="1"/>
    <col min="5415" max="5639" width="9" style="1"/>
    <col min="5640" max="5640" width="2.375" style="1" customWidth="1"/>
    <col min="5641" max="5641" width="4.5" style="1" customWidth="1"/>
    <col min="5642" max="5642" width="22.375" style="1" customWidth="1"/>
    <col min="5643" max="5643" width="17.875" style="1" customWidth="1"/>
    <col min="5644" max="5644" width="12.625" style="1" customWidth="1"/>
    <col min="5645" max="5652" width="5.625" style="1" customWidth="1"/>
    <col min="5653" max="5653" width="6.5" style="1" bestFit="1" customWidth="1"/>
    <col min="5654" max="5654" width="5.625" style="1" customWidth="1"/>
    <col min="5655" max="5655" width="9" style="1"/>
    <col min="5656" max="5656" width="5.75" style="1" customWidth="1"/>
    <col min="5657" max="5657" width="4" style="1" customWidth="1"/>
    <col min="5658" max="5661" width="7.625" style="1" customWidth="1"/>
    <col min="5662" max="5665" width="6.125" style="1" customWidth="1"/>
    <col min="5666" max="5668" width="9" style="1"/>
    <col min="5669" max="5669" width="17.75" style="1" customWidth="1"/>
    <col min="5670" max="5670" width="19.125" style="1" bestFit="1" customWidth="1"/>
    <col min="5671" max="5895" width="9" style="1"/>
    <col min="5896" max="5896" width="2.375" style="1" customWidth="1"/>
    <col min="5897" max="5897" width="4.5" style="1" customWidth="1"/>
    <col min="5898" max="5898" width="22.375" style="1" customWidth="1"/>
    <col min="5899" max="5899" width="17.875" style="1" customWidth="1"/>
    <col min="5900" max="5900" width="12.625" style="1" customWidth="1"/>
    <col min="5901" max="5908" width="5.625" style="1" customWidth="1"/>
    <col min="5909" max="5909" width="6.5" style="1" bestFit="1" customWidth="1"/>
    <col min="5910" max="5910" width="5.625" style="1" customWidth="1"/>
    <col min="5911" max="5911" width="9" style="1"/>
    <col min="5912" max="5912" width="5.75" style="1" customWidth="1"/>
    <col min="5913" max="5913" width="4" style="1" customWidth="1"/>
    <col min="5914" max="5917" width="7.625" style="1" customWidth="1"/>
    <col min="5918" max="5921" width="6.125" style="1" customWidth="1"/>
    <col min="5922" max="5924" width="9" style="1"/>
    <col min="5925" max="5925" width="17.75" style="1" customWidth="1"/>
    <col min="5926" max="5926" width="19.125" style="1" bestFit="1" customWidth="1"/>
    <col min="5927" max="6151" width="9" style="1"/>
    <col min="6152" max="6152" width="2.375" style="1" customWidth="1"/>
    <col min="6153" max="6153" width="4.5" style="1" customWidth="1"/>
    <col min="6154" max="6154" width="22.375" style="1" customWidth="1"/>
    <col min="6155" max="6155" width="17.875" style="1" customWidth="1"/>
    <col min="6156" max="6156" width="12.625" style="1" customWidth="1"/>
    <col min="6157" max="6164" width="5.625" style="1" customWidth="1"/>
    <col min="6165" max="6165" width="6.5" style="1" bestFit="1" customWidth="1"/>
    <col min="6166" max="6166" width="5.625" style="1" customWidth="1"/>
    <col min="6167" max="6167" width="9" style="1"/>
    <col min="6168" max="6168" width="5.75" style="1" customWidth="1"/>
    <col min="6169" max="6169" width="4" style="1" customWidth="1"/>
    <col min="6170" max="6173" width="7.625" style="1" customWidth="1"/>
    <col min="6174" max="6177" width="6.125" style="1" customWidth="1"/>
    <col min="6178" max="6180" width="9" style="1"/>
    <col min="6181" max="6181" width="17.75" style="1" customWidth="1"/>
    <col min="6182" max="6182" width="19.125" style="1" bestFit="1" customWidth="1"/>
    <col min="6183" max="6407" width="9" style="1"/>
    <col min="6408" max="6408" width="2.375" style="1" customWidth="1"/>
    <col min="6409" max="6409" width="4.5" style="1" customWidth="1"/>
    <col min="6410" max="6410" width="22.375" style="1" customWidth="1"/>
    <col min="6411" max="6411" width="17.875" style="1" customWidth="1"/>
    <col min="6412" max="6412" width="12.625" style="1" customWidth="1"/>
    <col min="6413" max="6420" width="5.625" style="1" customWidth="1"/>
    <col min="6421" max="6421" width="6.5" style="1" bestFit="1" customWidth="1"/>
    <col min="6422" max="6422" width="5.625" style="1" customWidth="1"/>
    <col min="6423" max="6423" width="9" style="1"/>
    <col min="6424" max="6424" width="5.75" style="1" customWidth="1"/>
    <col min="6425" max="6425" width="4" style="1" customWidth="1"/>
    <col min="6426" max="6429" width="7.625" style="1" customWidth="1"/>
    <col min="6430" max="6433" width="6.125" style="1" customWidth="1"/>
    <col min="6434" max="6436" width="9" style="1"/>
    <col min="6437" max="6437" width="17.75" style="1" customWidth="1"/>
    <col min="6438" max="6438" width="19.125" style="1" bestFit="1" customWidth="1"/>
    <col min="6439" max="6663" width="9" style="1"/>
    <col min="6664" max="6664" width="2.375" style="1" customWidth="1"/>
    <col min="6665" max="6665" width="4.5" style="1" customWidth="1"/>
    <col min="6666" max="6666" width="22.375" style="1" customWidth="1"/>
    <col min="6667" max="6667" width="17.875" style="1" customWidth="1"/>
    <col min="6668" max="6668" width="12.625" style="1" customWidth="1"/>
    <col min="6669" max="6676" width="5.625" style="1" customWidth="1"/>
    <col min="6677" max="6677" width="6.5" style="1" bestFit="1" customWidth="1"/>
    <col min="6678" max="6678" width="5.625" style="1" customWidth="1"/>
    <col min="6679" max="6679" width="9" style="1"/>
    <col min="6680" max="6680" width="5.75" style="1" customWidth="1"/>
    <col min="6681" max="6681" width="4" style="1" customWidth="1"/>
    <col min="6682" max="6685" width="7.625" style="1" customWidth="1"/>
    <col min="6686" max="6689" width="6.125" style="1" customWidth="1"/>
    <col min="6690" max="6692" width="9" style="1"/>
    <col min="6693" max="6693" width="17.75" style="1" customWidth="1"/>
    <col min="6694" max="6694" width="19.125" style="1" bestFit="1" customWidth="1"/>
    <col min="6695" max="6919" width="9" style="1"/>
    <col min="6920" max="6920" width="2.375" style="1" customWidth="1"/>
    <col min="6921" max="6921" width="4.5" style="1" customWidth="1"/>
    <col min="6922" max="6922" width="22.375" style="1" customWidth="1"/>
    <col min="6923" max="6923" width="17.875" style="1" customWidth="1"/>
    <col min="6924" max="6924" width="12.625" style="1" customWidth="1"/>
    <col min="6925" max="6932" width="5.625" style="1" customWidth="1"/>
    <col min="6933" max="6933" width="6.5" style="1" bestFit="1" customWidth="1"/>
    <col min="6934" max="6934" width="5.625" style="1" customWidth="1"/>
    <col min="6935" max="6935" width="9" style="1"/>
    <col min="6936" max="6936" width="5.75" style="1" customWidth="1"/>
    <col min="6937" max="6937" width="4" style="1" customWidth="1"/>
    <col min="6938" max="6941" width="7.625" style="1" customWidth="1"/>
    <col min="6942" max="6945" width="6.125" style="1" customWidth="1"/>
    <col min="6946" max="6948" width="9" style="1"/>
    <col min="6949" max="6949" width="17.75" style="1" customWidth="1"/>
    <col min="6950" max="6950" width="19.125" style="1" bestFit="1" customWidth="1"/>
    <col min="6951" max="7175" width="9" style="1"/>
    <col min="7176" max="7176" width="2.375" style="1" customWidth="1"/>
    <col min="7177" max="7177" width="4.5" style="1" customWidth="1"/>
    <col min="7178" max="7178" width="22.375" style="1" customWidth="1"/>
    <col min="7179" max="7179" width="17.875" style="1" customWidth="1"/>
    <col min="7180" max="7180" width="12.625" style="1" customWidth="1"/>
    <col min="7181" max="7188" width="5.625" style="1" customWidth="1"/>
    <col min="7189" max="7189" width="6.5" style="1" bestFit="1" customWidth="1"/>
    <col min="7190" max="7190" width="5.625" style="1" customWidth="1"/>
    <col min="7191" max="7191" width="9" style="1"/>
    <col min="7192" max="7192" width="5.75" style="1" customWidth="1"/>
    <col min="7193" max="7193" width="4" style="1" customWidth="1"/>
    <col min="7194" max="7197" width="7.625" style="1" customWidth="1"/>
    <col min="7198" max="7201" width="6.125" style="1" customWidth="1"/>
    <col min="7202" max="7204" width="9" style="1"/>
    <col min="7205" max="7205" width="17.75" style="1" customWidth="1"/>
    <col min="7206" max="7206" width="19.125" style="1" bestFit="1" customWidth="1"/>
    <col min="7207" max="7431" width="9" style="1"/>
    <col min="7432" max="7432" width="2.375" style="1" customWidth="1"/>
    <col min="7433" max="7433" width="4.5" style="1" customWidth="1"/>
    <col min="7434" max="7434" width="22.375" style="1" customWidth="1"/>
    <col min="7435" max="7435" width="17.875" style="1" customWidth="1"/>
    <col min="7436" max="7436" width="12.625" style="1" customWidth="1"/>
    <col min="7437" max="7444" width="5.625" style="1" customWidth="1"/>
    <col min="7445" max="7445" width="6.5" style="1" bestFit="1" customWidth="1"/>
    <col min="7446" max="7446" width="5.625" style="1" customWidth="1"/>
    <col min="7447" max="7447" width="9" style="1"/>
    <col min="7448" max="7448" width="5.75" style="1" customWidth="1"/>
    <col min="7449" max="7449" width="4" style="1" customWidth="1"/>
    <col min="7450" max="7453" width="7.625" style="1" customWidth="1"/>
    <col min="7454" max="7457" width="6.125" style="1" customWidth="1"/>
    <col min="7458" max="7460" width="9" style="1"/>
    <col min="7461" max="7461" width="17.75" style="1" customWidth="1"/>
    <col min="7462" max="7462" width="19.125" style="1" bestFit="1" customWidth="1"/>
    <col min="7463" max="7687" width="9" style="1"/>
    <col min="7688" max="7688" width="2.375" style="1" customWidth="1"/>
    <col min="7689" max="7689" width="4.5" style="1" customWidth="1"/>
    <col min="7690" max="7690" width="22.375" style="1" customWidth="1"/>
    <col min="7691" max="7691" width="17.875" style="1" customWidth="1"/>
    <col min="7692" max="7692" width="12.625" style="1" customWidth="1"/>
    <col min="7693" max="7700" width="5.625" style="1" customWidth="1"/>
    <col min="7701" max="7701" width="6.5" style="1" bestFit="1" customWidth="1"/>
    <col min="7702" max="7702" width="5.625" style="1" customWidth="1"/>
    <col min="7703" max="7703" width="9" style="1"/>
    <col min="7704" max="7704" width="5.75" style="1" customWidth="1"/>
    <col min="7705" max="7705" width="4" style="1" customWidth="1"/>
    <col min="7706" max="7709" width="7.625" style="1" customWidth="1"/>
    <col min="7710" max="7713" width="6.125" style="1" customWidth="1"/>
    <col min="7714" max="7716" width="9" style="1"/>
    <col min="7717" max="7717" width="17.75" style="1" customWidth="1"/>
    <col min="7718" max="7718" width="19.125" style="1" bestFit="1" customWidth="1"/>
    <col min="7719" max="7943" width="9" style="1"/>
    <col min="7944" max="7944" width="2.375" style="1" customWidth="1"/>
    <col min="7945" max="7945" width="4.5" style="1" customWidth="1"/>
    <col min="7946" max="7946" width="22.375" style="1" customWidth="1"/>
    <col min="7947" max="7947" width="17.875" style="1" customWidth="1"/>
    <col min="7948" max="7948" width="12.625" style="1" customWidth="1"/>
    <col min="7949" max="7956" width="5.625" style="1" customWidth="1"/>
    <col min="7957" max="7957" width="6.5" style="1" bestFit="1" customWidth="1"/>
    <col min="7958" max="7958" width="5.625" style="1" customWidth="1"/>
    <col min="7959" max="7959" width="9" style="1"/>
    <col min="7960" max="7960" width="5.75" style="1" customWidth="1"/>
    <col min="7961" max="7961" width="4" style="1" customWidth="1"/>
    <col min="7962" max="7965" width="7.625" style="1" customWidth="1"/>
    <col min="7966" max="7969" width="6.125" style="1" customWidth="1"/>
    <col min="7970" max="7972" width="9" style="1"/>
    <col min="7973" max="7973" width="17.75" style="1" customWidth="1"/>
    <col min="7974" max="7974" width="19.125" style="1" bestFit="1" customWidth="1"/>
    <col min="7975" max="8199" width="9" style="1"/>
    <col min="8200" max="8200" width="2.375" style="1" customWidth="1"/>
    <col min="8201" max="8201" width="4.5" style="1" customWidth="1"/>
    <col min="8202" max="8202" width="22.375" style="1" customWidth="1"/>
    <col min="8203" max="8203" width="17.875" style="1" customWidth="1"/>
    <col min="8204" max="8204" width="12.625" style="1" customWidth="1"/>
    <col min="8205" max="8212" width="5.625" style="1" customWidth="1"/>
    <col min="8213" max="8213" width="6.5" style="1" bestFit="1" customWidth="1"/>
    <col min="8214" max="8214" width="5.625" style="1" customWidth="1"/>
    <col min="8215" max="8215" width="9" style="1"/>
    <col min="8216" max="8216" width="5.75" style="1" customWidth="1"/>
    <col min="8217" max="8217" width="4" style="1" customWidth="1"/>
    <col min="8218" max="8221" width="7.625" style="1" customWidth="1"/>
    <col min="8222" max="8225" width="6.125" style="1" customWidth="1"/>
    <col min="8226" max="8228" width="9" style="1"/>
    <col min="8229" max="8229" width="17.75" style="1" customWidth="1"/>
    <col min="8230" max="8230" width="19.125" style="1" bestFit="1" customWidth="1"/>
    <col min="8231" max="8455" width="9" style="1"/>
    <col min="8456" max="8456" width="2.375" style="1" customWidth="1"/>
    <col min="8457" max="8457" width="4.5" style="1" customWidth="1"/>
    <col min="8458" max="8458" width="22.375" style="1" customWidth="1"/>
    <col min="8459" max="8459" width="17.875" style="1" customWidth="1"/>
    <col min="8460" max="8460" width="12.625" style="1" customWidth="1"/>
    <col min="8461" max="8468" width="5.625" style="1" customWidth="1"/>
    <col min="8469" max="8469" width="6.5" style="1" bestFit="1" customWidth="1"/>
    <col min="8470" max="8470" width="5.625" style="1" customWidth="1"/>
    <col min="8471" max="8471" width="9" style="1"/>
    <col min="8472" max="8472" width="5.75" style="1" customWidth="1"/>
    <col min="8473" max="8473" width="4" style="1" customWidth="1"/>
    <col min="8474" max="8477" width="7.625" style="1" customWidth="1"/>
    <col min="8478" max="8481" width="6.125" style="1" customWidth="1"/>
    <col min="8482" max="8484" width="9" style="1"/>
    <col min="8485" max="8485" width="17.75" style="1" customWidth="1"/>
    <col min="8486" max="8486" width="19.125" style="1" bestFit="1" customWidth="1"/>
    <col min="8487" max="8711" width="9" style="1"/>
    <col min="8712" max="8712" width="2.375" style="1" customWidth="1"/>
    <col min="8713" max="8713" width="4.5" style="1" customWidth="1"/>
    <col min="8714" max="8714" width="22.375" style="1" customWidth="1"/>
    <col min="8715" max="8715" width="17.875" style="1" customWidth="1"/>
    <col min="8716" max="8716" width="12.625" style="1" customWidth="1"/>
    <col min="8717" max="8724" width="5.625" style="1" customWidth="1"/>
    <col min="8725" max="8725" width="6.5" style="1" bestFit="1" customWidth="1"/>
    <col min="8726" max="8726" width="5.625" style="1" customWidth="1"/>
    <col min="8727" max="8727" width="9" style="1"/>
    <col min="8728" max="8728" width="5.75" style="1" customWidth="1"/>
    <col min="8729" max="8729" width="4" style="1" customWidth="1"/>
    <col min="8730" max="8733" width="7.625" style="1" customWidth="1"/>
    <col min="8734" max="8737" width="6.125" style="1" customWidth="1"/>
    <col min="8738" max="8740" width="9" style="1"/>
    <col min="8741" max="8741" width="17.75" style="1" customWidth="1"/>
    <col min="8742" max="8742" width="19.125" style="1" bestFit="1" customWidth="1"/>
    <col min="8743" max="8967" width="9" style="1"/>
    <col min="8968" max="8968" width="2.375" style="1" customWidth="1"/>
    <col min="8969" max="8969" width="4.5" style="1" customWidth="1"/>
    <col min="8970" max="8970" width="22.375" style="1" customWidth="1"/>
    <col min="8971" max="8971" width="17.875" style="1" customWidth="1"/>
    <col min="8972" max="8972" width="12.625" style="1" customWidth="1"/>
    <col min="8973" max="8980" width="5.625" style="1" customWidth="1"/>
    <col min="8981" max="8981" width="6.5" style="1" bestFit="1" customWidth="1"/>
    <col min="8982" max="8982" width="5.625" style="1" customWidth="1"/>
    <col min="8983" max="8983" width="9" style="1"/>
    <col min="8984" max="8984" width="5.75" style="1" customWidth="1"/>
    <col min="8985" max="8985" width="4" style="1" customWidth="1"/>
    <col min="8986" max="8989" width="7.625" style="1" customWidth="1"/>
    <col min="8990" max="8993" width="6.125" style="1" customWidth="1"/>
    <col min="8994" max="8996" width="9" style="1"/>
    <col min="8997" max="8997" width="17.75" style="1" customWidth="1"/>
    <col min="8998" max="8998" width="19.125" style="1" bestFit="1" customWidth="1"/>
    <col min="8999" max="9223" width="9" style="1"/>
    <col min="9224" max="9224" width="2.375" style="1" customWidth="1"/>
    <col min="9225" max="9225" width="4.5" style="1" customWidth="1"/>
    <col min="9226" max="9226" width="22.375" style="1" customWidth="1"/>
    <col min="9227" max="9227" width="17.875" style="1" customWidth="1"/>
    <col min="9228" max="9228" width="12.625" style="1" customWidth="1"/>
    <col min="9229" max="9236" width="5.625" style="1" customWidth="1"/>
    <col min="9237" max="9237" width="6.5" style="1" bestFit="1" customWidth="1"/>
    <col min="9238" max="9238" width="5.625" style="1" customWidth="1"/>
    <col min="9239" max="9239" width="9" style="1"/>
    <col min="9240" max="9240" width="5.75" style="1" customWidth="1"/>
    <col min="9241" max="9241" width="4" style="1" customWidth="1"/>
    <col min="9242" max="9245" width="7.625" style="1" customWidth="1"/>
    <col min="9246" max="9249" width="6.125" style="1" customWidth="1"/>
    <col min="9250" max="9252" width="9" style="1"/>
    <col min="9253" max="9253" width="17.75" style="1" customWidth="1"/>
    <col min="9254" max="9254" width="19.125" style="1" bestFit="1" customWidth="1"/>
    <col min="9255" max="9479" width="9" style="1"/>
    <col min="9480" max="9480" width="2.375" style="1" customWidth="1"/>
    <col min="9481" max="9481" width="4.5" style="1" customWidth="1"/>
    <col min="9482" max="9482" width="22.375" style="1" customWidth="1"/>
    <col min="9483" max="9483" width="17.875" style="1" customWidth="1"/>
    <col min="9484" max="9484" width="12.625" style="1" customWidth="1"/>
    <col min="9485" max="9492" width="5.625" style="1" customWidth="1"/>
    <col min="9493" max="9493" width="6.5" style="1" bestFit="1" customWidth="1"/>
    <col min="9494" max="9494" width="5.625" style="1" customWidth="1"/>
    <col min="9495" max="9495" width="9" style="1"/>
    <col min="9496" max="9496" width="5.75" style="1" customWidth="1"/>
    <col min="9497" max="9497" width="4" style="1" customWidth="1"/>
    <col min="9498" max="9501" width="7.625" style="1" customWidth="1"/>
    <col min="9502" max="9505" width="6.125" style="1" customWidth="1"/>
    <col min="9506" max="9508" width="9" style="1"/>
    <col min="9509" max="9509" width="17.75" style="1" customWidth="1"/>
    <col min="9510" max="9510" width="19.125" style="1" bestFit="1" customWidth="1"/>
    <col min="9511" max="9735" width="9" style="1"/>
    <col min="9736" max="9736" width="2.375" style="1" customWidth="1"/>
    <col min="9737" max="9737" width="4.5" style="1" customWidth="1"/>
    <col min="9738" max="9738" width="22.375" style="1" customWidth="1"/>
    <col min="9739" max="9739" width="17.875" style="1" customWidth="1"/>
    <col min="9740" max="9740" width="12.625" style="1" customWidth="1"/>
    <col min="9741" max="9748" width="5.625" style="1" customWidth="1"/>
    <col min="9749" max="9749" width="6.5" style="1" bestFit="1" customWidth="1"/>
    <col min="9750" max="9750" width="5.625" style="1" customWidth="1"/>
    <col min="9751" max="9751" width="9" style="1"/>
    <col min="9752" max="9752" width="5.75" style="1" customWidth="1"/>
    <col min="9753" max="9753" width="4" style="1" customWidth="1"/>
    <col min="9754" max="9757" width="7.625" style="1" customWidth="1"/>
    <col min="9758" max="9761" width="6.125" style="1" customWidth="1"/>
    <col min="9762" max="9764" width="9" style="1"/>
    <col min="9765" max="9765" width="17.75" style="1" customWidth="1"/>
    <col min="9766" max="9766" width="19.125" style="1" bestFit="1" customWidth="1"/>
    <col min="9767" max="9991" width="9" style="1"/>
    <col min="9992" max="9992" width="2.375" style="1" customWidth="1"/>
    <col min="9993" max="9993" width="4.5" style="1" customWidth="1"/>
    <col min="9994" max="9994" width="22.375" style="1" customWidth="1"/>
    <col min="9995" max="9995" width="17.875" style="1" customWidth="1"/>
    <col min="9996" max="9996" width="12.625" style="1" customWidth="1"/>
    <col min="9997" max="10004" width="5.625" style="1" customWidth="1"/>
    <col min="10005" max="10005" width="6.5" style="1" bestFit="1" customWidth="1"/>
    <col min="10006" max="10006" width="5.625" style="1" customWidth="1"/>
    <col min="10007" max="10007" width="9" style="1"/>
    <col min="10008" max="10008" width="5.75" style="1" customWidth="1"/>
    <col min="10009" max="10009" width="4" style="1" customWidth="1"/>
    <col min="10010" max="10013" width="7.625" style="1" customWidth="1"/>
    <col min="10014" max="10017" width="6.125" style="1" customWidth="1"/>
    <col min="10018" max="10020" width="9" style="1"/>
    <col min="10021" max="10021" width="17.75" style="1" customWidth="1"/>
    <col min="10022" max="10022" width="19.125" style="1" bestFit="1" customWidth="1"/>
    <col min="10023" max="10247" width="9" style="1"/>
    <col min="10248" max="10248" width="2.375" style="1" customWidth="1"/>
    <col min="10249" max="10249" width="4.5" style="1" customWidth="1"/>
    <col min="10250" max="10250" width="22.375" style="1" customWidth="1"/>
    <col min="10251" max="10251" width="17.875" style="1" customWidth="1"/>
    <col min="10252" max="10252" width="12.625" style="1" customWidth="1"/>
    <col min="10253" max="10260" width="5.625" style="1" customWidth="1"/>
    <col min="10261" max="10261" width="6.5" style="1" bestFit="1" customWidth="1"/>
    <col min="10262" max="10262" width="5.625" style="1" customWidth="1"/>
    <col min="10263" max="10263" width="9" style="1"/>
    <col min="10264" max="10264" width="5.75" style="1" customWidth="1"/>
    <col min="10265" max="10265" width="4" style="1" customWidth="1"/>
    <col min="10266" max="10269" width="7.625" style="1" customWidth="1"/>
    <col min="10270" max="10273" width="6.125" style="1" customWidth="1"/>
    <col min="10274" max="10276" width="9" style="1"/>
    <col min="10277" max="10277" width="17.75" style="1" customWidth="1"/>
    <col min="10278" max="10278" width="19.125" style="1" bestFit="1" customWidth="1"/>
    <col min="10279" max="10503" width="9" style="1"/>
    <col min="10504" max="10504" width="2.375" style="1" customWidth="1"/>
    <col min="10505" max="10505" width="4.5" style="1" customWidth="1"/>
    <col min="10506" max="10506" width="22.375" style="1" customWidth="1"/>
    <col min="10507" max="10507" width="17.875" style="1" customWidth="1"/>
    <col min="10508" max="10508" width="12.625" style="1" customWidth="1"/>
    <col min="10509" max="10516" width="5.625" style="1" customWidth="1"/>
    <col min="10517" max="10517" width="6.5" style="1" bestFit="1" customWidth="1"/>
    <col min="10518" max="10518" width="5.625" style="1" customWidth="1"/>
    <col min="10519" max="10519" width="9" style="1"/>
    <col min="10520" max="10520" width="5.75" style="1" customWidth="1"/>
    <col min="10521" max="10521" width="4" style="1" customWidth="1"/>
    <col min="10522" max="10525" width="7.625" style="1" customWidth="1"/>
    <col min="10526" max="10529" width="6.125" style="1" customWidth="1"/>
    <col min="10530" max="10532" width="9" style="1"/>
    <col min="10533" max="10533" width="17.75" style="1" customWidth="1"/>
    <col min="10534" max="10534" width="19.125" style="1" bestFit="1" customWidth="1"/>
    <col min="10535" max="10759" width="9" style="1"/>
    <col min="10760" max="10760" width="2.375" style="1" customWidth="1"/>
    <col min="10761" max="10761" width="4.5" style="1" customWidth="1"/>
    <col min="10762" max="10762" width="22.375" style="1" customWidth="1"/>
    <col min="10763" max="10763" width="17.875" style="1" customWidth="1"/>
    <col min="10764" max="10764" width="12.625" style="1" customWidth="1"/>
    <col min="10765" max="10772" width="5.625" style="1" customWidth="1"/>
    <col min="10773" max="10773" width="6.5" style="1" bestFit="1" customWidth="1"/>
    <col min="10774" max="10774" width="5.625" style="1" customWidth="1"/>
    <col min="10775" max="10775" width="9" style="1"/>
    <col min="10776" max="10776" width="5.75" style="1" customWidth="1"/>
    <col min="10777" max="10777" width="4" style="1" customWidth="1"/>
    <col min="10778" max="10781" width="7.625" style="1" customWidth="1"/>
    <col min="10782" max="10785" width="6.125" style="1" customWidth="1"/>
    <col min="10786" max="10788" width="9" style="1"/>
    <col min="10789" max="10789" width="17.75" style="1" customWidth="1"/>
    <col min="10790" max="10790" width="19.125" style="1" bestFit="1" customWidth="1"/>
    <col min="10791" max="11015" width="9" style="1"/>
    <col min="11016" max="11016" width="2.375" style="1" customWidth="1"/>
    <col min="11017" max="11017" width="4.5" style="1" customWidth="1"/>
    <col min="11018" max="11018" width="22.375" style="1" customWidth="1"/>
    <col min="11019" max="11019" width="17.875" style="1" customWidth="1"/>
    <col min="11020" max="11020" width="12.625" style="1" customWidth="1"/>
    <col min="11021" max="11028" width="5.625" style="1" customWidth="1"/>
    <col min="11029" max="11029" width="6.5" style="1" bestFit="1" customWidth="1"/>
    <col min="11030" max="11030" width="5.625" style="1" customWidth="1"/>
    <col min="11031" max="11031" width="9" style="1"/>
    <col min="11032" max="11032" width="5.75" style="1" customWidth="1"/>
    <col min="11033" max="11033" width="4" style="1" customWidth="1"/>
    <col min="11034" max="11037" width="7.625" style="1" customWidth="1"/>
    <col min="11038" max="11041" width="6.125" style="1" customWidth="1"/>
    <col min="11042" max="11044" width="9" style="1"/>
    <col min="11045" max="11045" width="17.75" style="1" customWidth="1"/>
    <col min="11046" max="11046" width="19.125" style="1" bestFit="1" customWidth="1"/>
    <col min="11047" max="11271" width="9" style="1"/>
    <col min="11272" max="11272" width="2.375" style="1" customWidth="1"/>
    <col min="11273" max="11273" width="4.5" style="1" customWidth="1"/>
    <col min="11274" max="11274" width="22.375" style="1" customWidth="1"/>
    <col min="11275" max="11275" width="17.875" style="1" customWidth="1"/>
    <col min="11276" max="11276" width="12.625" style="1" customWidth="1"/>
    <col min="11277" max="11284" width="5.625" style="1" customWidth="1"/>
    <col min="11285" max="11285" width="6.5" style="1" bestFit="1" customWidth="1"/>
    <col min="11286" max="11286" width="5.625" style="1" customWidth="1"/>
    <col min="11287" max="11287" width="9" style="1"/>
    <col min="11288" max="11288" width="5.75" style="1" customWidth="1"/>
    <col min="11289" max="11289" width="4" style="1" customWidth="1"/>
    <col min="11290" max="11293" width="7.625" style="1" customWidth="1"/>
    <col min="11294" max="11297" width="6.125" style="1" customWidth="1"/>
    <col min="11298" max="11300" width="9" style="1"/>
    <col min="11301" max="11301" width="17.75" style="1" customWidth="1"/>
    <col min="11302" max="11302" width="19.125" style="1" bestFit="1" customWidth="1"/>
    <col min="11303" max="11527" width="9" style="1"/>
    <col min="11528" max="11528" width="2.375" style="1" customWidth="1"/>
    <col min="11529" max="11529" width="4.5" style="1" customWidth="1"/>
    <col min="11530" max="11530" width="22.375" style="1" customWidth="1"/>
    <col min="11531" max="11531" width="17.875" style="1" customWidth="1"/>
    <col min="11532" max="11532" width="12.625" style="1" customWidth="1"/>
    <col min="11533" max="11540" width="5.625" style="1" customWidth="1"/>
    <col min="11541" max="11541" width="6.5" style="1" bestFit="1" customWidth="1"/>
    <col min="11542" max="11542" width="5.625" style="1" customWidth="1"/>
    <col min="11543" max="11543" width="9" style="1"/>
    <col min="11544" max="11544" width="5.75" style="1" customWidth="1"/>
    <col min="11545" max="11545" width="4" style="1" customWidth="1"/>
    <col min="11546" max="11549" width="7.625" style="1" customWidth="1"/>
    <col min="11550" max="11553" width="6.125" style="1" customWidth="1"/>
    <col min="11554" max="11556" width="9" style="1"/>
    <col min="11557" max="11557" width="17.75" style="1" customWidth="1"/>
    <col min="11558" max="11558" width="19.125" style="1" bestFit="1" customWidth="1"/>
    <col min="11559" max="11783" width="9" style="1"/>
    <col min="11784" max="11784" width="2.375" style="1" customWidth="1"/>
    <col min="11785" max="11785" width="4.5" style="1" customWidth="1"/>
    <col min="11786" max="11786" width="22.375" style="1" customWidth="1"/>
    <col min="11787" max="11787" width="17.875" style="1" customWidth="1"/>
    <col min="11788" max="11788" width="12.625" style="1" customWidth="1"/>
    <col min="11789" max="11796" width="5.625" style="1" customWidth="1"/>
    <col min="11797" max="11797" width="6.5" style="1" bestFit="1" customWidth="1"/>
    <col min="11798" max="11798" width="5.625" style="1" customWidth="1"/>
    <col min="11799" max="11799" width="9" style="1"/>
    <col min="11800" max="11800" width="5.75" style="1" customWidth="1"/>
    <col min="11801" max="11801" width="4" style="1" customWidth="1"/>
    <col min="11802" max="11805" width="7.625" style="1" customWidth="1"/>
    <col min="11806" max="11809" width="6.125" style="1" customWidth="1"/>
    <col min="11810" max="11812" width="9" style="1"/>
    <col min="11813" max="11813" width="17.75" style="1" customWidth="1"/>
    <col min="11814" max="11814" width="19.125" style="1" bestFit="1" customWidth="1"/>
    <col min="11815" max="12039" width="9" style="1"/>
    <col min="12040" max="12040" width="2.375" style="1" customWidth="1"/>
    <col min="12041" max="12041" width="4.5" style="1" customWidth="1"/>
    <col min="12042" max="12042" width="22.375" style="1" customWidth="1"/>
    <col min="12043" max="12043" width="17.875" style="1" customWidth="1"/>
    <col min="12044" max="12044" width="12.625" style="1" customWidth="1"/>
    <col min="12045" max="12052" width="5.625" style="1" customWidth="1"/>
    <col min="12053" max="12053" width="6.5" style="1" bestFit="1" customWidth="1"/>
    <col min="12054" max="12054" width="5.625" style="1" customWidth="1"/>
    <col min="12055" max="12055" width="9" style="1"/>
    <col min="12056" max="12056" width="5.75" style="1" customWidth="1"/>
    <col min="12057" max="12057" width="4" style="1" customWidth="1"/>
    <col min="12058" max="12061" width="7.625" style="1" customWidth="1"/>
    <col min="12062" max="12065" width="6.125" style="1" customWidth="1"/>
    <col min="12066" max="12068" width="9" style="1"/>
    <col min="12069" max="12069" width="17.75" style="1" customWidth="1"/>
    <col min="12070" max="12070" width="19.125" style="1" bestFit="1" customWidth="1"/>
    <col min="12071" max="12295" width="9" style="1"/>
    <col min="12296" max="12296" width="2.375" style="1" customWidth="1"/>
    <col min="12297" max="12297" width="4.5" style="1" customWidth="1"/>
    <col min="12298" max="12298" width="22.375" style="1" customWidth="1"/>
    <col min="12299" max="12299" width="17.875" style="1" customWidth="1"/>
    <col min="12300" max="12300" width="12.625" style="1" customWidth="1"/>
    <col min="12301" max="12308" width="5.625" style="1" customWidth="1"/>
    <col min="12309" max="12309" width="6.5" style="1" bestFit="1" customWidth="1"/>
    <col min="12310" max="12310" width="5.625" style="1" customWidth="1"/>
    <col min="12311" max="12311" width="9" style="1"/>
    <col min="12312" max="12312" width="5.75" style="1" customWidth="1"/>
    <col min="12313" max="12313" width="4" style="1" customWidth="1"/>
    <col min="12314" max="12317" width="7.625" style="1" customWidth="1"/>
    <col min="12318" max="12321" width="6.125" style="1" customWidth="1"/>
    <col min="12322" max="12324" width="9" style="1"/>
    <col min="12325" max="12325" width="17.75" style="1" customWidth="1"/>
    <col min="12326" max="12326" width="19.125" style="1" bestFit="1" customWidth="1"/>
    <col min="12327" max="12551" width="9" style="1"/>
    <col min="12552" max="12552" width="2.375" style="1" customWidth="1"/>
    <col min="12553" max="12553" width="4.5" style="1" customWidth="1"/>
    <col min="12554" max="12554" width="22.375" style="1" customWidth="1"/>
    <col min="12555" max="12555" width="17.875" style="1" customWidth="1"/>
    <col min="12556" max="12556" width="12.625" style="1" customWidth="1"/>
    <col min="12557" max="12564" width="5.625" style="1" customWidth="1"/>
    <col min="12565" max="12565" width="6.5" style="1" bestFit="1" customWidth="1"/>
    <col min="12566" max="12566" width="5.625" style="1" customWidth="1"/>
    <col min="12567" max="12567" width="9" style="1"/>
    <col min="12568" max="12568" width="5.75" style="1" customWidth="1"/>
    <col min="12569" max="12569" width="4" style="1" customWidth="1"/>
    <col min="12570" max="12573" width="7.625" style="1" customWidth="1"/>
    <col min="12574" max="12577" width="6.125" style="1" customWidth="1"/>
    <col min="12578" max="12580" width="9" style="1"/>
    <col min="12581" max="12581" width="17.75" style="1" customWidth="1"/>
    <col min="12582" max="12582" width="19.125" style="1" bestFit="1" customWidth="1"/>
    <col min="12583" max="12807" width="9" style="1"/>
    <col min="12808" max="12808" width="2.375" style="1" customWidth="1"/>
    <col min="12809" max="12809" width="4.5" style="1" customWidth="1"/>
    <col min="12810" max="12810" width="22.375" style="1" customWidth="1"/>
    <col min="12811" max="12811" width="17.875" style="1" customWidth="1"/>
    <col min="12812" max="12812" width="12.625" style="1" customWidth="1"/>
    <col min="12813" max="12820" width="5.625" style="1" customWidth="1"/>
    <col min="12821" max="12821" width="6.5" style="1" bestFit="1" customWidth="1"/>
    <col min="12822" max="12822" width="5.625" style="1" customWidth="1"/>
    <col min="12823" max="12823" width="9" style="1"/>
    <col min="12824" max="12824" width="5.75" style="1" customWidth="1"/>
    <col min="12825" max="12825" width="4" style="1" customWidth="1"/>
    <col min="12826" max="12829" width="7.625" style="1" customWidth="1"/>
    <col min="12830" max="12833" width="6.125" style="1" customWidth="1"/>
    <col min="12834" max="12836" width="9" style="1"/>
    <col min="12837" max="12837" width="17.75" style="1" customWidth="1"/>
    <col min="12838" max="12838" width="19.125" style="1" bestFit="1" customWidth="1"/>
    <col min="12839" max="13063" width="9" style="1"/>
    <col min="13064" max="13064" width="2.375" style="1" customWidth="1"/>
    <col min="13065" max="13065" width="4.5" style="1" customWidth="1"/>
    <col min="13066" max="13066" width="22.375" style="1" customWidth="1"/>
    <col min="13067" max="13067" width="17.875" style="1" customWidth="1"/>
    <col min="13068" max="13068" width="12.625" style="1" customWidth="1"/>
    <col min="13069" max="13076" width="5.625" style="1" customWidth="1"/>
    <col min="13077" max="13077" width="6.5" style="1" bestFit="1" customWidth="1"/>
    <col min="13078" max="13078" width="5.625" style="1" customWidth="1"/>
    <col min="13079" max="13079" width="9" style="1"/>
    <col min="13080" max="13080" width="5.75" style="1" customWidth="1"/>
    <col min="13081" max="13081" width="4" style="1" customWidth="1"/>
    <col min="13082" max="13085" width="7.625" style="1" customWidth="1"/>
    <col min="13086" max="13089" width="6.125" style="1" customWidth="1"/>
    <col min="13090" max="13092" width="9" style="1"/>
    <col min="13093" max="13093" width="17.75" style="1" customWidth="1"/>
    <col min="13094" max="13094" width="19.125" style="1" bestFit="1" customWidth="1"/>
    <col min="13095" max="13319" width="9" style="1"/>
    <col min="13320" max="13320" width="2.375" style="1" customWidth="1"/>
    <col min="13321" max="13321" width="4.5" style="1" customWidth="1"/>
    <col min="13322" max="13322" width="22.375" style="1" customWidth="1"/>
    <col min="13323" max="13323" width="17.875" style="1" customWidth="1"/>
    <col min="13324" max="13324" width="12.625" style="1" customWidth="1"/>
    <col min="13325" max="13332" width="5.625" style="1" customWidth="1"/>
    <col min="13333" max="13333" width="6.5" style="1" bestFit="1" customWidth="1"/>
    <col min="13334" max="13334" width="5.625" style="1" customWidth="1"/>
    <col min="13335" max="13335" width="9" style="1"/>
    <col min="13336" max="13336" width="5.75" style="1" customWidth="1"/>
    <col min="13337" max="13337" width="4" style="1" customWidth="1"/>
    <col min="13338" max="13341" width="7.625" style="1" customWidth="1"/>
    <col min="13342" max="13345" width="6.125" style="1" customWidth="1"/>
    <col min="13346" max="13348" width="9" style="1"/>
    <col min="13349" max="13349" width="17.75" style="1" customWidth="1"/>
    <col min="13350" max="13350" width="19.125" style="1" bestFit="1" customWidth="1"/>
    <col min="13351" max="13575" width="9" style="1"/>
    <col min="13576" max="13576" width="2.375" style="1" customWidth="1"/>
    <col min="13577" max="13577" width="4.5" style="1" customWidth="1"/>
    <col min="13578" max="13578" width="22.375" style="1" customWidth="1"/>
    <col min="13579" max="13579" width="17.875" style="1" customWidth="1"/>
    <col min="13580" max="13580" width="12.625" style="1" customWidth="1"/>
    <col min="13581" max="13588" width="5.625" style="1" customWidth="1"/>
    <col min="13589" max="13589" width="6.5" style="1" bestFit="1" customWidth="1"/>
    <col min="13590" max="13590" width="5.625" style="1" customWidth="1"/>
    <col min="13591" max="13591" width="9" style="1"/>
    <col min="13592" max="13592" width="5.75" style="1" customWidth="1"/>
    <col min="13593" max="13593" width="4" style="1" customWidth="1"/>
    <col min="13594" max="13597" width="7.625" style="1" customWidth="1"/>
    <col min="13598" max="13601" width="6.125" style="1" customWidth="1"/>
    <col min="13602" max="13604" width="9" style="1"/>
    <col min="13605" max="13605" width="17.75" style="1" customWidth="1"/>
    <col min="13606" max="13606" width="19.125" style="1" bestFit="1" customWidth="1"/>
    <col min="13607" max="13831" width="9" style="1"/>
    <col min="13832" max="13832" width="2.375" style="1" customWidth="1"/>
    <col min="13833" max="13833" width="4.5" style="1" customWidth="1"/>
    <col min="13834" max="13834" width="22.375" style="1" customWidth="1"/>
    <col min="13835" max="13835" width="17.875" style="1" customWidth="1"/>
    <col min="13836" max="13836" width="12.625" style="1" customWidth="1"/>
    <col min="13837" max="13844" width="5.625" style="1" customWidth="1"/>
    <col min="13845" max="13845" width="6.5" style="1" bestFit="1" customWidth="1"/>
    <col min="13846" max="13846" width="5.625" style="1" customWidth="1"/>
    <col min="13847" max="13847" width="9" style="1"/>
    <col min="13848" max="13848" width="5.75" style="1" customWidth="1"/>
    <col min="13849" max="13849" width="4" style="1" customWidth="1"/>
    <col min="13850" max="13853" width="7.625" style="1" customWidth="1"/>
    <col min="13854" max="13857" width="6.125" style="1" customWidth="1"/>
    <col min="13858" max="13860" width="9" style="1"/>
    <col min="13861" max="13861" width="17.75" style="1" customWidth="1"/>
    <col min="13862" max="13862" width="19.125" style="1" bestFit="1" customWidth="1"/>
    <col min="13863" max="14087" width="9" style="1"/>
    <col min="14088" max="14088" width="2.375" style="1" customWidth="1"/>
    <col min="14089" max="14089" width="4.5" style="1" customWidth="1"/>
    <col min="14090" max="14090" width="22.375" style="1" customWidth="1"/>
    <col min="14091" max="14091" width="17.875" style="1" customWidth="1"/>
    <col min="14092" max="14092" width="12.625" style="1" customWidth="1"/>
    <col min="14093" max="14100" width="5.625" style="1" customWidth="1"/>
    <col min="14101" max="14101" width="6.5" style="1" bestFit="1" customWidth="1"/>
    <col min="14102" max="14102" width="5.625" style="1" customWidth="1"/>
    <col min="14103" max="14103" width="9" style="1"/>
    <col min="14104" max="14104" width="5.75" style="1" customWidth="1"/>
    <col min="14105" max="14105" width="4" style="1" customWidth="1"/>
    <col min="14106" max="14109" width="7.625" style="1" customWidth="1"/>
    <col min="14110" max="14113" width="6.125" style="1" customWidth="1"/>
    <col min="14114" max="14116" width="9" style="1"/>
    <col min="14117" max="14117" width="17.75" style="1" customWidth="1"/>
    <col min="14118" max="14118" width="19.125" style="1" bestFit="1" customWidth="1"/>
    <col min="14119" max="14343" width="9" style="1"/>
    <col min="14344" max="14344" width="2.375" style="1" customWidth="1"/>
    <col min="14345" max="14345" width="4.5" style="1" customWidth="1"/>
    <col min="14346" max="14346" width="22.375" style="1" customWidth="1"/>
    <col min="14347" max="14347" width="17.875" style="1" customWidth="1"/>
    <col min="14348" max="14348" width="12.625" style="1" customWidth="1"/>
    <col min="14349" max="14356" width="5.625" style="1" customWidth="1"/>
    <col min="14357" max="14357" width="6.5" style="1" bestFit="1" customWidth="1"/>
    <col min="14358" max="14358" width="5.625" style="1" customWidth="1"/>
    <col min="14359" max="14359" width="9" style="1"/>
    <col min="14360" max="14360" width="5.75" style="1" customWidth="1"/>
    <col min="14361" max="14361" width="4" style="1" customWidth="1"/>
    <col min="14362" max="14365" width="7.625" style="1" customWidth="1"/>
    <col min="14366" max="14369" width="6.125" style="1" customWidth="1"/>
    <col min="14370" max="14372" width="9" style="1"/>
    <col min="14373" max="14373" width="17.75" style="1" customWidth="1"/>
    <col min="14374" max="14374" width="19.125" style="1" bestFit="1" customWidth="1"/>
    <col min="14375" max="14599" width="9" style="1"/>
    <col min="14600" max="14600" width="2.375" style="1" customWidth="1"/>
    <col min="14601" max="14601" width="4.5" style="1" customWidth="1"/>
    <col min="14602" max="14602" width="22.375" style="1" customWidth="1"/>
    <col min="14603" max="14603" width="17.875" style="1" customWidth="1"/>
    <col min="14604" max="14604" width="12.625" style="1" customWidth="1"/>
    <col min="14605" max="14612" width="5.625" style="1" customWidth="1"/>
    <col min="14613" max="14613" width="6.5" style="1" bestFit="1" customWidth="1"/>
    <col min="14614" max="14614" width="5.625" style="1" customWidth="1"/>
    <col min="14615" max="14615" width="9" style="1"/>
    <col min="14616" max="14616" width="5.75" style="1" customWidth="1"/>
    <col min="14617" max="14617" width="4" style="1" customWidth="1"/>
    <col min="14618" max="14621" width="7.625" style="1" customWidth="1"/>
    <col min="14622" max="14625" width="6.125" style="1" customWidth="1"/>
    <col min="14626" max="14628" width="9" style="1"/>
    <col min="14629" max="14629" width="17.75" style="1" customWidth="1"/>
    <col min="14630" max="14630" width="19.125" style="1" bestFit="1" customWidth="1"/>
    <col min="14631" max="14855" width="9" style="1"/>
    <col min="14856" max="14856" width="2.375" style="1" customWidth="1"/>
    <col min="14857" max="14857" width="4.5" style="1" customWidth="1"/>
    <col min="14858" max="14858" width="22.375" style="1" customWidth="1"/>
    <col min="14859" max="14859" width="17.875" style="1" customWidth="1"/>
    <col min="14860" max="14860" width="12.625" style="1" customWidth="1"/>
    <col min="14861" max="14868" width="5.625" style="1" customWidth="1"/>
    <col min="14869" max="14869" width="6.5" style="1" bestFit="1" customWidth="1"/>
    <col min="14870" max="14870" width="5.625" style="1" customWidth="1"/>
    <col min="14871" max="14871" width="9" style="1"/>
    <col min="14872" max="14872" width="5.75" style="1" customWidth="1"/>
    <col min="14873" max="14873" width="4" style="1" customWidth="1"/>
    <col min="14874" max="14877" width="7.625" style="1" customWidth="1"/>
    <col min="14878" max="14881" width="6.125" style="1" customWidth="1"/>
    <col min="14882" max="14884" width="9" style="1"/>
    <col min="14885" max="14885" width="17.75" style="1" customWidth="1"/>
    <col min="14886" max="14886" width="19.125" style="1" bestFit="1" customWidth="1"/>
    <col min="14887" max="15111" width="9" style="1"/>
    <col min="15112" max="15112" width="2.375" style="1" customWidth="1"/>
    <col min="15113" max="15113" width="4.5" style="1" customWidth="1"/>
    <col min="15114" max="15114" width="22.375" style="1" customWidth="1"/>
    <col min="15115" max="15115" width="17.875" style="1" customWidth="1"/>
    <col min="15116" max="15116" width="12.625" style="1" customWidth="1"/>
    <col min="15117" max="15124" width="5.625" style="1" customWidth="1"/>
    <col min="15125" max="15125" width="6.5" style="1" bestFit="1" customWidth="1"/>
    <col min="15126" max="15126" width="5.625" style="1" customWidth="1"/>
    <col min="15127" max="15127" width="9" style="1"/>
    <col min="15128" max="15128" width="5.75" style="1" customWidth="1"/>
    <col min="15129" max="15129" width="4" style="1" customWidth="1"/>
    <col min="15130" max="15133" width="7.625" style="1" customWidth="1"/>
    <col min="15134" max="15137" width="6.125" style="1" customWidth="1"/>
    <col min="15138" max="15140" width="9" style="1"/>
    <col min="15141" max="15141" width="17.75" style="1" customWidth="1"/>
    <col min="15142" max="15142" width="19.125" style="1" bestFit="1" customWidth="1"/>
    <col min="15143" max="15367" width="9" style="1"/>
    <col min="15368" max="15368" width="2.375" style="1" customWidth="1"/>
    <col min="15369" max="15369" width="4.5" style="1" customWidth="1"/>
    <col min="15370" max="15370" width="22.375" style="1" customWidth="1"/>
    <col min="15371" max="15371" width="17.875" style="1" customWidth="1"/>
    <col min="15372" max="15372" width="12.625" style="1" customWidth="1"/>
    <col min="15373" max="15380" width="5.625" style="1" customWidth="1"/>
    <col min="15381" max="15381" width="6.5" style="1" bestFit="1" customWidth="1"/>
    <col min="15382" max="15382" width="5.625" style="1" customWidth="1"/>
    <col min="15383" max="15383" width="9" style="1"/>
    <col min="15384" max="15384" width="5.75" style="1" customWidth="1"/>
    <col min="15385" max="15385" width="4" style="1" customWidth="1"/>
    <col min="15386" max="15389" width="7.625" style="1" customWidth="1"/>
    <col min="15390" max="15393" width="6.125" style="1" customWidth="1"/>
    <col min="15394" max="15396" width="9" style="1"/>
    <col min="15397" max="15397" width="17.75" style="1" customWidth="1"/>
    <col min="15398" max="15398" width="19.125" style="1" bestFit="1" customWidth="1"/>
    <col min="15399" max="15623" width="9" style="1"/>
    <col min="15624" max="15624" width="2.375" style="1" customWidth="1"/>
    <col min="15625" max="15625" width="4.5" style="1" customWidth="1"/>
    <col min="15626" max="15626" width="22.375" style="1" customWidth="1"/>
    <col min="15627" max="15627" width="17.875" style="1" customWidth="1"/>
    <col min="15628" max="15628" width="12.625" style="1" customWidth="1"/>
    <col min="15629" max="15636" width="5.625" style="1" customWidth="1"/>
    <col min="15637" max="15637" width="6.5" style="1" bestFit="1" customWidth="1"/>
    <col min="15638" max="15638" width="5.625" style="1" customWidth="1"/>
    <col min="15639" max="15639" width="9" style="1"/>
    <col min="15640" max="15640" width="5.75" style="1" customWidth="1"/>
    <col min="15641" max="15641" width="4" style="1" customWidth="1"/>
    <col min="15642" max="15645" width="7.625" style="1" customWidth="1"/>
    <col min="15646" max="15649" width="6.125" style="1" customWidth="1"/>
    <col min="15650" max="15652" width="9" style="1"/>
    <col min="15653" max="15653" width="17.75" style="1" customWidth="1"/>
    <col min="15654" max="15654" width="19.125" style="1" bestFit="1" customWidth="1"/>
    <col min="15655" max="15879" width="9" style="1"/>
    <col min="15880" max="15880" width="2.375" style="1" customWidth="1"/>
    <col min="15881" max="15881" width="4.5" style="1" customWidth="1"/>
    <col min="15882" max="15882" width="22.375" style="1" customWidth="1"/>
    <col min="15883" max="15883" width="17.875" style="1" customWidth="1"/>
    <col min="15884" max="15884" width="12.625" style="1" customWidth="1"/>
    <col min="15885" max="15892" width="5.625" style="1" customWidth="1"/>
    <col min="15893" max="15893" width="6.5" style="1" bestFit="1" customWidth="1"/>
    <col min="15894" max="15894" width="5.625" style="1" customWidth="1"/>
    <col min="15895" max="15895" width="9" style="1"/>
    <col min="15896" max="15896" width="5.75" style="1" customWidth="1"/>
    <col min="15897" max="15897" width="4" style="1" customWidth="1"/>
    <col min="15898" max="15901" width="7.625" style="1" customWidth="1"/>
    <col min="15902" max="15905" width="6.125" style="1" customWidth="1"/>
    <col min="15906" max="15908" width="9" style="1"/>
    <col min="15909" max="15909" width="17.75" style="1" customWidth="1"/>
    <col min="15910" max="15910" width="19.125" style="1" bestFit="1" customWidth="1"/>
    <col min="15911" max="16135" width="9" style="1"/>
    <col min="16136" max="16136" width="2.375" style="1" customWidth="1"/>
    <col min="16137" max="16137" width="4.5" style="1" customWidth="1"/>
    <col min="16138" max="16138" width="22.375" style="1" customWidth="1"/>
    <col min="16139" max="16139" width="17.875" style="1" customWidth="1"/>
    <col min="16140" max="16140" width="12.625" style="1" customWidth="1"/>
    <col min="16141" max="16148" width="5.625" style="1" customWidth="1"/>
    <col min="16149" max="16149" width="6.5" style="1" bestFit="1" customWidth="1"/>
    <col min="16150" max="16150" width="5.625" style="1" customWidth="1"/>
    <col min="16151" max="16151" width="9" style="1"/>
    <col min="16152" max="16152" width="5.75" style="1" customWidth="1"/>
    <col min="16153" max="16153" width="4" style="1" customWidth="1"/>
    <col min="16154" max="16157" width="7.625" style="1" customWidth="1"/>
    <col min="16158" max="16161" width="6.125" style="1" customWidth="1"/>
    <col min="16162" max="16164" width="9" style="1"/>
    <col min="16165" max="16165" width="17.75" style="1" customWidth="1"/>
    <col min="16166" max="16166" width="19.125" style="1" bestFit="1" customWidth="1"/>
    <col min="16167" max="16384" width="9" style="1"/>
  </cols>
  <sheetData>
    <row r="1" spans="1:38" ht="19.5" customHeight="1">
      <c r="M1" s="62"/>
      <c r="N1" s="62" t="s">
        <v>1217</v>
      </c>
      <c r="O1" s="63" t="s">
        <v>1218</v>
      </c>
      <c r="P1" s="63" t="s">
        <v>1219</v>
      </c>
      <c r="Q1" s="62" t="s">
        <v>1220</v>
      </c>
      <c r="R1" s="63" t="s">
        <v>1221</v>
      </c>
      <c r="S1" s="63" t="s">
        <v>1222</v>
      </c>
      <c r="T1" s="64" t="s">
        <v>1223</v>
      </c>
      <c r="U1" s="64" t="s">
        <v>1224</v>
      </c>
      <c r="V1" s="171" t="s">
        <v>1325</v>
      </c>
      <c r="Z1" s="1" t="s">
        <v>1225</v>
      </c>
    </row>
    <row r="2" spans="1:38" ht="19.5" customHeight="1">
      <c r="M2" s="62" t="s">
        <v>1226</v>
      </c>
      <c r="N2" s="66">
        <f>W72</f>
        <v>83</v>
      </c>
      <c r="O2" s="66">
        <f>W304</f>
        <v>84</v>
      </c>
      <c r="P2" s="67">
        <f>W560</f>
        <v>4</v>
      </c>
      <c r="Q2" s="66">
        <f>W592+W594+W604</f>
        <v>7</v>
      </c>
      <c r="R2" s="73">
        <f>W609+W610+W612+W614+W618+W619+W620</f>
        <v>4</v>
      </c>
      <c r="S2" s="66">
        <f>W630</f>
        <v>4</v>
      </c>
      <c r="T2" s="68">
        <f>SUM(N2:S2)</f>
        <v>186</v>
      </c>
      <c r="U2" s="69">
        <f>N2+O2+Q2+R2+S2</f>
        <v>182</v>
      </c>
      <c r="V2" s="280">
        <f>X72+X304+X560+Y603+Y624</f>
        <v>56</v>
      </c>
      <c r="Z2" s="11"/>
      <c r="AA2" s="62" t="s">
        <v>1217</v>
      </c>
      <c r="AB2" s="63" t="s">
        <v>1218</v>
      </c>
      <c r="AC2" s="63" t="s">
        <v>1219</v>
      </c>
      <c r="AD2" s="62" t="s">
        <v>1220</v>
      </c>
      <c r="AE2" s="63" t="s">
        <v>1221</v>
      </c>
      <c r="AF2" s="11" t="s">
        <v>1223</v>
      </c>
      <c r="AG2" s="71" t="s">
        <v>1227</v>
      </c>
      <c r="AH2" s="72" t="s">
        <v>1228</v>
      </c>
      <c r="AI2" s="11" t="s">
        <v>1229</v>
      </c>
      <c r="AJ2" s="11" t="s">
        <v>1230</v>
      </c>
      <c r="AK2" s="23" t="s">
        <v>1231</v>
      </c>
      <c r="AL2" s="11" t="s">
        <v>1232</v>
      </c>
    </row>
    <row r="3" spans="1:38" ht="19.5" customHeight="1">
      <c r="M3" s="62" t="s">
        <v>1233</v>
      </c>
      <c r="N3" s="66">
        <f>W143</f>
        <v>69</v>
      </c>
      <c r="O3" s="66">
        <f>W440</f>
        <v>77</v>
      </c>
      <c r="P3" s="67">
        <f>W576</f>
        <v>6</v>
      </c>
      <c r="Q3" s="66">
        <f>W593+W595+W596+W597+W598+W599+W601+W602+W603</f>
        <v>28</v>
      </c>
      <c r="R3" s="66">
        <f>W611+W615+W616+W617+W621+W622+W623+W624+W625</f>
        <v>11</v>
      </c>
      <c r="S3" s="66">
        <v>0</v>
      </c>
      <c r="T3" s="68">
        <f>SUM(N3:S3)</f>
        <v>191</v>
      </c>
      <c r="U3" s="69">
        <f>N3+O3+Q3+R3+S3</f>
        <v>185</v>
      </c>
      <c r="V3" s="280">
        <f>X143+X440+X576+Y604+Y625</f>
        <v>52</v>
      </c>
      <c r="W3" s="1">
        <f>+T3-P3</f>
        <v>185</v>
      </c>
      <c r="X3" s="1">
        <f>+X143+X440+X576+Y604+Y625</f>
        <v>52</v>
      </c>
      <c r="Z3" s="22" t="s">
        <v>1229</v>
      </c>
      <c r="AA3" s="22">
        <f>+W143-S143</f>
        <v>40</v>
      </c>
      <c r="AB3" s="22">
        <f>+W440-AB4</f>
        <v>11</v>
      </c>
      <c r="AC3" s="22">
        <f>+W576-AC4</f>
        <v>1</v>
      </c>
      <c r="AD3" s="22">
        <f>+W606-AD4-AD5-AD6</f>
        <v>2</v>
      </c>
      <c r="AE3" s="22">
        <f>+W627-AE4</f>
        <v>6</v>
      </c>
      <c r="AF3" s="66">
        <f>SUM(AA3:AE3)</f>
        <v>60</v>
      </c>
      <c r="AG3" s="74"/>
      <c r="AH3" s="75"/>
      <c r="AI3" s="22">
        <f>+AA3+AB3+AD3+AE3</f>
        <v>59</v>
      </c>
      <c r="AJ3" s="22"/>
      <c r="AK3" s="22"/>
      <c r="AL3" s="22"/>
    </row>
    <row r="4" spans="1:38" s="2" customFormat="1" ht="19.5" customHeight="1">
      <c r="A4" s="27" t="s">
        <v>1234</v>
      </c>
      <c r="E4" s="76"/>
      <c r="F4" s="172"/>
      <c r="G4" s="172"/>
      <c r="H4" s="172"/>
      <c r="I4" s="172"/>
      <c r="J4" s="172"/>
      <c r="K4" s="172"/>
      <c r="L4" s="202"/>
      <c r="M4" s="65" t="s">
        <v>1235</v>
      </c>
      <c r="N4" s="22">
        <f>W174</f>
        <v>37</v>
      </c>
      <c r="O4" s="22">
        <f>W541</f>
        <v>50</v>
      </c>
      <c r="P4" s="77">
        <f>W587</f>
        <v>2</v>
      </c>
      <c r="Q4" s="22">
        <v>0</v>
      </c>
      <c r="R4" s="22">
        <f>W613</f>
        <v>0</v>
      </c>
      <c r="S4" s="22">
        <v>0</v>
      </c>
      <c r="T4" s="68">
        <f>SUM(N4:S4)</f>
        <v>89</v>
      </c>
      <c r="U4" s="69">
        <f>N4+O4+Q4+R4+S4</f>
        <v>87</v>
      </c>
      <c r="V4" s="78">
        <f>X174+X541+X587+Y605+Y626</f>
        <v>21</v>
      </c>
      <c r="Z4" s="66" t="s">
        <v>1236</v>
      </c>
      <c r="AA4" s="66">
        <f>+S143</f>
        <v>29</v>
      </c>
      <c r="AB4" s="66">
        <f>+S440</f>
        <v>66</v>
      </c>
      <c r="AC4" s="66">
        <f>+S576</f>
        <v>5</v>
      </c>
      <c r="AD4" s="66">
        <f>+S606</f>
        <v>1</v>
      </c>
      <c r="AE4" s="66">
        <f>+S627</f>
        <v>5</v>
      </c>
      <c r="AF4" s="66">
        <f>SUM(AA4:AE4)</f>
        <v>106</v>
      </c>
      <c r="AG4" s="79"/>
      <c r="AH4" s="80"/>
      <c r="AI4" s="66"/>
      <c r="AJ4" s="66">
        <f>+AA4+AB4+AD4+AE4</f>
        <v>101</v>
      </c>
      <c r="AK4" s="66"/>
      <c r="AL4" s="66"/>
    </row>
    <row r="5" spans="1:38" s="2" customFormat="1" ht="19.5" customHeight="1">
      <c r="A5" s="26" t="s">
        <v>1077</v>
      </c>
      <c r="C5" s="3"/>
      <c r="D5" s="29"/>
      <c r="E5" s="9"/>
      <c r="F5" s="175"/>
      <c r="G5" s="175"/>
      <c r="H5" s="175"/>
      <c r="I5" s="175"/>
      <c r="J5" s="175"/>
      <c r="K5" s="175"/>
      <c r="L5" s="203"/>
      <c r="M5" s="65" t="s">
        <v>1237</v>
      </c>
      <c r="N5" s="22"/>
      <c r="O5" s="22"/>
      <c r="P5" s="77"/>
      <c r="Q5" s="22">
        <f>W600</f>
        <v>3</v>
      </c>
      <c r="R5" s="22"/>
      <c r="S5" s="22"/>
      <c r="T5" s="68">
        <f>SUM(N5:S5)</f>
        <v>3</v>
      </c>
      <c r="U5" s="69">
        <f>N5+O5+Q5+R5+S5</f>
        <v>3</v>
      </c>
      <c r="V5" s="66"/>
      <c r="Z5" s="66" t="s">
        <v>979</v>
      </c>
      <c r="AA5" s="66"/>
      <c r="AB5" s="66"/>
      <c r="AC5" s="66"/>
      <c r="AD5" s="66">
        <f>+T606</f>
        <v>24</v>
      </c>
      <c r="AE5" s="66"/>
      <c r="AF5" s="66">
        <f>SUM(AA5:AE5)</f>
        <v>24</v>
      </c>
      <c r="AG5" s="79"/>
      <c r="AH5" s="80"/>
      <c r="AI5" s="66"/>
      <c r="AJ5" s="66"/>
      <c r="AK5" s="66"/>
      <c r="AL5" s="66"/>
    </row>
    <row r="6" spans="1:38" s="2" customFormat="1" ht="16.5" customHeight="1">
      <c r="A6" s="40" t="s">
        <v>1125</v>
      </c>
      <c r="C6" s="5"/>
      <c r="D6" s="30"/>
      <c r="E6" s="9"/>
      <c r="F6" s="175"/>
      <c r="G6" s="175"/>
      <c r="H6" s="175"/>
      <c r="I6" s="175"/>
      <c r="J6" s="175"/>
      <c r="K6" s="175"/>
      <c r="L6" s="203"/>
      <c r="M6" s="81" t="s">
        <v>1223</v>
      </c>
      <c r="N6" s="81">
        <f t="shared" ref="N6:S6" si="0">SUM(N2:N5)</f>
        <v>189</v>
      </c>
      <c r="O6" s="81">
        <f t="shared" si="0"/>
        <v>211</v>
      </c>
      <c r="P6" s="81">
        <f t="shared" si="0"/>
        <v>12</v>
      </c>
      <c r="Q6" s="81">
        <f t="shared" si="0"/>
        <v>38</v>
      </c>
      <c r="R6" s="281">
        <f t="shared" si="0"/>
        <v>15</v>
      </c>
      <c r="S6" s="81">
        <f t="shared" si="0"/>
        <v>4</v>
      </c>
      <c r="T6" s="81">
        <f>SUM(N6:S6)</f>
        <v>469</v>
      </c>
      <c r="U6" s="81">
        <f>N6+O6+Q6+R6+S6</f>
        <v>457</v>
      </c>
      <c r="V6" s="282">
        <f>SUM(V2:V5)</f>
        <v>129</v>
      </c>
      <c r="W6" s="6"/>
      <c r="Z6" s="66" t="s">
        <v>1238</v>
      </c>
      <c r="AA6" s="66"/>
      <c r="AB6" s="66"/>
      <c r="AC6" s="66"/>
      <c r="AD6" s="66">
        <f>+U606</f>
        <v>1</v>
      </c>
      <c r="AE6" s="66"/>
      <c r="AF6" s="66">
        <f>SUM(AA6:AE6)</f>
        <v>1</v>
      </c>
      <c r="AG6" s="79">
        <f>SUM(AF3:AF6)</f>
        <v>191</v>
      </c>
      <c r="AH6" s="80">
        <f>+AD5+AD6</f>
        <v>25</v>
      </c>
      <c r="AI6" s="66"/>
      <c r="AJ6" s="66"/>
      <c r="AK6" s="66">
        <f>+AJ4+AH6</f>
        <v>126</v>
      </c>
      <c r="AL6" s="66">
        <f>+AI3+AJ4</f>
        <v>160</v>
      </c>
    </row>
    <row r="7" spans="1:38" s="2" customFormat="1" ht="16.5" customHeight="1">
      <c r="A7" s="40"/>
      <c r="C7" s="5"/>
      <c r="D7" s="30"/>
      <c r="E7" s="9"/>
      <c r="F7" s="175"/>
      <c r="G7" s="175"/>
      <c r="H7" s="175"/>
      <c r="I7" s="175"/>
      <c r="J7" s="175"/>
      <c r="K7" s="175"/>
      <c r="L7" s="203"/>
      <c r="M7" s="24"/>
      <c r="N7" s="24"/>
      <c r="O7" s="24"/>
      <c r="P7" s="24"/>
      <c r="Q7" s="24"/>
      <c r="R7" s="24"/>
      <c r="S7" s="24"/>
      <c r="T7" s="24"/>
      <c r="U7" s="24"/>
      <c r="V7" s="25"/>
      <c r="W7" s="25"/>
      <c r="Z7" s="66" t="s">
        <v>1223</v>
      </c>
      <c r="AA7" s="66">
        <f>SUM(AA3:AA6)</f>
        <v>69</v>
      </c>
      <c r="AB7" s="66">
        <f t="shared" ref="AB7:AK7" si="1">SUM(AB3:AB6)</f>
        <v>77</v>
      </c>
      <c r="AC7" s="66">
        <f t="shared" si="1"/>
        <v>6</v>
      </c>
      <c r="AD7" s="66">
        <f t="shared" si="1"/>
        <v>28</v>
      </c>
      <c r="AE7" s="66">
        <f t="shared" si="1"/>
        <v>11</v>
      </c>
      <c r="AF7" s="66">
        <f>SUM(AF3:AF6)</f>
        <v>191</v>
      </c>
      <c r="AG7" s="79">
        <f t="shared" si="1"/>
        <v>191</v>
      </c>
      <c r="AH7" s="80">
        <f t="shared" si="1"/>
        <v>25</v>
      </c>
      <c r="AI7" s="66">
        <f t="shared" si="1"/>
        <v>59</v>
      </c>
      <c r="AJ7" s="66">
        <f t="shared" si="1"/>
        <v>101</v>
      </c>
      <c r="AK7" s="66">
        <f t="shared" si="1"/>
        <v>126</v>
      </c>
      <c r="AL7" s="66">
        <f>SUM(AL3:AL6)</f>
        <v>160</v>
      </c>
    </row>
    <row r="8" spans="1:38" ht="25.5" customHeight="1">
      <c r="B8" s="47"/>
      <c r="C8" s="224" t="s">
        <v>1006</v>
      </c>
      <c r="D8" s="225" t="s">
        <v>999</v>
      </c>
      <c r="E8" s="226" t="s">
        <v>1</v>
      </c>
      <c r="F8" s="227" t="s">
        <v>1329</v>
      </c>
      <c r="G8" s="227" t="s">
        <v>1328</v>
      </c>
      <c r="H8" s="227" t="s">
        <v>1330</v>
      </c>
      <c r="I8" s="227" t="s">
        <v>1331</v>
      </c>
      <c r="J8" s="227" t="s">
        <v>1333</v>
      </c>
      <c r="K8" s="227" t="s">
        <v>1334</v>
      </c>
      <c r="L8" s="227" t="s">
        <v>1405</v>
      </c>
      <c r="M8" s="228" t="s">
        <v>1430</v>
      </c>
      <c r="N8" s="228" t="s">
        <v>1419</v>
      </c>
      <c r="O8" s="228" t="s">
        <v>1425</v>
      </c>
      <c r="P8" s="228" t="s">
        <v>1420</v>
      </c>
      <c r="Q8" s="229" t="s">
        <v>1239</v>
      </c>
      <c r="R8" s="229" t="s">
        <v>1240</v>
      </c>
      <c r="S8" s="229" t="s">
        <v>1293</v>
      </c>
      <c r="T8" s="229" t="s">
        <v>979</v>
      </c>
      <c r="U8" s="228" t="s">
        <v>1414</v>
      </c>
      <c r="V8" s="229" t="s">
        <v>1242</v>
      </c>
      <c r="W8" s="230" t="s">
        <v>1223</v>
      </c>
      <c r="AH8" s="1">
        <f>+AI7+AK7</f>
        <v>185</v>
      </c>
      <c r="AK8" s="84"/>
    </row>
    <row r="9" spans="1:38" ht="17.25" customHeight="1">
      <c r="B9" s="48">
        <v>1</v>
      </c>
      <c r="C9" s="231" t="s">
        <v>2</v>
      </c>
      <c r="D9" s="232" t="s">
        <v>1116</v>
      </c>
      <c r="E9" s="233" t="s">
        <v>1421</v>
      </c>
      <c r="F9" s="234">
        <v>1</v>
      </c>
      <c r="G9" s="234">
        <v>1</v>
      </c>
      <c r="H9" s="234"/>
      <c r="I9" s="234">
        <v>1</v>
      </c>
      <c r="J9" s="234">
        <v>1</v>
      </c>
      <c r="K9" s="234">
        <v>1</v>
      </c>
      <c r="L9" s="234"/>
      <c r="M9" s="235"/>
      <c r="N9" s="235">
        <v>1</v>
      </c>
      <c r="O9" s="235"/>
      <c r="P9" s="235"/>
      <c r="Q9" s="235"/>
      <c r="R9" s="235"/>
      <c r="S9" s="235"/>
      <c r="T9" s="235"/>
      <c r="U9" s="235"/>
      <c r="V9" s="235"/>
      <c r="W9" s="236">
        <f>SUM(M9:V9)</f>
        <v>1</v>
      </c>
    </row>
    <row r="10" spans="1:38" ht="34.5" customHeight="1">
      <c r="B10" s="48">
        <v>2</v>
      </c>
      <c r="C10" s="231" t="s">
        <v>1427</v>
      </c>
      <c r="D10" s="232" t="s">
        <v>1116</v>
      </c>
      <c r="E10" s="237" t="s">
        <v>1415</v>
      </c>
      <c r="F10" s="238">
        <v>1</v>
      </c>
      <c r="G10" s="238">
        <v>1</v>
      </c>
      <c r="H10" s="238">
        <v>1</v>
      </c>
      <c r="I10" s="238">
        <v>1</v>
      </c>
      <c r="J10" s="238"/>
      <c r="K10" s="238"/>
      <c r="L10" s="238"/>
      <c r="M10" s="235"/>
      <c r="N10" s="239">
        <v>1</v>
      </c>
      <c r="O10" s="235">
        <v>1</v>
      </c>
      <c r="P10" s="235"/>
      <c r="Q10" s="235">
        <v>1</v>
      </c>
      <c r="R10" s="235"/>
      <c r="S10" s="235"/>
      <c r="T10" s="235"/>
      <c r="U10" s="235"/>
      <c r="V10" s="235"/>
      <c r="W10" s="236">
        <f t="shared" ref="W10:W71" si="2">SUM(M10:V10)</f>
        <v>3</v>
      </c>
    </row>
    <row r="11" spans="1:38" ht="17.25" customHeight="1">
      <c r="B11" s="48">
        <v>3</v>
      </c>
      <c r="C11" s="231" t="s">
        <v>11</v>
      </c>
      <c r="D11" s="232" t="s">
        <v>1116</v>
      </c>
      <c r="E11" s="233" t="s">
        <v>1422</v>
      </c>
      <c r="F11" s="234">
        <v>1</v>
      </c>
      <c r="G11" s="234">
        <v>1</v>
      </c>
      <c r="H11" s="234"/>
      <c r="I11" s="234"/>
      <c r="J11" s="234"/>
      <c r="K11" s="234"/>
      <c r="L11" s="234"/>
      <c r="M11" s="235"/>
      <c r="N11" s="235">
        <v>1</v>
      </c>
      <c r="O11" s="235"/>
      <c r="P11" s="235"/>
      <c r="Q11" s="235"/>
      <c r="R11" s="235"/>
      <c r="S11" s="235"/>
      <c r="T11" s="235"/>
      <c r="U11" s="235"/>
      <c r="V11" s="235"/>
      <c r="W11" s="236">
        <f t="shared" si="2"/>
        <v>1</v>
      </c>
    </row>
    <row r="12" spans="1:38" ht="24.75" customHeight="1">
      <c r="B12" s="48">
        <v>4</v>
      </c>
      <c r="C12" s="231" t="s">
        <v>14</v>
      </c>
      <c r="D12" s="232" t="s">
        <v>1116</v>
      </c>
      <c r="E12" s="233" t="s">
        <v>1428</v>
      </c>
      <c r="F12" s="234">
        <v>1</v>
      </c>
      <c r="G12" s="234">
        <v>1</v>
      </c>
      <c r="H12" s="234"/>
      <c r="I12" s="234">
        <v>1</v>
      </c>
      <c r="J12" s="234"/>
      <c r="K12" s="234"/>
      <c r="L12" s="234"/>
      <c r="M12" s="235"/>
      <c r="N12" s="235">
        <v>1</v>
      </c>
      <c r="O12" s="235"/>
      <c r="P12" s="235">
        <v>1</v>
      </c>
      <c r="Q12" s="235"/>
      <c r="R12" s="235"/>
      <c r="S12" s="235">
        <v>2</v>
      </c>
      <c r="T12" s="235"/>
      <c r="U12" s="235"/>
      <c r="V12" s="235"/>
      <c r="W12" s="236">
        <f t="shared" si="2"/>
        <v>4</v>
      </c>
    </row>
    <row r="13" spans="1:38" ht="17.25" customHeight="1">
      <c r="B13" s="48">
        <v>5</v>
      </c>
      <c r="C13" s="231" t="s">
        <v>15</v>
      </c>
      <c r="D13" s="232" t="s">
        <v>1116</v>
      </c>
      <c r="E13" s="233" t="s">
        <v>1059</v>
      </c>
      <c r="F13" s="234">
        <v>1</v>
      </c>
      <c r="G13" s="234"/>
      <c r="H13" s="234"/>
      <c r="I13" s="234"/>
      <c r="J13" s="234"/>
      <c r="K13" s="234"/>
      <c r="L13" s="234"/>
      <c r="M13" s="235"/>
      <c r="N13" s="235"/>
      <c r="O13" s="235"/>
      <c r="P13" s="235"/>
      <c r="Q13" s="235"/>
      <c r="R13" s="235"/>
      <c r="S13" s="235">
        <v>1</v>
      </c>
      <c r="T13" s="235"/>
      <c r="U13" s="235"/>
      <c r="V13" s="235"/>
      <c r="W13" s="236">
        <f t="shared" si="2"/>
        <v>1</v>
      </c>
    </row>
    <row r="14" spans="1:38" ht="17.25" customHeight="1">
      <c r="B14" s="48">
        <v>6</v>
      </c>
      <c r="C14" s="231" t="s">
        <v>17</v>
      </c>
      <c r="D14" s="232" t="s">
        <v>1116</v>
      </c>
      <c r="E14" s="233" t="s">
        <v>1059</v>
      </c>
      <c r="F14" s="234">
        <v>1</v>
      </c>
      <c r="G14" s="234"/>
      <c r="H14" s="234"/>
      <c r="I14" s="234"/>
      <c r="J14" s="234"/>
      <c r="K14" s="234"/>
      <c r="L14" s="234"/>
      <c r="M14" s="235"/>
      <c r="N14" s="235"/>
      <c r="O14" s="235"/>
      <c r="P14" s="235"/>
      <c r="Q14" s="235"/>
      <c r="R14" s="235"/>
      <c r="S14" s="235">
        <v>1</v>
      </c>
      <c r="T14" s="235"/>
      <c r="U14" s="235"/>
      <c r="V14" s="235"/>
      <c r="W14" s="236">
        <f t="shared" si="2"/>
        <v>1</v>
      </c>
    </row>
    <row r="15" spans="1:38" ht="17.25" customHeight="1">
      <c r="B15" s="49">
        <v>7</v>
      </c>
      <c r="C15" s="240" t="s">
        <v>22</v>
      </c>
      <c r="D15" s="241" t="s">
        <v>1203</v>
      </c>
      <c r="E15" s="242" t="s">
        <v>1057</v>
      </c>
      <c r="F15" s="243">
        <v>1</v>
      </c>
      <c r="G15" s="243"/>
      <c r="H15" s="243"/>
      <c r="I15" s="243"/>
      <c r="J15" s="243"/>
      <c r="K15" s="243"/>
      <c r="L15" s="243"/>
      <c r="M15" s="244"/>
      <c r="N15" s="244"/>
      <c r="O15" s="244"/>
      <c r="P15" s="244"/>
      <c r="Q15" s="244">
        <v>1</v>
      </c>
      <c r="R15" s="244"/>
      <c r="S15" s="244"/>
      <c r="T15" s="244"/>
      <c r="U15" s="244"/>
      <c r="V15" s="244"/>
      <c r="W15" s="236">
        <f t="shared" si="2"/>
        <v>1</v>
      </c>
    </row>
    <row r="16" spans="1:38" ht="17.25" customHeight="1">
      <c r="B16" s="48">
        <v>8</v>
      </c>
      <c r="C16" s="231" t="s">
        <v>24</v>
      </c>
      <c r="D16" s="232" t="s">
        <v>1116</v>
      </c>
      <c r="E16" s="233" t="s">
        <v>1190</v>
      </c>
      <c r="F16" s="234">
        <v>1</v>
      </c>
      <c r="G16" s="234"/>
      <c r="H16" s="234"/>
      <c r="I16" s="234"/>
      <c r="J16" s="234"/>
      <c r="K16" s="234"/>
      <c r="L16" s="234">
        <v>1</v>
      </c>
      <c r="M16" s="235"/>
      <c r="N16" s="235"/>
      <c r="O16" s="235"/>
      <c r="P16" s="235"/>
      <c r="Q16" s="235"/>
      <c r="R16" s="235"/>
      <c r="S16" s="235">
        <v>2</v>
      </c>
      <c r="T16" s="235"/>
      <c r="U16" s="235"/>
      <c r="V16" s="235"/>
      <c r="W16" s="236">
        <f t="shared" si="2"/>
        <v>2</v>
      </c>
    </row>
    <row r="17" spans="2:26" ht="24.75" customHeight="1">
      <c r="B17" s="48">
        <v>9</v>
      </c>
      <c r="C17" s="231" t="s">
        <v>1147</v>
      </c>
      <c r="D17" s="232" t="s">
        <v>1116</v>
      </c>
      <c r="E17" s="233" t="s">
        <v>1000</v>
      </c>
      <c r="F17" s="234"/>
      <c r="G17" s="234"/>
      <c r="H17" s="234"/>
      <c r="I17" s="234"/>
      <c r="J17" s="234"/>
      <c r="K17" s="234"/>
      <c r="L17" s="234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6">
        <f t="shared" si="2"/>
        <v>0</v>
      </c>
    </row>
    <row r="18" spans="2:26" ht="17.25" customHeight="1">
      <c r="B18" s="48">
        <v>10</v>
      </c>
      <c r="C18" s="231" t="s">
        <v>26</v>
      </c>
      <c r="D18" s="232" t="s">
        <v>1116</v>
      </c>
      <c r="E18" s="233" t="s">
        <v>1422</v>
      </c>
      <c r="F18" s="234">
        <v>1</v>
      </c>
      <c r="G18" s="234">
        <v>1</v>
      </c>
      <c r="H18" s="234"/>
      <c r="I18" s="234"/>
      <c r="J18" s="234">
        <v>1</v>
      </c>
      <c r="K18" s="234"/>
      <c r="L18" s="234"/>
      <c r="M18" s="235"/>
      <c r="N18" s="235">
        <v>1</v>
      </c>
      <c r="O18" s="235"/>
      <c r="P18" s="235"/>
      <c r="Q18" s="235"/>
      <c r="R18" s="235"/>
      <c r="S18" s="235"/>
      <c r="T18" s="235"/>
      <c r="U18" s="235"/>
      <c r="V18" s="235"/>
      <c r="W18" s="236">
        <f t="shared" si="2"/>
        <v>1</v>
      </c>
    </row>
    <row r="19" spans="2:26" ht="17.25" customHeight="1">
      <c r="B19" s="48">
        <v>11</v>
      </c>
      <c r="C19" s="231" t="s">
        <v>28</v>
      </c>
      <c r="D19" s="232" t="s">
        <v>1116</v>
      </c>
      <c r="E19" s="233" t="s">
        <v>1059</v>
      </c>
      <c r="F19" s="234">
        <v>1</v>
      </c>
      <c r="G19" s="234"/>
      <c r="H19" s="234"/>
      <c r="I19" s="234"/>
      <c r="J19" s="234">
        <v>1</v>
      </c>
      <c r="K19" s="234"/>
      <c r="L19" s="234"/>
      <c r="M19" s="235"/>
      <c r="N19" s="235"/>
      <c r="O19" s="235"/>
      <c r="P19" s="235"/>
      <c r="Q19" s="235"/>
      <c r="R19" s="235"/>
      <c r="S19" s="235">
        <v>1</v>
      </c>
      <c r="T19" s="235"/>
      <c r="U19" s="235"/>
      <c r="V19" s="235"/>
      <c r="W19" s="236">
        <f t="shared" si="2"/>
        <v>1</v>
      </c>
    </row>
    <row r="20" spans="2:26" ht="17.25" customHeight="1">
      <c r="B20" s="48">
        <v>12</v>
      </c>
      <c r="C20" s="231" t="s">
        <v>996</v>
      </c>
      <c r="D20" s="232" t="s">
        <v>1116</v>
      </c>
      <c r="E20" s="233" t="s">
        <v>1421</v>
      </c>
      <c r="F20" s="234">
        <v>1</v>
      </c>
      <c r="G20" s="234">
        <v>1</v>
      </c>
      <c r="H20" s="234"/>
      <c r="I20" s="234"/>
      <c r="J20" s="234"/>
      <c r="K20" s="234"/>
      <c r="L20" s="234"/>
      <c r="M20" s="235"/>
      <c r="N20" s="235">
        <v>1</v>
      </c>
      <c r="O20" s="235"/>
      <c r="P20" s="235"/>
      <c r="Q20" s="235"/>
      <c r="R20" s="235"/>
      <c r="S20" s="235"/>
      <c r="T20" s="235"/>
      <c r="U20" s="235"/>
      <c r="V20" s="235"/>
      <c r="W20" s="236">
        <f t="shared" si="2"/>
        <v>1</v>
      </c>
    </row>
    <row r="21" spans="2:26" ht="17.25" customHeight="1">
      <c r="B21" s="48">
        <v>13</v>
      </c>
      <c r="C21" s="231" t="s">
        <v>31</v>
      </c>
      <c r="D21" s="232" t="s">
        <v>1116</v>
      </c>
      <c r="E21" s="233" t="s">
        <v>30</v>
      </c>
      <c r="F21" s="234"/>
      <c r="G21" s="234"/>
      <c r="H21" s="234"/>
      <c r="I21" s="234"/>
      <c r="J21" s="234"/>
      <c r="K21" s="234"/>
      <c r="L21" s="234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6">
        <f t="shared" si="2"/>
        <v>0</v>
      </c>
    </row>
    <row r="22" spans="2:26" ht="17.25" customHeight="1">
      <c r="B22" s="48">
        <v>14</v>
      </c>
      <c r="C22" s="231" t="s">
        <v>33</v>
      </c>
      <c r="D22" s="232" t="s">
        <v>1116</v>
      </c>
      <c r="E22" s="233" t="s">
        <v>1423</v>
      </c>
      <c r="F22" s="234">
        <v>1</v>
      </c>
      <c r="G22" s="234">
        <v>1</v>
      </c>
      <c r="H22" s="234"/>
      <c r="I22" s="234">
        <v>1</v>
      </c>
      <c r="J22" s="234"/>
      <c r="K22" s="234"/>
      <c r="L22" s="234"/>
      <c r="M22" s="235"/>
      <c r="N22" s="235"/>
      <c r="O22" s="235"/>
      <c r="P22" s="235">
        <v>1</v>
      </c>
      <c r="Q22" s="235"/>
      <c r="R22" s="235"/>
      <c r="S22" s="235">
        <v>1</v>
      </c>
      <c r="T22" s="235"/>
      <c r="U22" s="235"/>
      <c r="V22" s="235"/>
      <c r="W22" s="236">
        <f t="shared" si="2"/>
        <v>2</v>
      </c>
      <c r="Z22" s="1" t="s">
        <v>1313</v>
      </c>
    </row>
    <row r="23" spans="2:26" ht="17.25" customHeight="1">
      <c r="B23" s="48">
        <v>15</v>
      </c>
      <c r="C23" s="231" t="s">
        <v>35</v>
      </c>
      <c r="D23" s="232" t="s">
        <v>1116</v>
      </c>
      <c r="E23" s="233" t="s">
        <v>1057</v>
      </c>
      <c r="F23" s="234">
        <v>1</v>
      </c>
      <c r="G23" s="234"/>
      <c r="H23" s="234"/>
      <c r="I23" s="234"/>
      <c r="J23" s="234"/>
      <c r="K23" s="234"/>
      <c r="L23" s="234"/>
      <c r="M23" s="235"/>
      <c r="N23" s="235"/>
      <c r="O23" s="235"/>
      <c r="P23" s="235"/>
      <c r="Q23" s="235">
        <v>1</v>
      </c>
      <c r="R23" s="235"/>
      <c r="S23" s="235"/>
      <c r="T23" s="235"/>
      <c r="U23" s="235"/>
      <c r="V23" s="235"/>
      <c r="W23" s="236">
        <f t="shared" si="2"/>
        <v>1</v>
      </c>
    </row>
    <row r="24" spans="2:26" ht="17.25" customHeight="1">
      <c r="B24" s="48">
        <v>16</v>
      </c>
      <c r="C24" s="231" t="s">
        <v>37</v>
      </c>
      <c r="D24" s="232" t="s">
        <v>1116</v>
      </c>
      <c r="E24" s="233" t="s">
        <v>1421</v>
      </c>
      <c r="F24" s="234">
        <v>1</v>
      </c>
      <c r="G24" s="234">
        <v>1</v>
      </c>
      <c r="H24" s="234"/>
      <c r="I24" s="234"/>
      <c r="J24" s="234"/>
      <c r="K24" s="234"/>
      <c r="L24" s="234"/>
      <c r="M24" s="235"/>
      <c r="N24" s="235">
        <v>1</v>
      </c>
      <c r="O24" s="235"/>
      <c r="P24" s="235"/>
      <c r="Q24" s="235"/>
      <c r="R24" s="235"/>
      <c r="S24" s="235"/>
      <c r="T24" s="235"/>
      <c r="U24" s="235"/>
      <c r="V24" s="235"/>
      <c r="W24" s="236">
        <f t="shared" si="2"/>
        <v>1</v>
      </c>
    </row>
    <row r="25" spans="2:26" ht="17.25" customHeight="1">
      <c r="B25" s="48">
        <v>17</v>
      </c>
      <c r="C25" s="231" t="s">
        <v>39</v>
      </c>
      <c r="D25" s="232" t="s">
        <v>1116</v>
      </c>
      <c r="E25" s="233" t="s">
        <v>1422</v>
      </c>
      <c r="F25" s="234">
        <v>1</v>
      </c>
      <c r="G25" s="234">
        <v>1</v>
      </c>
      <c r="H25" s="234"/>
      <c r="I25" s="234">
        <v>1</v>
      </c>
      <c r="J25" s="234">
        <v>1</v>
      </c>
      <c r="K25" s="234"/>
      <c r="L25" s="234"/>
      <c r="M25" s="235"/>
      <c r="N25" s="235">
        <v>1</v>
      </c>
      <c r="O25" s="235"/>
      <c r="P25" s="235"/>
      <c r="Q25" s="235"/>
      <c r="R25" s="235"/>
      <c r="S25" s="235"/>
      <c r="T25" s="235"/>
      <c r="U25" s="235"/>
      <c r="V25" s="235"/>
      <c r="W25" s="236">
        <f t="shared" si="2"/>
        <v>1</v>
      </c>
    </row>
    <row r="26" spans="2:26" ht="17.25" customHeight="1">
      <c r="B26" s="48">
        <v>18</v>
      </c>
      <c r="C26" s="231" t="s">
        <v>41</v>
      </c>
      <c r="D26" s="232" t="s">
        <v>1116</v>
      </c>
      <c r="E26" s="233" t="s">
        <v>1421</v>
      </c>
      <c r="F26" s="234">
        <v>1</v>
      </c>
      <c r="G26" s="234">
        <v>1</v>
      </c>
      <c r="H26" s="234"/>
      <c r="I26" s="234"/>
      <c r="J26" s="234"/>
      <c r="K26" s="234"/>
      <c r="L26" s="234"/>
      <c r="M26" s="235"/>
      <c r="N26" s="235">
        <v>1</v>
      </c>
      <c r="O26" s="235"/>
      <c r="P26" s="235"/>
      <c r="Q26" s="235"/>
      <c r="R26" s="235"/>
      <c r="S26" s="235"/>
      <c r="T26" s="235"/>
      <c r="U26" s="235"/>
      <c r="V26" s="235"/>
      <c r="W26" s="236">
        <f t="shared" si="2"/>
        <v>1</v>
      </c>
    </row>
    <row r="27" spans="2:26" ht="17.25" customHeight="1">
      <c r="B27" s="48">
        <v>19</v>
      </c>
      <c r="C27" s="231" t="s">
        <v>43</v>
      </c>
      <c r="D27" s="232" t="s">
        <v>1116</v>
      </c>
      <c r="E27" s="233" t="s">
        <v>1058</v>
      </c>
      <c r="F27" s="234">
        <v>1</v>
      </c>
      <c r="G27" s="234"/>
      <c r="H27" s="234"/>
      <c r="I27" s="234"/>
      <c r="J27" s="234"/>
      <c r="K27" s="234"/>
      <c r="L27" s="234"/>
      <c r="M27" s="235"/>
      <c r="N27" s="235"/>
      <c r="O27" s="235"/>
      <c r="P27" s="235"/>
      <c r="Q27" s="235"/>
      <c r="R27" s="235">
        <v>1</v>
      </c>
      <c r="S27" s="235"/>
      <c r="T27" s="235"/>
      <c r="U27" s="235"/>
      <c r="V27" s="235"/>
      <c r="W27" s="236">
        <f t="shared" si="2"/>
        <v>1</v>
      </c>
    </row>
    <row r="28" spans="2:26" ht="17.25" customHeight="1">
      <c r="B28" s="49">
        <v>20</v>
      </c>
      <c r="C28" s="240" t="s">
        <v>49</v>
      </c>
      <c r="D28" s="241" t="s">
        <v>1203</v>
      </c>
      <c r="E28" s="242" t="s">
        <v>1059</v>
      </c>
      <c r="F28" s="243">
        <v>1</v>
      </c>
      <c r="G28" s="243"/>
      <c r="H28" s="243"/>
      <c r="I28" s="243"/>
      <c r="J28" s="243"/>
      <c r="K28" s="243"/>
      <c r="L28" s="243"/>
      <c r="M28" s="244"/>
      <c r="N28" s="244"/>
      <c r="O28" s="244"/>
      <c r="P28" s="244"/>
      <c r="Q28" s="244"/>
      <c r="R28" s="244"/>
      <c r="S28" s="244">
        <v>1</v>
      </c>
      <c r="T28" s="244"/>
      <c r="U28" s="244"/>
      <c r="V28" s="244"/>
      <c r="W28" s="236">
        <f t="shared" si="2"/>
        <v>1</v>
      </c>
    </row>
    <row r="29" spans="2:26" ht="34.5" customHeight="1">
      <c r="B29" s="48">
        <v>21</v>
      </c>
      <c r="C29" s="231" t="s">
        <v>992</v>
      </c>
      <c r="D29" s="232" t="s">
        <v>1116</v>
      </c>
      <c r="E29" s="237" t="s">
        <v>1416</v>
      </c>
      <c r="F29" s="238">
        <v>1</v>
      </c>
      <c r="G29" s="238">
        <v>1</v>
      </c>
      <c r="H29" s="238">
        <v>1</v>
      </c>
      <c r="I29" s="238">
        <v>1</v>
      </c>
      <c r="J29" s="238"/>
      <c r="K29" s="238">
        <v>1</v>
      </c>
      <c r="L29" s="238"/>
      <c r="M29" s="235"/>
      <c r="N29" s="239">
        <v>3</v>
      </c>
      <c r="O29" s="235"/>
      <c r="P29" s="235"/>
      <c r="Q29" s="235">
        <v>1</v>
      </c>
      <c r="R29" s="235"/>
      <c r="S29" s="235"/>
      <c r="T29" s="235"/>
      <c r="U29" s="235"/>
      <c r="V29" s="235"/>
      <c r="W29" s="236">
        <f t="shared" si="2"/>
        <v>4</v>
      </c>
    </row>
    <row r="30" spans="2:26" ht="17.25" customHeight="1">
      <c r="B30" s="48">
        <v>22</v>
      </c>
      <c r="C30" s="231" t="s">
        <v>51</v>
      </c>
      <c r="D30" s="232" t="s">
        <v>1116</v>
      </c>
      <c r="E30" s="233" t="s">
        <v>1059</v>
      </c>
      <c r="F30" s="234">
        <v>1</v>
      </c>
      <c r="G30" s="234"/>
      <c r="H30" s="234"/>
      <c r="I30" s="234"/>
      <c r="J30" s="234"/>
      <c r="K30" s="234"/>
      <c r="L30" s="234">
        <v>1</v>
      </c>
      <c r="M30" s="235"/>
      <c r="N30" s="235"/>
      <c r="O30" s="235"/>
      <c r="P30" s="235"/>
      <c r="Q30" s="235"/>
      <c r="R30" s="235"/>
      <c r="S30" s="235">
        <v>1</v>
      </c>
      <c r="T30" s="235"/>
      <c r="U30" s="235"/>
      <c r="V30" s="235"/>
      <c r="W30" s="236">
        <f t="shared" si="2"/>
        <v>1</v>
      </c>
    </row>
    <row r="31" spans="2:26" ht="17.25" customHeight="1">
      <c r="B31" s="49">
        <v>23</v>
      </c>
      <c r="C31" s="240" t="s">
        <v>53</v>
      </c>
      <c r="D31" s="241" t="s">
        <v>1203</v>
      </c>
      <c r="E31" s="242" t="s">
        <v>1431</v>
      </c>
      <c r="F31" s="243">
        <v>1</v>
      </c>
      <c r="G31" s="243">
        <v>1</v>
      </c>
      <c r="H31" s="243"/>
      <c r="I31" s="243"/>
      <c r="J31" s="243"/>
      <c r="K31" s="243"/>
      <c r="L31" s="243"/>
      <c r="M31" s="244"/>
      <c r="N31" s="244"/>
      <c r="O31" s="244"/>
      <c r="P31" s="244">
        <v>1</v>
      </c>
      <c r="Q31" s="244"/>
      <c r="R31" s="244"/>
      <c r="S31" s="244"/>
      <c r="T31" s="244"/>
      <c r="U31" s="244"/>
      <c r="V31" s="244"/>
      <c r="W31" s="236">
        <f t="shared" si="2"/>
        <v>1</v>
      </c>
    </row>
    <row r="32" spans="2:26" ht="17.25" customHeight="1">
      <c r="B32" s="48">
        <v>24</v>
      </c>
      <c r="C32" s="231" t="s">
        <v>55</v>
      </c>
      <c r="D32" s="232" t="s">
        <v>1116</v>
      </c>
      <c r="E32" s="233" t="s">
        <v>1059</v>
      </c>
      <c r="F32" s="234">
        <v>1</v>
      </c>
      <c r="G32" s="234"/>
      <c r="H32" s="234"/>
      <c r="I32" s="234"/>
      <c r="J32" s="234"/>
      <c r="K32" s="234"/>
      <c r="L32" s="234"/>
      <c r="M32" s="235"/>
      <c r="N32" s="235"/>
      <c r="O32" s="235"/>
      <c r="P32" s="235"/>
      <c r="Q32" s="235"/>
      <c r="R32" s="235"/>
      <c r="S32" s="235">
        <v>1</v>
      </c>
      <c r="T32" s="235"/>
      <c r="U32" s="235"/>
      <c r="V32" s="235"/>
      <c r="W32" s="236">
        <f t="shared" si="2"/>
        <v>1</v>
      </c>
    </row>
    <row r="33" spans="2:23" ht="17.25" customHeight="1">
      <c r="B33" s="48">
        <v>25</v>
      </c>
      <c r="C33" s="231" t="s">
        <v>56</v>
      </c>
      <c r="D33" s="232" t="s">
        <v>1116</v>
      </c>
      <c r="E33" s="233" t="s">
        <v>1059</v>
      </c>
      <c r="F33" s="234">
        <v>1</v>
      </c>
      <c r="G33" s="234"/>
      <c r="H33" s="234"/>
      <c r="I33" s="234"/>
      <c r="J33" s="234"/>
      <c r="K33" s="234">
        <v>1</v>
      </c>
      <c r="L33" s="234"/>
      <c r="M33" s="235"/>
      <c r="N33" s="235"/>
      <c r="O33" s="235"/>
      <c r="P33" s="235"/>
      <c r="Q33" s="235"/>
      <c r="R33" s="235"/>
      <c r="S33" s="235">
        <v>1</v>
      </c>
      <c r="T33" s="235"/>
      <c r="U33" s="235"/>
      <c r="V33" s="235"/>
      <c r="W33" s="236">
        <f t="shared" si="2"/>
        <v>1</v>
      </c>
    </row>
    <row r="34" spans="2:23" ht="17.25" customHeight="1">
      <c r="B34" s="48">
        <v>26</v>
      </c>
      <c r="C34" s="231" t="s">
        <v>76</v>
      </c>
      <c r="D34" s="232" t="s">
        <v>1116</v>
      </c>
      <c r="E34" s="233" t="s">
        <v>1059</v>
      </c>
      <c r="F34" s="234">
        <v>1</v>
      </c>
      <c r="G34" s="234"/>
      <c r="H34" s="234"/>
      <c r="I34" s="234"/>
      <c r="J34" s="234"/>
      <c r="K34" s="234"/>
      <c r="L34" s="234"/>
      <c r="M34" s="235"/>
      <c r="N34" s="235"/>
      <c r="O34" s="235"/>
      <c r="P34" s="235"/>
      <c r="Q34" s="235"/>
      <c r="R34" s="235"/>
      <c r="S34" s="235">
        <v>1</v>
      </c>
      <c r="T34" s="235"/>
      <c r="U34" s="235"/>
      <c r="V34" s="235"/>
      <c r="W34" s="236">
        <f t="shared" si="2"/>
        <v>1</v>
      </c>
    </row>
    <row r="35" spans="2:23" ht="17.25" customHeight="1">
      <c r="B35" s="48">
        <v>27</v>
      </c>
      <c r="C35" s="231" t="s">
        <v>1091</v>
      </c>
      <c r="D35" s="232" t="s">
        <v>1116</v>
      </c>
      <c r="E35" s="233" t="s">
        <v>1422</v>
      </c>
      <c r="F35" s="234">
        <v>1</v>
      </c>
      <c r="G35" s="234">
        <v>1</v>
      </c>
      <c r="H35" s="234"/>
      <c r="I35" s="234"/>
      <c r="J35" s="234">
        <v>1</v>
      </c>
      <c r="K35" s="234"/>
      <c r="L35" s="234"/>
      <c r="M35" s="235"/>
      <c r="N35" s="235">
        <v>1</v>
      </c>
      <c r="O35" s="235"/>
      <c r="P35" s="235"/>
      <c r="Q35" s="235"/>
      <c r="R35" s="235"/>
      <c r="S35" s="235"/>
      <c r="T35" s="235"/>
      <c r="U35" s="235"/>
      <c r="V35" s="235"/>
      <c r="W35" s="236">
        <f t="shared" si="2"/>
        <v>1</v>
      </c>
    </row>
    <row r="36" spans="2:23" ht="17.25" customHeight="1">
      <c r="B36" s="49">
        <v>28</v>
      </c>
      <c r="C36" s="240" t="s">
        <v>78</v>
      </c>
      <c r="D36" s="241" t="s">
        <v>1203</v>
      </c>
      <c r="E36" s="242" t="s">
        <v>1421</v>
      </c>
      <c r="F36" s="243">
        <v>1</v>
      </c>
      <c r="G36" s="243">
        <v>1</v>
      </c>
      <c r="H36" s="243"/>
      <c r="I36" s="243"/>
      <c r="J36" s="243"/>
      <c r="K36" s="243"/>
      <c r="L36" s="243">
        <v>1</v>
      </c>
      <c r="M36" s="244"/>
      <c r="N36" s="244">
        <v>1</v>
      </c>
      <c r="O36" s="244"/>
      <c r="P36" s="244"/>
      <c r="Q36" s="244"/>
      <c r="R36" s="244"/>
      <c r="S36" s="244"/>
      <c r="T36" s="244"/>
      <c r="U36" s="244"/>
      <c r="V36" s="244"/>
      <c r="W36" s="236">
        <f t="shared" si="2"/>
        <v>1</v>
      </c>
    </row>
    <row r="37" spans="2:23" ht="17.25" customHeight="1">
      <c r="B37" s="48">
        <v>29</v>
      </c>
      <c r="C37" s="231" t="s">
        <v>80</v>
      </c>
      <c r="D37" s="232" t="s">
        <v>1116</v>
      </c>
      <c r="E37" s="233" t="s">
        <v>1059</v>
      </c>
      <c r="F37" s="234">
        <v>1</v>
      </c>
      <c r="G37" s="234"/>
      <c r="H37" s="234"/>
      <c r="I37" s="234"/>
      <c r="J37" s="234"/>
      <c r="K37" s="234"/>
      <c r="L37" s="234"/>
      <c r="M37" s="235"/>
      <c r="N37" s="235"/>
      <c r="O37" s="235"/>
      <c r="P37" s="235"/>
      <c r="Q37" s="235"/>
      <c r="R37" s="235"/>
      <c r="S37" s="235">
        <v>1</v>
      </c>
      <c r="T37" s="235"/>
      <c r="U37" s="235"/>
      <c r="V37" s="235"/>
      <c r="W37" s="236">
        <f t="shared" si="2"/>
        <v>1</v>
      </c>
    </row>
    <row r="38" spans="2:23" ht="24.75" customHeight="1">
      <c r="B38" s="48">
        <v>30</v>
      </c>
      <c r="C38" s="231" t="s">
        <v>1429</v>
      </c>
      <c r="D38" s="232" t="s">
        <v>1116</v>
      </c>
      <c r="E38" s="233" t="s">
        <v>1000</v>
      </c>
      <c r="F38" s="234"/>
      <c r="G38" s="234"/>
      <c r="H38" s="234"/>
      <c r="I38" s="234"/>
      <c r="J38" s="234"/>
      <c r="K38" s="234"/>
      <c r="L38" s="234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6">
        <f t="shared" si="2"/>
        <v>0</v>
      </c>
    </row>
    <row r="39" spans="2:23" ht="17.25" customHeight="1">
      <c r="B39" s="48">
        <v>31</v>
      </c>
      <c r="C39" s="231" t="s">
        <v>89</v>
      </c>
      <c r="D39" s="232" t="s">
        <v>1116</v>
      </c>
      <c r="E39" s="233" t="s">
        <v>1059</v>
      </c>
      <c r="F39" s="234">
        <v>1</v>
      </c>
      <c r="G39" s="234"/>
      <c r="H39" s="234"/>
      <c r="I39" s="234"/>
      <c r="J39" s="234"/>
      <c r="K39" s="234"/>
      <c r="L39" s="234">
        <v>1</v>
      </c>
      <c r="M39" s="235"/>
      <c r="N39" s="235"/>
      <c r="O39" s="235"/>
      <c r="P39" s="235"/>
      <c r="Q39" s="235"/>
      <c r="R39" s="235"/>
      <c r="S39" s="235">
        <v>1</v>
      </c>
      <c r="T39" s="235"/>
      <c r="U39" s="235"/>
      <c r="V39" s="235"/>
      <c r="W39" s="236">
        <f t="shared" si="2"/>
        <v>1</v>
      </c>
    </row>
    <row r="40" spans="2:23" ht="17.25" customHeight="1">
      <c r="B40" s="48">
        <v>32</v>
      </c>
      <c r="C40" s="231" t="s">
        <v>91</v>
      </c>
      <c r="D40" s="232" t="s">
        <v>1116</v>
      </c>
      <c r="E40" s="233" t="s">
        <v>1422</v>
      </c>
      <c r="F40" s="234">
        <v>1</v>
      </c>
      <c r="G40" s="234">
        <v>1</v>
      </c>
      <c r="H40" s="234"/>
      <c r="I40" s="234"/>
      <c r="J40" s="234"/>
      <c r="K40" s="234"/>
      <c r="L40" s="234"/>
      <c r="M40" s="235"/>
      <c r="N40" s="235">
        <v>1</v>
      </c>
      <c r="O40" s="235"/>
      <c r="P40" s="235"/>
      <c r="Q40" s="235"/>
      <c r="R40" s="235"/>
      <c r="S40" s="235"/>
      <c r="T40" s="235"/>
      <c r="U40" s="235"/>
      <c r="V40" s="235"/>
      <c r="W40" s="236">
        <f t="shared" si="2"/>
        <v>1</v>
      </c>
    </row>
    <row r="41" spans="2:23" ht="17.25" customHeight="1">
      <c r="B41" s="48">
        <v>33</v>
      </c>
      <c r="C41" s="231" t="s">
        <v>93</v>
      </c>
      <c r="D41" s="232" t="s">
        <v>1116</v>
      </c>
      <c r="E41" s="233" t="s">
        <v>1057</v>
      </c>
      <c r="F41" s="234">
        <v>1</v>
      </c>
      <c r="G41" s="234"/>
      <c r="H41" s="234"/>
      <c r="I41" s="234"/>
      <c r="J41" s="234"/>
      <c r="K41" s="234"/>
      <c r="L41" s="234"/>
      <c r="M41" s="235"/>
      <c r="N41" s="235"/>
      <c r="O41" s="235"/>
      <c r="P41" s="235"/>
      <c r="Q41" s="235">
        <v>1</v>
      </c>
      <c r="R41" s="235"/>
      <c r="S41" s="235"/>
      <c r="T41" s="235"/>
      <c r="U41" s="235"/>
      <c r="V41" s="235"/>
      <c r="W41" s="236">
        <f t="shared" si="2"/>
        <v>1</v>
      </c>
    </row>
    <row r="42" spans="2:23" ht="17.25" customHeight="1">
      <c r="B42" s="48">
        <v>34</v>
      </c>
      <c r="C42" s="231" t="s">
        <v>95</v>
      </c>
      <c r="D42" s="232" t="s">
        <v>1116</v>
      </c>
      <c r="E42" s="233" t="s">
        <v>30</v>
      </c>
      <c r="F42" s="234"/>
      <c r="G42" s="234"/>
      <c r="H42" s="234"/>
      <c r="I42" s="234"/>
      <c r="J42" s="234"/>
      <c r="K42" s="234"/>
      <c r="L42" s="234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6">
        <f t="shared" si="2"/>
        <v>0</v>
      </c>
    </row>
    <row r="43" spans="2:23" ht="17.25" customHeight="1">
      <c r="B43" s="48">
        <v>35</v>
      </c>
      <c r="C43" s="231" t="s">
        <v>97</v>
      </c>
      <c r="D43" s="232" t="s">
        <v>1116</v>
      </c>
      <c r="E43" s="233" t="s">
        <v>30</v>
      </c>
      <c r="F43" s="234"/>
      <c r="G43" s="234"/>
      <c r="H43" s="234"/>
      <c r="I43" s="234"/>
      <c r="J43" s="234"/>
      <c r="K43" s="234"/>
      <c r="L43" s="234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6">
        <f t="shared" si="2"/>
        <v>0</v>
      </c>
    </row>
    <row r="44" spans="2:23" ht="22.5">
      <c r="B44" s="48">
        <v>36</v>
      </c>
      <c r="C44" s="231" t="s">
        <v>1148</v>
      </c>
      <c r="D44" s="232" t="s">
        <v>1116</v>
      </c>
      <c r="E44" s="237" t="s">
        <v>1417</v>
      </c>
      <c r="F44" s="238">
        <v>1</v>
      </c>
      <c r="G44" s="238">
        <v>1</v>
      </c>
      <c r="H44" s="238">
        <v>1</v>
      </c>
      <c r="I44" s="238"/>
      <c r="J44" s="238"/>
      <c r="K44" s="238"/>
      <c r="L44" s="238"/>
      <c r="M44" s="239">
        <v>1</v>
      </c>
      <c r="N44" s="235"/>
      <c r="O44" s="235"/>
      <c r="P44" s="235"/>
      <c r="Q44" s="235">
        <v>1</v>
      </c>
      <c r="R44" s="235"/>
      <c r="S44" s="235"/>
      <c r="T44" s="235"/>
      <c r="U44" s="235"/>
      <c r="V44" s="235"/>
      <c r="W44" s="236">
        <f t="shared" si="2"/>
        <v>2</v>
      </c>
    </row>
    <row r="45" spans="2:23" ht="17.25" customHeight="1">
      <c r="B45" s="48">
        <v>37</v>
      </c>
      <c r="C45" s="231" t="s">
        <v>1051</v>
      </c>
      <c r="D45" s="232" t="s">
        <v>1116</v>
      </c>
      <c r="E45" s="233" t="s">
        <v>30</v>
      </c>
      <c r="F45" s="234"/>
      <c r="G45" s="234"/>
      <c r="H45" s="234"/>
      <c r="I45" s="234"/>
      <c r="J45" s="234"/>
      <c r="K45" s="234"/>
      <c r="L45" s="234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6">
        <f t="shared" si="2"/>
        <v>0</v>
      </c>
    </row>
    <row r="46" spans="2:23" ht="17.25" customHeight="1">
      <c r="B46" s="48">
        <v>38</v>
      </c>
      <c r="C46" s="231" t="s">
        <v>111</v>
      </c>
      <c r="D46" s="232" t="s">
        <v>1116</v>
      </c>
      <c r="E46" s="233" t="s">
        <v>1421</v>
      </c>
      <c r="F46" s="234">
        <v>1</v>
      </c>
      <c r="G46" s="234">
        <v>1</v>
      </c>
      <c r="H46" s="234"/>
      <c r="I46" s="234"/>
      <c r="J46" s="234"/>
      <c r="K46" s="234">
        <v>1</v>
      </c>
      <c r="L46" s="234"/>
      <c r="M46" s="235"/>
      <c r="N46" s="235">
        <v>1</v>
      </c>
      <c r="O46" s="235"/>
      <c r="P46" s="235"/>
      <c r="Q46" s="235"/>
      <c r="R46" s="235"/>
      <c r="S46" s="235"/>
      <c r="T46" s="235"/>
      <c r="U46" s="235"/>
      <c r="V46" s="235"/>
      <c r="W46" s="236">
        <f t="shared" si="2"/>
        <v>1</v>
      </c>
    </row>
    <row r="47" spans="2:23" ht="17.25" customHeight="1">
      <c r="B47" s="48">
        <v>39</v>
      </c>
      <c r="C47" s="231" t="s">
        <v>117</v>
      </c>
      <c r="D47" s="232" t="s">
        <v>1116</v>
      </c>
      <c r="E47" s="245" t="s">
        <v>119</v>
      </c>
      <c r="F47" s="246"/>
      <c r="G47" s="246"/>
      <c r="H47" s="246"/>
      <c r="I47" s="246"/>
      <c r="J47" s="246"/>
      <c r="K47" s="246"/>
      <c r="L47" s="246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6">
        <f t="shared" si="2"/>
        <v>0</v>
      </c>
    </row>
    <row r="48" spans="2:23" ht="17.25" customHeight="1">
      <c r="B48" s="48">
        <v>40</v>
      </c>
      <c r="C48" s="231" t="s">
        <v>120</v>
      </c>
      <c r="D48" s="232" t="s">
        <v>1116</v>
      </c>
      <c r="E48" s="233" t="s">
        <v>1059</v>
      </c>
      <c r="F48" s="234">
        <v>1</v>
      </c>
      <c r="G48" s="234"/>
      <c r="H48" s="234"/>
      <c r="I48" s="234"/>
      <c r="J48" s="234">
        <v>1</v>
      </c>
      <c r="K48" s="234">
        <v>1</v>
      </c>
      <c r="L48" s="234"/>
      <c r="M48" s="235"/>
      <c r="N48" s="235"/>
      <c r="O48" s="235"/>
      <c r="P48" s="235"/>
      <c r="Q48" s="235"/>
      <c r="R48" s="235"/>
      <c r="S48" s="235">
        <v>1</v>
      </c>
      <c r="T48" s="235"/>
      <c r="U48" s="235"/>
      <c r="V48" s="235"/>
      <c r="W48" s="236">
        <f t="shared" si="2"/>
        <v>1</v>
      </c>
    </row>
    <row r="49" spans="2:26" ht="17.25" customHeight="1">
      <c r="B49" s="48">
        <v>41</v>
      </c>
      <c r="C49" s="231" t="s">
        <v>128</v>
      </c>
      <c r="D49" s="232" t="s">
        <v>1116</v>
      </c>
      <c r="E49" s="233" t="s">
        <v>1059</v>
      </c>
      <c r="F49" s="234">
        <v>1</v>
      </c>
      <c r="G49" s="234"/>
      <c r="H49" s="234"/>
      <c r="I49" s="234"/>
      <c r="J49" s="234"/>
      <c r="K49" s="234"/>
      <c r="L49" s="234">
        <v>1</v>
      </c>
      <c r="M49" s="235"/>
      <c r="N49" s="235"/>
      <c r="O49" s="235"/>
      <c r="P49" s="235"/>
      <c r="Q49" s="235"/>
      <c r="R49" s="235"/>
      <c r="S49" s="235">
        <v>1</v>
      </c>
      <c r="T49" s="235"/>
      <c r="U49" s="235"/>
      <c r="V49" s="235"/>
      <c r="W49" s="236">
        <f t="shared" si="2"/>
        <v>1</v>
      </c>
    </row>
    <row r="50" spans="2:26" ht="17.25" customHeight="1">
      <c r="B50" s="48">
        <v>42</v>
      </c>
      <c r="C50" s="231" t="s">
        <v>132</v>
      </c>
      <c r="D50" s="232" t="s">
        <v>1116</v>
      </c>
      <c r="E50" s="233" t="s">
        <v>1424</v>
      </c>
      <c r="F50" s="234">
        <v>1</v>
      </c>
      <c r="G50" s="234">
        <v>1</v>
      </c>
      <c r="H50" s="234"/>
      <c r="I50" s="234"/>
      <c r="J50" s="234">
        <v>1</v>
      </c>
      <c r="K50" s="234">
        <v>1</v>
      </c>
      <c r="L50" s="234">
        <v>1</v>
      </c>
      <c r="M50" s="235">
        <v>1</v>
      </c>
      <c r="N50" s="235"/>
      <c r="O50" s="235"/>
      <c r="P50" s="235"/>
      <c r="Q50" s="235"/>
      <c r="R50" s="235"/>
      <c r="S50" s="235"/>
      <c r="T50" s="235"/>
      <c r="U50" s="235"/>
      <c r="V50" s="235"/>
      <c r="W50" s="236">
        <f t="shared" si="2"/>
        <v>1</v>
      </c>
    </row>
    <row r="51" spans="2:26" ht="17.25" customHeight="1">
      <c r="B51" s="48">
        <v>43</v>
      </c>
      <c r="C51" s="231" t="s">
        <v>138</v>
      </c>
      <c r="D51" s="232" t="s">
        <v>1116</v>
      </c>
      <c r="E51" s="233" t="s">
        <v>1422</v>
      </c>
      <c r="F51" s="234">
        <v>1</v>
      </c>
      <c r="G51" s="234">
        <v>1</v>
      </c>
      <c r="H51" s="234"/>
      <c r="I51" s="234"/>
      <c r="J51" s="234"/>
      <c r="K51" s="234"/>
      <c r="L51" s="234"/>
      <c r="M51" s="235"/>
      <c r="N51" s="235">
        <v>1</v>
      </c>
      <c r="O51" s="235"/>
      <c r="P51" s="235"/>
      <c r="Q51" s="235"/>
      <c r="R51" s="235"/>
      <c r="S51" s="235"/>
      <c r="T51" s="235"/>
      <c r="U51" s="235"/>
      <c r="V51" s="235"/>
      <c r="W51" s="236">
        <f t="shared" si="2"/>
        <v>1</v>
      </c>
    </row>
    <row r="52" spans="2:26" ht="17.25" customHeight="1">
      <c r="B52" s="48">
        <v>44</v>
      </c>
      <c r="C52" s="231" t="s">
        <v>140</v>
      </c>
      <c r="D52" s="232" t="s">
        <v>1116</v>
      </c>
      <c r="E52" s="233" t="s">
        <v>1059</v>
      </c>
      <c r="F52" s="234">
        <v>1</v>
      </c>
      <c r="G52" s="234"/>
      <c r="H52" s="234"/>
      <c r="I52" s="234"/>
      <c r="J52" s="234"/>
      <c r="K52" s="234"/>
      <c r="L52" s="234"/>
      <c r="M52" s="235"/>
      <c r="N52" s="235"/>
      <c r="O52" s="235"/>
      <c r="P52" s="235"/>
      <c r="Q52" s="235"/>
      <c r="R52" s="235"/>
      <c r="S52" s="235">
        <v>1</v>
      </c>
      <c r="T52" s="235"/>
      <c r="U52" s="235"/>
      <c r="V52" s="235"/>
      <c r="W52" s="236">
        <f t="shared" si="2"/>
        <v>1</v>
      </c>
    </row>
    <row r="53" spans="2:26" ht="17.25" customHeight="1">
      <c r="B53" s="48">
        <v>45</v>
      </c>
      <c r="C53" s="231" t="s">
        <v>146</v>
      </c>
      <c r="D53" s="232" t="s">
        <v>1116</v>
      </c>
      <c r="E53" s="233" t="s">
        <v>1059</v>
      </c>
      <c r="F53" s="234">
        <v>1</v>
      </c>
      <c r="G53" s="234"/>
      <c r="H53" s="234"/>
      <c r="I53" s="234"/>
      <c r="J53" s="234"/>
      <c r="K53" s="234"/>
      <c r="L53" s="234"/>
      <c r="M53" s="235"/>
      <c r="N53" s="235"/>
      <c r="O53" s="235"/>
      <c r="P53" s="235"/>
      <c r="Q53" s="235"/>
      <c r="R53" s="235"/>
      <c r="S53" s="235">
        <v>1</v>
      </c>
      <c r="T53" s="235"/>
      <c r="U53" s="235"/>
      <c r="V53" s="235"/>
      <c r="W53" s="236">
        <f t="shared" si="2"/>
        <v>1</v>
      </c>
    </row>
    <row r="54" spans="2:26" ht="24.75" customHeight="1">
      <c r="B54" s="184">
        <v>46</v>
      </c>
      <c r="C54" s="185" t="s">
        <v>13</v>
      </c>
      <c r="D54" s="50" t="s">
        <v>1116</v>
      </c>
      <c r="E54" s="219" t="s">
        <v>1413</v>
      </c>
      <c r="F54" s="247">
        <v>1</v>
      </c>
      <c r="G54" s="204">
        <v>1</v>
      </c>
      <c r="H54" s="186"/>
      <c r="I54" s="247">
        <v>1</v>
      </c>
      <c r="J54" s="186"/>
      <c r="K54" s="186"/>
      <c r="L54" s="204"/>
      <c r="M54" s="187"/>
      <c r="N54" s="187">
        <v>1</v>
      </c>
      <c r="O54" s="188"/>
      <c r="P54" s="188"/>
      <c r="Q54" s="188">
        <v>3</v>
      </c>
      <c r="R54" s="187">
        <v>0</v>
      </c>
      <c r="S54" s="188">
        <v>1</v>
      </c>
      <c r="T54" s="188"/>
      <c r="U54" s="188"/>
      <c r="V54" s="188"/>
      <c r="W54" s="189">
        <f t="shared" si="2"/>
        <v>5</v>
      </c>
      <c r="Z54" s="41" t="s">
        <v>1490</v>
      </c>
    </row>
    <row r="55" spans="2:26" ht="25.5" customHeight="1">
      <c r="B55" s="248"/>
      <c r="C55" s="249" t="s">
        <v>1006</v>
      </c>
      <c r="D55" s="250" t="s">
        <v>999</v>
      </c>
      <c r="E55" s="251" t="s">
        <v>1</v>
      </c>
      <c r="F55" s="228" t="s">
        <v>1329</v>
      </c>
      <c r="G55" s="228" t="s">
        <v>1328</v>
      </c>
      <c r="H55" s="228" t="s">
        <v>1330</v>
      </c>
      <c r="I55" s="228" t="s">
        <v>1331</v>
      </c>
      <c r="J55" s="228" t="s">
        <v>1333</v>
      </c>
      <c r="K55" s="228" t="s">
        <v>1334</v>
      </c>
      <c r="L55" s="227" t="s">
        <v>1405</v>
      </c>
      <c r="M55" s="228" t="s">
        <v>1432</v>
      </c>
      <c r="N55" s="228" t="s">
        <v>1419</v>
      </c>
      <c r="O55" s="228" t="s">
        <v>1433</v>
      </c>
      <c r="P55" s="228" t="s">
        <v>1434</v>
      </c>
      <c r="Q55" s="229" t="s">
        <v>1239</v>
      </c>
      <c r="R55" s="229" t="s">
        <v>1240</v>
      </c>
      <c r="S55" s="229" t="s">
        <v>1241</v>
      </c>
      <c r="T55" s="229" t="s">
        <v>979</v>
      </c>
      <c r="U55" s="228" t="s">
        <v>1414</v>
      </c>
      <c r="V55" s="229" t="s">
        <v>1242</v>
      </c>
      <c r="W55" s="230" t="s">
        <v>1223</v>
      </c>
    </row>
    <row r="56" spans="2:26" ht="34.5" customHeight="1">
      <c r="B56" s="252">
        <v>47</v>
      </c>
      <c r="C56" s="231" t="s">
        <v>206</v>
      </c>
      <c r="D56" s="232" t="s">
        <v>1116</v>
      </c>
      <c r="E56" s="237" t="s">
        <v>1435</v>
      </c>
      <c r="F56" s="238">
        <v>1</v>
      </c>
      <c r="G56" s="238">
        <v>1</v>
      </c>
      <c r="H56" s="238"/>
      <c r="I56" s="238">
        <v>1</v>
      </c>
      <c r="J56" s="238"/>
      <c r="K56" s="238"/>
      <c r="L56" s="238"/>
      <c r="M56" s="239">
        <v>1</v>
      </c>
      <c r="N56" s="235">
        <v>5</v>
      </c>
      <c r="O56" s="235"/>
      <c r="P56" s="235"/>
      <c r="Q56" s="235"/>
      <c r="R56" s="235">
        <v>1</v>
      </c>
      <c r="S56" s="235">
        <v>3</v>
      </c>
      <c r="T56" s="235"/>
      <c r="U56" s="235"/>
      <c r="V56" s="235"/>
      <c r="W56" s="236">
        <f t="shared" si="2"/>
        <v>10</v>
      </c>
    </row>
    <row r="57" spans="2:26" ht="23.25" customHeight="1">
      <c r="B57" s="252">
        <v>48</v>
      </c>
      <c r="C57" s="231" t="s">
        <v>219</v>
      </c>
      <c r="D57" s="232" t="s">
        <v>1116</v>
      </c>
      <c r="E57" s="233" t="s">
        <v>1436</v>
      </c>
      <c r="F57" s="234">
        <v>1</v>
      </c>
      <c r="G57" s="234">
        <v>1</v>
      </c>
      <c r="H57" s="234"/>
      <c r="I57" s="234">
        <v>1</v>
      </c>
      <c r="J57" s="234">
        <v>1</v>
      </c>
      <c r="K57" s="234"/>
      <c r="L57" s="234"/>
      <c r="M57" s="235"/>
      <c r="N57" s="235">
        <v>1</v>
      </c>
      <c r="O57" s="235">
        <v>1</v>
      </c>
      <c r="P57" s="235"/>
      <c r="Q57" s="235"/>
      <c r="R57" s="235"/>
      <c r="S57" s="235">
        <v>2</v>
      </c>
      <c r="T57" s="235"/>
      <c r="U57" s="235"/>
      <c r="V57" s="235"/>
      <c r="W57" s="236">
        <f t="shared" si="2"/>
        <v>4</v>
      </c>
    </row>
    <row r="58" spans="2:26" ht="17.25" customHeight="1">
      <c r="B58" s="252">
        <v>49</v>
      </c>
      <c r="C58" s="231" t="s">
        <v>221</v>
      </c>
      <c r="D58" s="232" t="s">
        <v>1116</v>
      </c>
      <c r="E58" s="233" t="s">
        <v>1437</v>
      </c>
      <c r="F58" s="234">
        <v>1</v>
      </c>
      <c r="G58" s="234">
        <v>1</v>
      </c>
      <c r="H58" s="234"/>
      <c r="I58" s="234">
        <v>1</v>
      </c>
      <c r="J58" s="234">
        <v>1</v>
      </c>
      <c r="K58" s="234"/>
      <c r="L58" s="234">
        <v>1</v>
      </c>
      <c r="M58" s="235"/>
      <c r="N58" s="235">
        <v>1</v>
      </c>
      <c r="O58" s="235"/>
      <c r="P58" s="235"/>
      <c r="Q58" s="235"/>
      <c r="R58" s="235"/>
      <c r="S58" s="235"/>
      <c r="T58" s="235"/>
      <c r="U58" s="235"/>
      <c r="V58" s="235"/>
      <c r="W58" s="236">
        <f t="shared" si="2"/>
        <v>1</v>
      </c>
    </row>
    <row r="59" spans="2:26" ht="17.25" customHeight="1">
      <c r="B59" s="252">
        <v>50</v>
      </c>
      <c r="C59" s="231" t="s">
        <v>223</v>
      </c>
      <c r="D59" s="232" t="s">
        <v>1116</v>
      </c>
      <c r="E59" s="233" t="s">
        <v>1059</v>
      </c>
      <c r="F59" s="234">
        <v>1</v>
      </c>
      <c r="G59" s="234"/>
      <c r="H59" s="234"/>
      <c r="I59" s="234"/>
      <c r="J59" s="234"/>
      <c r="K59" s="234">
        <v>1</v>
      </c>
      <c r="L59" s="234"/>
      <c r="M59" s="235"/>
      <c r="N59" s="235"/>
      <c r="O59" s="235"/>
      <c r="P59" s="235"/>
      <c r="Q59" s="235"/>
      <c r="R59" s="235"/>
      <c r="S59" s="235">
        <v>1</v>
      </c>
      <c r="T59" s="235"/>
      <c r="U59" s="235"/>
      <c r="V59" s="235"/>
      <c r="W59" s="236">
        <f t="shared" si="2"/>
        <v>1</v>
      </c>
    </row>
    <row r="60" spans="2:26" ht="17.25" customHeight="1">
      <c r="B60" s="252">
        <v>51</v>
      </c>
      <c r="C60" s="231" t="s">
        <v>225</v>
      </c>
      <c r="D60" s="232" t="s">
        <v>1116</v>
      </c>
      <c r="E60" s="233" t="s">
        <v>1059</v>
      </c>
      <c r="F60" s="234">
        <v>1</v>
      </c>
      <c r="G60" s="234"/>
      <c r="H60" s="234"/>
      <c r="I60" s="234"/>
      <c r="J60" s="234"/>
      <c r="K60" s="234"/>
      <c r="L60" s="234"/>
      <c r="M60" s="235"/>
      <c r="N60" s="235"/>
      <c r="O60" s="235"/>
      <c r="P60" s="235"/>
      <c r="Q60" s="235"/>
      <c r="R60" s="235"/>
      <c r="S60" s="235">
        <v>1</v>
      </c>
      <c r="T60" s="235"/>
      <c r="U60" s="235"/>
      <c r="V60" s="235"/>
      <c r="W60" s="236">
        <f t="shared" si="2"/>
        <v>1</v>
      </c>
    </row>
    <row r="61" spans="2:26" ht="17.25" customHeight="1">
      <c r="B61" s="252">
        <v>52</v>
      </c>
      <c r="C61" s="231" t="s">
        <v>230</v>
      </c>
      <c r="D61" s="232" t="s">
        <v>1116</v>
      </c>
      <c r="E61" s="233" t="s">
        <v>1059</v>
      </c>
      <c r="F61" s="234">
        <v>1</v>
      </c>
      <c r="G61" s="234"/>
      <c r="H61" s="234"/>
      <c r="I61" s="234"/>
      <c r="J61" s="234"/>
      <c r="K61" s="234"/>
      <c r="L61" s="234">
        <v>1</v>
      </c>
      <c r="M61" s="235"/>
      <c r="N61" s="235"/>
      <c r="O61" s="235"/>
      <c r="P61" s="235"/>
      <c r="Q61" s="235"/>
      <c r="R61" s="235"/>
      <c r="S61" s="235">
        <v>1</v>
      </c>
      <c r="T61" s="235"/>
      <c r="U61" s="235"/>
      <c r="V61" s="235"/>
      <c r="W61" s="236">
        <f t="shared" si="2"/>
        <v>1</v>
      </c>
    </row>
    <row r="62" spans="2:26" ht="17.25" customHeight="1">
      <c r="B62" s="252">
        <v>53</v>
      </c>
      <c r="C62" s="231" t="s">
        <v>232</v>
      </c>
      <c r="D62" s="232" t="s">
        <v>1116</v>
      </c>
      <c r="E62" s="233" t="s">
        <v>1059</v>
      </c>
      <c r="F62" s="234">
        <v>1</v>
      </c>
      <c r="G62" s="234"/>
      <c r="H62" s="234"/>
      <c r="I62" s="234"/>
      <c r="J62" s="234"/>
      <c r="K62" s="234"/>
      <c r="L62" s="234"/>
      <c r="M62" s="235"/>
      <c r="N62" s="235"/>
      <c r="O62" s="235"/>
      <c r="P62" s="235"/>
      <c r="Q62" s="235"/>
      <c r="R62" s="235"/>
      <c r="S62" s="235">
        <v>1</v>
      </c>
      <c r="T62" s="235"/>
      <c r="U62" s="235"/>
      <c r="V62" s="235"/>
      <c r="W62" s="236">
        <f t="shared" si="2"/>
        <v>1</v>
      </c>
    </row>
    <row r="63" spans="2:26" ht="17.25" customHeight="1">
      <c r="B63" s="252">
        <v>54</v>
      </c>
      <c r="C63" s="253" t="s">
        <v>1052</v>
      </c>
      <c r="D63" s="232" t="s">
        <v>1203</v>
      </c>
      <c r="E63" s="233" t="s">
        <v>1000</v>
      </c>
      <c r="F63" s="234"/>
      <c r="G63" s="234"/>
      <c r="H63" s="234"/>
      <c r="I63" s="234"/>
      <c r="J63" s="234"/>
      <c r="K63" s="234"/>
      <c r="L63" s="234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6">
        <f t="shared" si="2"/>
        <v>0</v>
      </c>
    </row>
    <row r="64" spans="2:26" ht="24.75" customHeight="1">
      <c r="B64" s="252">
        <v>55</v>
      </c>
      <c r="C64" s="231" t="s">
        <v>237</v>
      </c>
      <c r="D64" s="232" t="s">
        <v>1116</v>
      </c>
      <c r="E64" s="233" t="s">
        <v>1438</v>
      </c>
      <c r="F64" s="234">
        <v>1</v>
      </c>
      <c r="G64" s="234">
        <v>1</v>
      </c>
      <c r="H64" s="234"/>
      <c r="I64" s="234">
        <v>1</v>
      </c>
      <c r="J64" s="234"/>
      <c r="K64" s="234"/>
      <c r="L64" s="234"/>
      <c r="M64" s="235"/>
      <c r="N64" s="235">
        <v>1</v>
      </c>
      <c r="O64" s="235"/>
      <c r="P64" s="235"/>
      <c r="Q64" s="235"/>
      <c r="R64" s="235"/>
      <c r="S64" s="235">
        <v>1</v>
      </c>
      <c r="T64" s="235"/>
      <c r="U64" s="235"/>
      <c r="V64" s="235"/>
      <c r="W64" s="236">
        <f t="shared" si="2"/>
        <v>2</v>
      </c>
    </row>
    <row r="65" spans="1:26" ht="24" customHeight="1">
      <c r="B65" s="252">
        <v>56</v>
      </c>
      <c r="C65" s="231" t="s">
        <v>1080</v>
      </c>
      <c r="D65" s="232" t="s">
        <v>1203</v>
      </c>
      <c r="E65" s="237" t="s">
        <v>1439</v>
      </c>
      <c r="F65" s="238">
        <v>1</v>
      </c>
      <c r="G65" s="238">
        <v>1</v>
      </c>
      <c r="H65" s="238"/>
      <c r="I65" s="238">
        <v>1</v>
      </c>
      <c r="J65" s="238">
        <v>1</v>
      </c>
      <c r="K65" s="238"/>
      <c r="L65" s="238"/>
      <c r="M65" s="235">
        <v>1</v>
      </c>
      <c r="N65" s="235"/>
      <c r="O65" s="235"/>
      <c r="P65" s="235"/>
      <c r="Q65" s="235"/>
      <c r="R65" s="235"/>
      <c r="S65" s="235"/>
      <c r="T65" s="235"/>
      <c r="U65" s="235"/>
      <c r="V65" s="235"/>
      <c r="W65" s="236">
        <f t="shared" si="2"/>
        <v>1</v>
      </c>
    </row>
    <row r="66" spans="1:26" ht="17.25" customHeight="1">
      <c r="B66" s="252">
        <v>57</v>
      </c>
      <c r="C66" s="253" t="s">
        <v>1053</v>
      </c>
      <c r="D66" s="232" t="s">
        <v>1203</v>
      </c>
      <c r="E66" s="233" t="s">
        <v>1440</v>
      </c>
      <c r="F66" s="234">
        <v>1</v>
      </c>
      <c r="G66" s="234">
        <v>1</v>
      </c>
      <c r="H66" s="234"/>
      <c r="I66" s="234">
        <v>1</v>
      </c>
      <c r="J66" s="234"/>
      <c r="K66" s="234"/>
      <c r="L66" s="234"/>
      <c r="M66" s="235"/>
      <c r="N66" s="235"/>
      <c r="O66" s="235">
        <v>1</v>
      </c>
      <c r="P66" s="235"/>
      <c r="Q66" s="235"/>
      <c r="R66" s="235">
        <v>1</v>
      </c>
      <c r="S66" s="235"/>
      <c r="T66" s="235"/>
      <c r="U66" s="235"/>
      <c r="V66" s="235"/>
      <c r="W66" s="236">
        <f t="shared" si="2"/>
        <v>2</v>
      </c>
    </row>
    <row r="67" spans="1:26" ht="17.25" customHeight="1">
      <c r="B67" s="252">
        <v>58</v>
      </c>
      <c r="C67" s="231" t="s">
        <v>1014</v>
      </c>
      <c r="D67" s="232" t="s">
        <v>1203</v>
      </c>
      <c r="E67" s="233" t="s">
        <v>1437</v>
      </c>
      <c r="F67" s="234">
        <v>1</v>
      </c>
      <c r="G67" s="234">
        <v>1</v>
      </c>
      <c r="H67" s="234"/>
      <c r="I67" s="234"/>
      <c r="J67" s="234"/>
      <c r="K67" s="234">
        <v>1</v>
      </c>
      <c r="L67" s="234"/>
      <c r="M67" s="235"/>
      <c r="N67" s="235">
        <v>1</v>
      </c>
      <c r="O67" s="235"/>
      <c r="P67" s="235"/>
      <c r="Q67" s="235"/>
      <c r="R67" s="235"/>
      <c r="S67" s="235"/>
      <c r="T67" s="235"/>
      <c r="U67" s="235"/>
      <c r="V67" s="235"/>
      <c r="W67" s="236">
        <f t="shared" si="2"/>
        <v>1</v>
      </c>
    </row>
    <row r="68" spans="1:26" ht="17.25" customHeight="1">
      <c r="B68" s="252">
        <v>59</v>
      </c>
      <c r="C68" s="231" t="s">
        <v>245</v>
      </c>
      <c r="D68" s="232" t="s">
        <v>1116</v>
      </c>
      <c r="E68" s="233" t="s">
        <v>1059</v>
      </c>
      <c r="F68" s="234">
        <v>1</v>
      </c>
      <c r="G68" s="234"/>
      <c r="H68" s="234"/>
      <c r="I68" s="234"/>
      <c r="J68" s="234"/>
      <c r="K68" s="234"/>
      <c r="L68" s="234"/>
      <c r="M68" s="235"/>
      <c r="N68" s="235"/>
      <c r="O68" s="235"/>
      <c r="P68" s="235"/>
      <c r="Q68" s="235"/>
      <c r="R68" s="235"/>
      <c r="S68" s="235">
        <v>1</v>
      </c>
      <c r="T68" s="235"/>
      <c r="U68" s="235"/>
      <c r="V68" s="235"/>
      <c r="W68" s="236">
        <f t="shared" si="2"/>
        <v>1</v>
      </c>
    </row>
    <row r="69" spans="1:26" ht="24.75" customHeight="1">
      <c r="B69" s="252">
        <v>60</v>
      </c>
      <c r="C69" s="231" t="s">
        <v>968</v>
      </c>
      <c r="D69" s="232" t="s">
        <v>1056</v>
      </c>
      <c r="E69" s="254" t="s">
        <v>976</v>
      </c>
      <c r="F69" s="255"/>
      <c r="G69" s="255"/>
      <c r="H69" s="255"/>
      <c r="I69" s="255"/>
      <c r="J69" s="255"/>
      <c r="K69" s="255"/>
      <c r="L69" s="25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6">
        <f t="shared" si="2"/>
        <v>0</v>
      </c>
    </row>
    <row r="70" spans="1:26" ht="24.75" customHeight="1">
      <c r="B70" s="252">
        <v>61</v>
      </c>
      <c r="C70" s="256" t="s">
        <v>249</v>
      </c>
      <c r="D70" s="257" t="s">
        <v>1116</v>
      </c>
      <c r="E70" s="258" t="s">
        <v>1437</v>
      </c>
      <c r="F70" s="259">
        <v>1</v>
      </c>
      <c r="G70" s="259">
        <v>1</v>
      </c>
      <c r="H70" s="259"/>
      <c r="I70" s="259">
        <v>1</v>
      </c>
      <c r="J70" s="259">
        <v>1</v>
      </c>
      <c r="K70" s="259"/>
      <c r="L70" s="259">
        <v>1</v>
      </c>
      <c r="M70" s="235"/>
      <c r="N70" s="235">
        <v>1</v>
      </c>
      <c r="O70" s="235"/>
      <c r="P70" s="235"/>
      <c r="Q70" s="235"/>
      <c r="R70" s="235"/>
      <c r="S70" s="235"/>
      <c r="T70" s="235"/>
      <c r="U70" s="235"/>
      <c r="V70" s="235"/>
      <c r="W70" s="236">
        <f t="shared" si="2"/>
        <v>1</v>
      </c>
    </row>
    <row r="71" spans="1:26" ht="34.5" customHeight="1">
      <c r="B71" s="260">
        <v>62</v>
      </c>
      <c r="C71" s="261" t="s">
        <v>1441</v>
      </c>
      <c r="D71" s="257" t="s">
        <v>1324</v>
      </c>
      <c r="E71" s="262" t="s">
        <v>1442</v>
      </c>
      <c r="F71" s="263">
        <v>1</v>
      </c>
      <c r="G71" s="263">
        <v>1</v>
      </c>
      <c r="H71" s="263">
        <v>1</v>
      </c>
      <c r="I71" s="263">
        <v>1</v>
      </c>
      <c r="J71" s="263"/>
      <c r="K71" s="263"/>
      <c r="L71" s="263"/>
      <c r="M71" s="235">
        <v>1</v>
      </c>
      <c r="N71" s="235"/>
      <c r="O71" s="235">
        <v>1</v>
      </c>
      <c r="P71" s="235"/>
      <c r="Q71" s="235"/>
      <c r="R71" s="235"/>
      <c r="S71" s="235"/>
      <c r="T71" s="235"/>
      <c r="U71" s="235"/>
      <c r="V71" s="235"/>
      <c r="W71" s="236">
        <f t="shared" si="2"/>
        <v>2</v>
      </c>
      <c r="X71" s="1" t="s">
        <v>1325</v>
      </c>
      <c r="Z71" s="41"/>
    </row>
    <row r="72" spans="1:26" ht="17.25" customHeight="1">
      <c r="B72" s="431" t="s">
        <v>1136</v>
      </c>
      <c r="C72" s="432"/>
      <c r="D72" s="50"/>
      <c r="E72" s="92"/>
      <c r="F72" s="93">
        <f t="shared" ref="F72:N72" si="3">SUM(F9:F71)</f>
        <v>53</v>
      </c>
      <c r="G72" s="206">
        <f t="shared" si="3"/>
        <v>29</v>
      </c>
      <c r="H72" s="93">
        <f t="shared" si="3"/>
        <v>4</v>
      </c>
      <c r="I72" s="93">
        <f t="shared" si="3"/>
        <v>15</v>
      </c>
      <c r="J72" s="93">
        <f t="shared" si="3"/>
        <v>11</v>
      </c>
      <c r="K72" s="93">
        <f t="shared" si="3"/>
        <v>8</v>
      </c>
      <c r="L72" s="264">
        <f t="shared" si="3"/>
        <v>9</v>
      </c>
      <c r="M72" s="93">
        <f t="shared" si="3"/>
        <v>5</v>
      </c>
      <c r="N72" s="206">
        <f t="shared" si="3"/>
        <v>28</v>
      </c>
      <c r="O72" s="93">
        <f t="shared" ref="O72:U72" si="4">SUM(O9:O71)</f>
        <v>4</v>
      </c>
      <c r="P72" s="93">
        <f t="shared" si="4"/>
        <v>3</v>
      </c>
      <c r="Q72" s="93">
        <f t="shared" si="4"/>
        <v>9</v>
      </c>
      <c r="R72" s="206">
        <f t="shared" si="4"/>
        <v>3</v>
      </c>
      <c r="S72" s="93">
        <f t="shared" si="4"/>
        <v>31</v>
      </c>
      <c r="T72" s="93">
        <f t="shared" si="4"/>
        <v>0</v>
      </c>
      <c r="U72" s="93">
        <f t="shared" si="4"/>
        <v>0</v>
      </c>
      <c r="V72" s="93">
        <f>SUM(V9:V71)</f>
        <v>0</v>
      </c>
      <c r="W72" s="167">
        <f>SUM(M72:V72)</f>
        <v>83</v>
      </c>
      <c r="X72" s="41">
        <f>M72+N72+O72+P72+U72</f>
        <v>40</v>
      </c>
    </row>
    <row r="73" spans="1:26" ht="15" customHeight="1">
      <c r="D73" s="34"/>
      <c r="E73" s="1"/>
      <c r="M73" s="95"/>
      <c r="N73" s="95"/>
      <c r="O73" s="95"/>
      <c r="P73" s="95"/>
      <c r="Q73" s="95"/>
      <c r="R73" s="95"/>
      <c r="S73" s="95"/>
      <c r="T73" s="95"/>
      <c r="U73" s="95"/>
      <c r="V73" s="95"/>
    </row>
    <row r="74" spans="1:26" ht="17.25" customHeight="1">
      <c r="A74" s="40" t="s">
        <v>1193</v>
      </c>
      <c r="C74" s="15"/>
      <c r="D74" s="35"/>
      <c r="E74" s="16"/>
      <c r="F74" s="177"/>
      <c r="G74" s="177"/>
      <c r="H74" s="177"/>
      <c r="I74" s="177"/>
      <c r="J74" s="177"/>
      <c r="K74" s="177"/>
      <c r="L74" s="207"/>
      <c r="M74" s="110"/>
      <c r="N74" s="110"/>
      <c r="O74" s="110"/>
      <c r="P74" s="110"/>
      <c r="Q74" s="110"/>
      <c r="R74" s="110"/>
      <c r="S74" s="110"/>
      <c r="T74" s="110"/>
      <c r="U74" s="110"/>
      <c r="V74" s="110"/>
    </row>
    <row r="75" spans="1:26" s="7" customFormat="1" ht="25.5" customHeight="1">
      <c r="B75" s="221"/>
      <c r="C75" s="23" t="s">
        <v>1006</v>
      </c>
      <c r="D75" s="31" t="s">
        <v>999</v>
      </c>
      <c r="E75" s="190" t="s">
        <v>1</v>
      </c>
      <c r="F75" s="169" t="s">
        <v>1329</v>
      </c>
      <c r="G75" s="169" t="s">
        <v>1328</v>
      </c>
      <c r="H75" s="169" t="s">
        <v>1330</v>
      </c>
      <c r="I75" s="169" t="s">
        <v>1331</v>
      </c>
      <c r="J75" s="169" t="s">
        <v>1333</v>
      </c>
      <c r="K75" s="169" t="s">
        <v>1334</v>
      </c>
      <c r="L75" s="169" t="s">
        <v>1405</v>
      </c>
      <c r="M75" s="169" t="s">
        <v>1418</v>
      </c>
      <c r="N75" s="169" t="s">
        <v>1419</v>
      </c>
      <c r="O75" s="169" t="s">
        <v>1425</v>
      </c>
      <c r="P75" s="169" t="s">
        <v>1426</v>
      </c>
      <c r="Q75" s="191" t="s">
        <v>1298</v>
      </c>
      <c r="R75" s="191" t="s">
        <v>1292</v>
      </c>
      <c r="S75" s="191" t="s">
        <v>1241</v>
      </c>
      <c r="T75" s="191" t="s">
        <v>979</v>
      </c>
      <c r="U75" s="169" t="s">
        <v>1414</v>
      </c>
      <c r="V75" s="191" t="s">
        <v>1242</v>
      </c>
      <c r="W75" s="11" t="s">
        <v>1223</v>
      </c>
    </row>
    <row r="76" spans="1:26" ht="17.25" customHeight="1">
      <c r="B76" s="58">
        <v>1</v>
      </c>
      <c r="C76" s="51" t="s">
        <v>1097</v>
      </c>
      <c r="D76" s="52" t="s">
        <v>1114</v>
      </c>
      <c r="E76" s="87" t="s">
        <v>1422</v>
      </c>
      <c r="F76" s="223">
        <v>1</v>
      </c>
      <c r="G76" s="223">
        <v>1</v>
      </c>
      <c r="H76" s="223"/>
      <c r="I76" s="223">
        <v>1</v>
      </c>
      <c r="J76" s="223"/>
      <c r="K76" s="223"/>
      <c r="L76" s="223"/>
      <c r="M76" s="97"/>
      <c r="N76" s="97">
        <v>1</v>
      </c>
      <c r="O76" s="97"/>
      <c r="P76" s="97"/>
      <c r="Q76" s="97"/>
      <c r="R76" s="97"/>
      <c r="S76" s="97"/>
      <c r="T76" s="97"/>
      <c r="U76" s="97"/>
      <c r="V76" s="97"/>
      <c r="W76" s="22">
        <f>SUM(M76:V76)</f>
        <v>1</v>
      </c>
    </row>
    <row r="77" spans="1:26" ht="17.25" customHeight="1">
      <c r="B77" s="221">
        <v>2</v>
      </c>
      <c r="C77" s="21" t="s">
        <v>8</v>
      </c>
      <c r="D77" s="36" t="s">
        <v>1114</v>
      </c>
      <c r="E77" s="98" t="s">
        <v>1059</v>
      </c>
      <c r="F77" s="265">
        <v>1</v>
      </c>
      <c r="G77" s="265"/>
      <c r="H77" s="265"/>
      <c r="I77" s="265"/>
      <c r="J77" s="265"/>
      <c r="K77" s="265"/>
      <c r="L77" s="265">
        <v>1</v>
      </c>
      <c r="M77" s="86"/>
      <c r="N77" s="86"/>
      <c r="O77" s="86"/>
      <c r="P77" s="86"/>
      <c r="Q77" s="86"/>
      <c r="R77" s="86"/>
      <c r="S77" s="86">
        <v>1</v>
      </c>
      <c r="T77" s="86"/>
      <c r="U77" s="86"/>
      <c r="V77" s="86"/>
      <c r="W77" s="22">
        <f t="shared" ref="W77:W140" si="5">SUM(M77:V77)</f>
        <v>1</v>
      </c>
    </row>
    <row r="78" spans="1:26" ht="17.25" customHeight="1">
      <c r="B78" s="58">
        <v>3</v>
      </c>
      <c r="C78" s="53" t="s">
        <v>20</v>
      </c>
      <c r="D78" s="52" t="s">
        <v>1114</v>
      </c>
      <c r="E78" s="87" t="s">
        <v>1059</v>
      </c>
      <c r="F78" s="223">
        <v>1</v>
      </c>
      <c r="G78" s="223"/>
      <c r="H78" s="223"/>
      <c r="I78" s="223"/>
      <c r="J78" s="223">
        <v>1</v>
      </c>
      <c r="K78" s="223"/>
      <c r="L78" s="223"/>
      <c r="M78" s="88"/>
      <c r="N78" s="88"/>
      <c r="O78" s="88"/>
      <c r="P78" s="88"/>
      <c r="Q78" s="88"/>
      <c r="R78" s="88"/>
      <c r="S78" s="88">
        <v>1</v>
      </c>
      <c r="T78" s="88"/>
      <c r="U78" s="88"/>
      <c r="V78" s="88"/>
      <c r="W78" s="22">
        <f t="shared" si="5"/>
        <v>1</v>
      </c>
    </row>
    <row r="79" spans="1:26" ht="17.25" customHeight="1">
      <c r="B79" s="58">
        <v>4</v>
      </c>
      <c r="C79" s="53" t="s">
        <v>45</v>
      </c>
      <c r="D79" s="52" t="s">
        <v>1114</v>
      </c>
      <c r="E79" s="87" t="s">
        <v>1422</v>
      </c>
      <c r="F79" s="223">
        <v>1</v>
      </c>
      <c r="G79" s="223">
        <v>1</v>
      </c>
      <c r="H79" s="223"/>
      <c r="I79" s="223"/>
      <c r="J79" s="223"/>
      <c r="K79" s="223"/>
      <c r="L79" s="223"/>
      <c r="M79" s="88"/>
      <c r="N79" s="88">
        <v>1</v>
      </c>
      <c r="O79" s="88"/>
      <c r="P79" s="88"/>
      <c r="Q79" s="88"/>
      <c r="R79" s="88"/>
      <c r="S79" s="88"/>
      <c r="T79" s="88"/>
      <c r="U79" s="88"/>
      <c r="V79" s="88"/>
      <c r="W79" s="22">
        <f t="shared" si="5"/>
        <v>1</v>
      </c>
    </row>
    <row r="80" spans="1:26" ht="17.25" customHeight="1">
      <c r="B80" s="58">
        <v>5</v>
      </c>
      <c r="C80" s="53" t="s">
        <v>47</v>
      </c>
      <c r="D80" s="52" t="s">
        <v>1114</v>
      </c>
      <c r="E80" s="87" t="s">
        <v>1320</v>
      </c>
      <c r="F80" s="223">
        <v>1</v>
      </c>
      <c r="G80" s="223">
        <v>1</v>
      </c>
      <c r="H80" s="223"/>
      <c r="I80" s="223">
        <v>1</v>
      </c>
      <c r="J80" s="223"/>
      <c r="K80" s="223"/>
      <c r="L80" s="223"/>
      <c r="M80" s="88"/>
      <c r="N80" s="88">
        <v>1</v>
      </c>
      <c r="O80" s="88"/>
      <c r="P80" s="88">
        <v>0</v>
      </c>
      <c r="Q80" s="88"/>
      <c r="R80" s="88"/>
      <c r="S80" s="88">
        <v>0</v>
      </c>
      <c r="T80" s="88"/>
      <c r="U80" s="88"/>
      <c r="V80" s="88"/>
      <c r="W80" s="22">
        <f t="shared" si="5"/>
        <v>1</v>
      </c>
      <c r="Z80" s="1" t="s">
        <v>1243</v>
      </c>
    </row>
    <row r="81" spans="2:26" ht="17.25" customHeight="1">
      <c r="B81" s="221">
        <v>6</v>
      </c>
      <c r="C81" s="13" t="s">
        <v>60</v>
      </c>
      <c r="D81" s="36" t="s">
        <v>1114</v>
      </c>
      <c r="E81" s="85" t="s">
        <v>1422</v>
      </c>
      <c r="F81" s="222">
        <v>1</v>
      </c>
      <c r="G81" s="222">
        <v>1</v>
      </c>
      <c r="H81" s="222"/>
      <c r="I81" s="222">
        <v>1</v>
      </c>
      <c r="J81" s="222"/>
      <c r="K81" s="222">
        <v>1</v>
      </c>
      <c r="L81" s="222"/>
      <c r="M81" s="86"/>
      <c r="N81" s="86">
        <v>1</v>
      </c>
      <c r="O81" s="86"/>
      <c r="P81" s="86"/>
      <c r="Q81" s="86"/>
      <c r="R81" s="86"/>
      <c r="S81" s="86"/>
      <c r="T81" s="86"/>
      <c r="U81" s="86"/>
      <c r="V81" s="86"/>
      <c r="W81" s="22">
        <f t="shared" si="5"/>
        <v>1</v>
      </c>
    </row>
    <row r="82" spans="2:26" ht="24.75" customHeight="1">
      <c r="B82" s="221">
        <v>7</v>
      </c>
      <c r="C82" s="13" t="s">
        <v>62</v>
      </c>
      <c r="D82" s="36" t="s">
        <v>1114</v>
      </c>
      <c r="E82" s="85" t="s">
        <v>30</v>
      </c>
      <c r="F82" s="222"/>
      <c r="G82" s="222"/>
      <c r="H82" s="222"/>
      <c r="I82" s="222"/>
      <c r="J82" s="222"/>
      <c r="K82" s="222"/>
      <c r="L82" s="222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22">
        <f t="shared" si="5"/>
        <v>0</v>
      </c>
    </row>
    <row r="83" spans="2:26" ht="17.25" customHeight="1">
      <c r="B83" s="221">
        <v>8</v>
      </c>
      <c r="C83" s="13" t="s">
        <v>63</v>
      </c>
      <c r="D83" s="36" t="s">
        <v>1114</v>
      </c>
      <c r="E83" s="85" t="s">
        <v>1443</v>
      </c>
      <c r="F83" s="222">
        <v>1</v>
      </c>
      <c r="G83" s="222">
        <v>1</v>
      </c>
      <c r="H83" s="222"/>
      <c r="I83" s="222">
        <v>1</v>
      </c>
      <c r="J83" s="222">
        <v>1</v>
      </c>
      <c r="K83" s="222"/>
      <c r="L83" s="222"/>
      <c r="M83" s="86"/>
      <c r="N83" s="86"/>
      <c r="O83" s="86">
        <v>1</v>
      </c>
      <c r="P83" s="86"/>
      <c r="Q83" s="86"/>
      <c r="R83" s="86"/>
      <c r="S83" s="86"/>
      <c r="T83" s="86"/>
      <c r="U83" s="86"/>
      <c r="V83" s="86"/>
      <c r="W83" s="22">
        <f t="shared" si="5"/>
        <v>1</v>
      </c>
      <c r="Z83" s="1" t="s">
        <v>1301</v>
      </c>
    </row>
    <row r="84" spans="2:26" ht="17.25" customHeight="1">
      <c r="B84" s="221">
        <v>9</v>
      </c>
      <c r="C84" s="13" t="s">
        <v>65</v>
      </c>
      <c r="D84" s="36" t="s">
        <v>1114</v>
      </c>
      <c r="E84" s="85" t="s">
        <v>1422</v>
      </c>
      <c r="F84" s="222">
        <v>1</v>
      </c>
      <c r="G84" s="222">
        <v>1</v>
      </c>
      <c r="H84" s="222"/>
      <c r="I84" s="222">
        <v>1</v>
      </c>
      <c r="J84" s="222"/>
      <c r="K84" s="222"/>
      <c r="L84" s="222"/>
      <c r="M84" s="86"/>
      <c r="N84" s="86">
        <v>1</v>
      </c>
      <c r="O84" s="86"/>
      <c r="P84" s="86"/>
      <c r="Q84" s="86"/>
      <c r="R84" s="86"/>
      <c r="S84" s="86"/>
      <c r="T84" s="86"/>
      <c r="U84" s="86"/>
      <c r="V84" s="86"/>
      <c r="W84" s="22">
        <f t="shared" si="5"/>
        <v>1</v>
      </c>
    </row>
    <row r="85" spans="2:26" ht="17.25" customHeight="1">
      <c r="B85" s="58">
        <v>10</v>
      </c>
      <c r="C85" s="53" t="s">
        <v>73</v>
      </c>
      <c r="D85" s="52" t="s">
        <v>1114</v>
      </c>
      <c r="E85" s="87" t="s">
        <v>1059</v>
      </c>
      <c r="F85" s="223">
        <v>1</v>
      </c>
      <c r="G85" s="223"/>
      <c r="H85" s="223"/>
      <c r="I85" s="223"/>
      <c r="J85" s="223"/>
      <c r="K85" s="223"/>
      <c r="L85" s="223"/>
      <c r="M85" s="88"/>
      <c r="N85" s="88"/>
      <c r="O85" s="88"/>
      <c r="P85" s="88"/>
      <c r="Q85" s="88"/>
      <c r="R85" s="88"/>
      <c r="S85" s="88">
        <v>1</v>
      </c>
      <c r="T85" s="88"/>
      <c r="U85" s="88"/>
      <c r="V85" s="88"/>
      <c r="W85" s="22">
        <f t="shared" si="5"/>
        <v>1</v>
      </c>
    </row>
    <row r="86" spans="2:26" ht="17.25" customHeight="1">
      <c r="B86" s="58">
        <v>11</v>
      </c>
      <c r="C86" s="54" t="s">
        <v>1166</v>
      </c>
      <c r="D86" s="52" t="s">
        <v>1114</v>
      </c>
      <c r="E86" s="87" t="s">
        <v>1422</v>
      </c>
      <c r="F86" s="223">
        <v>1</v>
      </c>
      <c r="G86" s="223">
        <v>1</v>
      </c>
      <c r="H86" s="223"/>
      <c r="I86" s="223"/>
      <c r="J86" s="223"/>
      <c r="K86" s="223"/>
      <c r="L86" s="223">
        <v>1</v>
      </c>
      <c r="M86" s="88"/>
      <c r="N86" s="88">
        <v>1</v>
      </c>
      <c r="O86" s="88"/>
      <c r="P86" s="88"/>
      <c r="Q86" s="88"/>
      <c r="R86" s="88"/>
      <c r="S86" s="88"/>
      <c r="T86" s="88"/>
      <c r="U86" s="88"/>
      <c r="V86" s="88"/>
      <c r="W86" s="22">
        <f t="shared" si="5"/>
        <v>1</v>
      </c>
    </row>
    <row r="87" spans="2:26" ht="17.25" customHeight="1">
      <c r="B87" s="221">
        <v>12</v>
      </c>
      <c r="C87" s="13" t="s">
        <v>86</v>
      </c>
      <c r="D87" s="36" t="s">
        <v>1114</v>
      </c>
      <c r="E87" s="85" t="s">
        <v>1057</v>
      </c>
      <c r="F87" s="222">
        <v>1</v>
      </c>
      <c r="G87" s="222"/>
      <c r="H87" s="222"/>
      <c r="I87" s="222"/>
      <c r="J87" s="222">
        <v>1</v>
      </c>
      <c r="K87" s="222"/>
      <c r="L87" s="222">
        <v>1</v>
      </c>
      <c r="M87" s="86"/>
      <c r="N87" s="86"/>
      <c r="O87" s="86"/>
      <c r="P87" s="86"/>
      <c r="Q87" s="86">
        <v>1</v>
      </c>
      <c r="R87" s="86"/>
      <c r="S87" s="86"/>
      <c r="T87" s="86"/>
      <c r="U87" s="86"/>
      <c r="V87" s="86"/>
      <c r="W87" s="22">
        <f t="shared" si="5"/>
        <v>1</v>
      </c>
    </row>
    <row r="88" spans="2:26" ht="17.25" customHeight="1">
      <c r="B88" s="221">
        <v>13</v>
      </c>
      <c r="C88" s="13" t="s">
        <v>87</v>
      </c>
      <c r="D88" s="36" t="s">
        <v>1114</v>
      </c>
      <c r="E88" s="85" t="s">
        <v>1422</v>
      </c>
      <c r="F88" s="222">
        <v>1</v>
      </c>
      <c r="G88" s="222">
        <v>1</v>
      </c>
      <c r="H88" s="222"/>
      <c r="I88" s="222">
        <v>1</v>
      </c>
      <c r="J88" s="222">
        <v>1</v>
      </c>
      <c r="K88" s="222"/>
      <c r="L88" s="222">
        <v>1</v>
      </c>
      <c r="M88" s="86"/>
      <c r="N88" s="86">
        <v>1</v>
      </c>
      <c r="O88" s="86"/>
      <c r="P88" s="86"/>
      <c r="Q88" s="86"/>
      <c r="R88" s="86"/>
      <c r="S88" s="86"/>
      <c r="T88" s="86"/>
      <c r="U88" s="86"/>
      <c r="V88" s="86"/>
      <c r="W88" s="22">
        <f t="shared" si="5"/>
        <v>1</v>
      </c>
    </row>
    <row r="89" spans="2:26" ht="17.25" customHeight="1">
      <c r="B89" s="221">
        <v>14</v>
      </c>
      <c r="C89" s="13" t="s">
        <v>99</v>
      </c>
      <c r="D89" s="36" t="s">
        <v>1114</v>
      </c>
      <c r="E89" s="85" t="s">
        <v>1422</v>
      </c>
      <c r="F89" s="222">
        <v>1</v>
      </c>
      <c r="G89" s="222">
        <v>1</v>
      </c>
      <c r="H89" s="222"/>
      <c r="I89" s="222"/>
      <c r="J89" s="222">
        <v>1</v>
      </c>
      <c r="K89" s="222">
        <v>1</v>
      </c>
      <c r="L89" s="222">
        <v>1</v>
      </c>
      <c r="M89" s="86"/>
      <c r="N89" s="86">
        <v>1</v>
      </c>
      <c r="O89" s="86"/>
      <c r="P89" s="86"/>
      <c r="Q89" s="86"/>
      <c r="R89" s="86"/>
      <c r="S89" s="86"/>
      <c r="T89" s="86"/>
      <c r="U89" s="86"/>
      <c r="V89" s="86"/>
      <c r="W89" s="22">
        <f t="shared" si="5"/>
        <v>1</v>
      </c>
    </row>
    <row r="90" spans="2:26" ht="17.25" customHeight="1">
      <c r="B90" s="221">
        <v>15</v>
      </c>
      <c r="C90" s="13" t="s">
        <v>101</v>
      </c>
      <c r="D90" s="36" t="s">
        <v>1114</v>
      </c>
      <c r="E90" s="85" t="s">
        <v>1059</v>
      </c>
      <c r="F90" s="222">
        <v>1</v>
      </c>
      <c r="G90" s="222"/>
      <c r="H90" s="222"/>
      <c r="I90" s="222"/>
      <c r="J90" s="222"/>
      <c r="K90" s="222"/>
      <c r="L90" s="222"/>
      <c r="M90" s="86"/>
      <c r="N90" s="86"/>
      <c r="O90" s="86"/>
      <c r="P90" s="86"/>
      <c r="Q90" s="86"/>
      <c r="R90" s="86"/>
      <c r="S90" s="86">
        <v>1</v>
      </c>
      <c r="T90" s="86"/>
      <c r="U90" s="86"/>
      <c r="V90" s="86"/>
      <c r="W90" s="22">
        <f t="shared" si="5"/>
        <v>1</v>
      </c>
    </row>
    <row r="91" spans="2:26" ht="17.25" customHeight="1">
      <c r="B91" s="221">
        <v>16</v>
      </c>
      <c r="C91" s="13" t="s">
        <v>103</v>
      </c>
      <c r="D91" s="36" t="s">
        <v>1114</v>
      </c>
      <c r="E91" s="85" t="s">
        <v>1059</v>
      </c>
      <c r="F91" s="222">
        <v>1</v>
      </c>
      <c r="G91" s="222"/>
      <c r="H91" s="222"/>
      <c r="I91" s="222"/>
      <c r="J91" s="222"/>
      <c r="K91" s="222"/>
      <c r="L91" s="222">
        <v>1</v>
      </c>
      <c r="M91" s="86"/>
      <c r="N91" s="86"/>
      <c r="O91" s="86"/>
      <c r="P91" s="86"/>
      <c r="Q91" s="86"/>
      <c r="R91" s="86"/>
      <c r="S91" s="86">
        <v>1</v>
      </c>
      <c r="T91" s="86"/>
      <c r="U91" s="86"/>
      <c r="V91" s="86"/>
      <c r="W91" s="22">
        <f t="shared" si="5"/>
        <v>1</v>
      </c>
    </row>
    <row r="92" spans="2:26" ht="17.25" customHeight="1">
      <c r="B92" s="221">
        <v>17</v>
      </c>
      <c r="C92" s="13" t="s">
        <v>105</v>
      </c>
      <c r="D92" s="36" t="s">
        <v>1114</v>
      </c>
      <c r="E92" s="85" t="s">
        <v>1422</v>
      </c>
      <c r="F92" s="222">
        <v>1</v>
      </c>
      <c r="G92" s="222">
        <v>1</v>
      </c>
      <c r="H92" s="222"/>
      <c r="I92" s="222"/>
      <c r="J92" s="222"/>
      <c r="K92" s="222"/>
      <c r="L92" s="222"/>
      <c r="M92" s="86"/>
      <c r="N92" s="86">
        <v>1</v>
      </c>
      <c r="O92" s="86"/>
      <c r="P92" s="86"/>
      <c r="Q92" s="86"/>
      <c r="R92" s="86"/>
      <c r="S92" s="86"/>
      <c r="T92" s="86"/>
      <c r="U92" s="86"/>
      <c r="V92" s="86"/>
      <c r="W92" s="22">
        <f t="shared" si="5"/>
        <v>1</v>
      </c>
    </row>
    <row r="93" spans="2:26" ht="17.25" customHeight="1">
      <c r="B93" s="221">
        <v>18</v>
      </c>
      <c r="C93" s="13" t="s">
        <v>107</v>
      </c>
      <c r="D93" s="36" t="s">
        <v>1114</v>
      </c>
      <c r="E93" s="85" t="s">
        <v>1059</v>
      </c>
      <c r="F93" s="222">
        <v>1</v>
      </c>
      <c r="G93" s="222"/>
      <c r="H93" s="222"/>
      <c r="I93" s="222"/>
      <c r="J93" s="222">
        <v>1</v>
      </c>
      <c r="K93" s="222"/>
      <c r="L93" s="222">
        <v>1</v>
      </c>
      <c r="M93" s="86"/>
      <c r="N93" s="86"/>
      <c r="O93" s="86"/>
      <c r="P93" s="86"/>
      <c r="Q93" s="86"/>
      <c r="R93" s="86"/>
      <c r="S93" s="86">
        <v>1</v>
      </c>
      <c r="T93" s="86"/>
      <c r="U93" s="86"/>
      <c r="V93" s="86"/>
      <c r="W93" s="22">
        <f t="shared" si="5"/>
        <v>1</v>
      </c>
    </row>
    <row r="94" spans="2:26" ht="17.25" customHeight="1">
      <c r="B94" s="221">
        <v>19</v>
      </c>
      <c r="C94" s="13" t="s">
        <v>109</v>
      </c>
      <c r="D94" s="36" t="s">
        <v>1114</v>
      </c>
      <c r="E94" s="85" t="s">
        <v>1059</v>
      </c>
      <c r="F94" s="222">
        <v>1</v>
      </c>
      <c r="G94" s="222"/>
      <c r="H94" s="222"/>
      <c r="I94" s="222"/>
      <c r="J94" s="222"/>
      <c r="K94" s="222"/>
      <c r="L94" s="222">
        <v>1</v>
      </c>
      <c r="M94" s="86"/>
      <c r="N94" s="86"/>
      <c r="O94" s="86"/>
      <c r="P94" s="86"/>
      <c r="Q94" s="86"/>
      <c r="R94" s="86"/>
      <c r="S94" s="86">
        <v>1</v>
      </c>
      <c r="T94" s="86"/>
      <c r="U94" s="86"/>
      <c r="V94" s="86"/>
      <c r="W94" s="22">
        <f t="shared" si="5"/>
        <v>1</v>
      </c>
    </row>
    <row r="95" spans="2:26" ht="17.25" customHeight="1">
      <c r="B95" s="221">
        <v>20</v>
      </c>
      <c r="C95" s="13" t="s">
        <v>113</v>
      </c>
      <c r="D95" s="36" t="s">
        <v>1114</v>
      </c>
      <c r="E95" s="85" t="s">
        <v>1057</v>
      </c>
      <c r="F95" s="222">
        <v>1</v>
      </c>
      <c r="G95" s="222"/>
      <c r="H95" s="222"/>
      <c r="I95" s="222"/>
      <c r="J95" s="222"/>
      <c r="K95" s="222"/>
      <c r="L95" s="222"/>
      <c r="M95" s="86"/>
      <c r="N95" s="86"/>
      <c r="O95" s="86"/>
      <c r="P95" s="86"/>
      <c r="Q95" s="86">
        <v>1</v>
      </c>
      <c r="R95" s="86"/>
      <c r="S95" s="86"/>
      <c r="T95" s="86"/>
      <c r="U95" s="86"/>
      <c r="V95" s="86"/>
      <c r="W95" s="22">
        <f t="shared" si="5"/>
        <v>1</v>
      </c>
    </row>
    <row r="96" spans="2:26" ht="17.25" customHeight="1">
      <c r="B96" s="221">
        <v>21</v>
      </c>
      <c r="C96" s="13" t="s">
        <v>124</v>
      </c>
      <c r="D96" s="36" t="s">
        <v>1114</v>
      </c>
      <c r="E96" s="85" t="s">
        <v>1299</v>
      </c>
      <c r="F96" s="222"/>
      <c r="G96" s="222"/>
      <c r="H96" s="222"/>
      <c r="I96" s="222"/>
      <c r="J96" s="222"/>
      <c r="K96" s="222"/>
      <c r="L96" s="222">
        <v>1</v>
      </c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22">
        <f t="shared" si="5"/>
        <v>0</v>
      </c>
    </row>
    <row r="97" spans="2:23" ht="17.25" customHeight="1">
      <c r="B97" s="58">
        <v>22</v>
      </c>
      <c r="C97" s="53" t="s">
        <v>142</v>
      </c>
      <c r="D97" s="52" t="s">
        <v>1114</v>
      </c>
      <c r="E97" s="87" t="s">
        <v>1059</v>
      </c>
      <c r="F97" s="223">
        <v>1</v>
      </c>
      <c r="G97" s="223"/>
      <c r="H97" s="223"/>
      <c r="I97" s="223"/>
      <c r="J97" s="223"/>
      <c r="K97" s="223"/>
      <c r="L97" s="223"/>
      <c r="M97" s="88"/>
      <c r="N97" s="88"/>
      <c r="O97" s="88"/>
      <c r="P97" s="88"/>
      <c r="Q97" s="88"/>
      <c r="R97" s="88"/>
      <c r="S97" s="88">
        <v>1</v>
      </c>
      <c r="T97" s="88"/>
      <c r="U97" s="88"/>
      <c r="V97" s="88"/>
      <c r="W97" s="22">
        <f t="shared" si="5"/>
        <v>1</v>
      </c>
    </row>
    <row r="98" spans="2:23" ht="17.25" customHeight="1">
      <c r="B98" s="221">
        <v>23</v>
      </c>
      <c r="C98" s="13" t="s">
        <v>144</v>
      </c>
      <c r="D98" s="36" t="s">
        <v>1114</v>
      </c>
      <c r="E98" s="85" t="s">
        <v>1424</v>
      </c>
      <c r="F98" s="222">
        <v>1</v>
      </c>
      <c r="G98" s="222">
        <v>1</v>
      </c>
      <c r="H98" s="222"/>
      <c r="I98" s="222">
        <v>1</v>
      </c>
      <c r="J98" s="222"/>
      <c r="K98" s="222"/>
      <c r="L98" s="222"/>
      <c r="M98" s="86">
        <v>1</v>
      </c>
      <c r="N98" s="86"/>
      <c r="O98" s="86"/>
      <c r="P98" s="86"/>
      <c r="Q98" s="86"/>
      <c r="R98" s="86"/>
      <c r="S98" s="86"/>
      <c r="T98" s="86"/>
      <c r="U98" s="86"/>
      <c r="V98" s="86"/>
      <c r="W98" s="22">
        <f t="shared" si="5"/>
        <v>1</v>
      </c>
    </row>
    <row r="99" spans="2:23" ht="17.25" customHeight="1">
      <c r="B99" s="221">
        <v>24</v>
      </c>
      <c r="C99" s="13" t="s">
        <v>148</v>
      </c>
      <c r="D99" s="36" t="s">
        <v>1114</v>
      </c>
      <c r="E99" s="85" t="s">
        <v>1059</v>
      </c>
      <c r="F99" s="222">
        <v>1</v>
      </c>
      <c r="G99" s="222"/>
      <c r="H99" s="222"/>
      <c r="I99" s="222"/>
      <c r="J99" s="222"/>
      <c r="K99" s="222"/>
      <c r="L99" s="222"/>
      <c r="M99" s="86"/>
      <c r="N99" s="86"/>
      <c r="O99" s="86"/>
      <c r="P99" s="86"/>
      <c r="Q99" s="86"/>
      <c r="R99" s="86"/>
      <c r="S99" s="86">
        <v>1</v>
      </c>
      <c r="T99" s="86"/>
      <c r="U99" s="86"/>
      <c r="V99" s="86"/>
      <c r="W99" s="22">
        <f t="shared" si="5"/>
        <v>1</v>
      </c>
    </row>
    <row r="100" spans="2:23" ht="17.25" customHeight="1">
      <c r="B100" s="221">
        <v>25</v>
      </c>
      <c r="C100" s="13" t="s">
        <v>150</v>
      </c>
      <c r="D100" s="36" t="s">
        <v>1114</v>
      </c>
      <c r="E100" s="85" t="s">
        <v>1443</v>
      </c>
      <c r="F100" s="222">
        <v>1</v>
      </c>
      <c r="G100" s="222">
        <v>1</v>
      </c>
      <c r="H100" s="222"/>
      <c r="I100" s="222">
        <v>1</v>
      </c>
      <c r="J100" s="222"/>
      <c r="K100" s="222"/>
      <c r="L100" s="222"/>
      <c r="M100" s="86"/>
      <c r="N100" s="86"/>
      <c r="O100" s="86">
        <v>1</v>
      </c>
      <c r="P100" s="86"/>
      <c r="Q100" s="86"/>
      <c r="R100" s="86"/>
      <c r="S100" s="86"/>
      <c r="T100" s="86"/>
      <c r="U100" s="86"/>
      <c r="V100" s="86"/>
      <c r="W100" s="22">
        <f t="shared" si="5"/>
        <v>1</v>
      </c>
    </row>
    <row r="101" spans="2:23" ht="17.25" customHeight="1">
      <c r="B101" s="221">
        <v>26</v>
      </c>
      <c r="C101" s="13" t="s">
        <v>1177</v>
      </c>
      <c r="D101" s="36" t="s">
        <v>1114</v>
      </c>
      <c r="E101" s="85" t="s">
        <v>1422</v>
      </c>
      <c r="F101" s="222">
        <v>1</v>
      </c>
      <c r="G101" s="222">
        <v>1</v>
      </c>
      <c r="H101" s="222"/>
      <c r="I101" s="222">
        <v>1</v>
      </c>
      <c r="J101" s="222">
        <v>1</v>
      </c>
      <c r="K101" s="222"/>
      <c r="L101" s="222"/>
      <c r="M101" s="86"/>
      <c r="N101" s="86">
        <v>1</v>
      </c>
      <c r="O101" s="86"/>
      <c r="P101" s="86"/>
      <c r="Q101" s="86"/>
      <c r="R101" s="86"/>
      <c r="S101" s="86"/>
      <c r="T101" s="86"/>
      <c r="U101" s="86"/>
      <c r="V101" s="86"/>
      <c r="W101" s="22">
        <f t="shared" si="5"/>
        <v>1</v>
      </c>
    </row>
    <row r="102" spans="2:23" ht="17.25" customHeight="1">
      <c r="B102" s="221">
        <v>27</v>
      </c>
      <c r="C102" s="13" t="s">
        <v>152</v>
      </c>
      <c r="D102" s="36" t="s">
        <v>1114</v>
      </c>
      <c r="E102" s="85" t="s">
        <v>1059</v>
      </c>
      <c r="F102" s="222">
        <v>1</v>
      </c>
      <c r="G102" s="222"/>
      <c r="H102" s="222"/>
      <c r="I102" s="222"/>
      <c r="J102" s="222"/>
      <c r="K102" s="222"/>
      <c r="L102" s="222"/>
      <c r="M102" s="86"/>
      <c r="N102" s="86"/>
      <c r="O102" s="86"/>
      <c r="P102" s="86"/>
      <c r="Q102" s="86"/>
      <c r="R102" s="86"/>
      <c r="S102" s="86">
        <v>1</v>
      </c>
      <c r="T102" s="86"/>
      <c r="U102" s="86"/>
      <c r="V102" s="86"/>
      <c r="W102" s="22">
        <f t="shared" si="5"/>
        <v>1</v>
      </c>
    </row>
    <row r="103" spans="2:23" ht="24.75" customHeight="1">
      <c r="B103" s="221">
        <v>28</v>
      </c>
      <c r="C103" s="13" t="s">
        <v>958</v>
      </c>
      <c r="D103" s="36" t="s">
        <v>1114</v>
      </c>
      <c r="E103" s="85" t="s">
        <v>1060</v>
      </c>
      <c r="F103" s="222">
        <v>1</v>
      </c>
      <c r="G103" s="222"/>
      <c r="H103" s="222"/>
      <c r="I103" s="222"/>
      <c r="J103" s="222">
        <v>1</v>
      </c>
      <c r="K103" s="222"/>
      <c r="L103" s="222">
        <v>1</v>
      </c>
      <c r="M103" s="86"/>
      <c r="N103" s="86"/>
      <c r="O103" s="86"/>
      <c r="P103" s="86"/>
      <c r="Q103" s="86"/>
      <c r="R103" s="86"/>
      <c r="S103" s="86">
        <v>2</v>
      </c>
      <c r="T103" s="86"/>
      <c r="U103" s="86"/>
      <c r="V103" s="86"/>
      <c r="W103" s="22">
        <f t="shared" si="5"/>
        <v>2</v>
      </c>
    </row>
    <row r="104" spans="2:23" ht="17.25" customHeight="1">
      <c r="B104" s="221">
        <v>29</v>
      </c>
      <c r="C104" s="13" t="s">
        <v>154</v>
      </c>
      <c r="D104" s="36" t="s">
        <v>1114</v>
      </c>
      <c r="E104" s="85" t="s">
        <v>1422</v>
      </c>
      <c r="F104" s="222">
        <v>1</v>
      </c>
      <c r="G104" s="222">
        <v>1</v>
      </c>
      <c r="H104" s="222"/>
      <c r="I104" s="222">
        <v>1</v>
      </c>
      <c r="J104" s="222">
        <v>1</v>
      </c>
      <c r="K104" s="222"/>
      <c r="L104" s="222">
        <v>1</v>
      </c>
      <c r="M104" s="86"/>
      <c r="N104" s="86">
        <v>1</v>
      </c>
      <c r="O104" s="86"/>
      <c r="P104" s="86"/>
      <c r="Q104" s="86"/>
      <c r="R104" s="86"/>
      <c r="S104" s="86"/>
      <c r="T104" s="86"/>
      <c r="U104" s="86"/>
      <c r="V104" s="86"/>
      <c r="W104" s="22">
        <f t="shared" si="5"/>
        <v>1</v>
      </c>
    </row>
    <row r="105" spans="2:23" ht="17.25" customHeight="1">
      <c r="B105" s="221">
        <v>30</v>
      </c>
      <c r="C105" s="13" t="s">
        <v>156</v>
      </c>
      <c r="D105" s="36" t="s">
        <v>1114</v>
      </c>
      <c r="E105" s="85" t="s">
        <v>1424</v>
      </c>
      <c r="F105" s="222">
        <v>1</v>
      </c>
      <c r="G105" s="222">
        <v>1</v>
      </c>
      <c r="H105" s="222"/>
      <c r="I105" s="222">
        <v>1</v>
      </c>
      <c r="J105" s="222"/>
      <c r="K105" s="222">
        <v>1</v>
      </c>
      <c r="L105" s="222"/>
      <c r="M105" s="86">
        <v>1</v>
      </c>
      <c r="N105" s="86"/>
      <c r="O105" s="86"/>
      <c r="P105" s="86"/>
      <c r="Q105" s="86"/>
      <c r="R105" s="86"/>
      <c r="S105" s="86"/>
      <c r="T105" s="86"/>
      <c r="U105" s="86"/>
      <c r="V105" s="86"/>
      <c r="W105" s="22">
        <f t="shared" si="5"/>
        <v>1</v>
      </c>
    </row>
    <row r="106" spans="2:23" ht="17.25" customHeight="1">
      <c r="B106" s="58">
        <v>31</v>
      </c>
      <c r="C106" s="53" t="s">
        <v>158</v>
      </c>
      <c r="D106" s="52" t="s">
        <v>1114</v>
      </c>
      <c r="E106" s="87" t="s">
        <v>1059</v>
      </c>
      <c r="F106" s="223">
        <v>1</v>
      </c>
      <c r="G106" s="223"/>
      <c r="H106" s="223"/>
      <c r="I106" s="223"/>
      <c r="J106" s="223"/>
      <c r="K106" s="223">
        <v>1</v>
      </c>
      <c r="L106" s="223">
        <v>1</v>
      </c>
      <c r="M106" s="88"/>
      <c r="N106" s="88"/>
      <c r="O106" s="88"/>
      <c r="P106" s="88"/>
      <c r="Q106" s="88"/>
      <c r="R106" s="88"/>
      <c r="S106" s="88">
        <v>1</v>
      </c>
      <c r="T106" s="88"/>
      <c r="U106" s="88"/>
      <c r="V106" s="88"/>
      <c r="W106" s="22">
        <f t="shared" si="5"/>
        <v>1</v>
      </c>
    </row>
    <row r="107" spans="2:23" ht="25.5" customHeight="1">
      <c r="B107" s="221"/>
      <c r="C107" s="23" t="s">
        <v>1294</v>
      </c>
      <c r="D107" s="31" t="s">
        <v>999</v>
      </c>
      <c r="E107" s="23" t="s">
        <v>1</v>
      </c>
      <c r="F107" s="169" t="s">
        <v>1329</v>
      </c>
      <c r="G107" s="169" t="s">
        <v>1328</v>
      </c>
      <c r="H107" s="169" t="s">
        <v>1330</v>
      </c>
      <c r="I107" s="169" t="s">
        <v>1331</v>
      </c>
      <c r="J107" s="169" t="s">
        <v>1333</v>
      </c>
      <c r="K107" s="169" t="s">
        <v>1334</v>
      </c>
      <c r="L107" s="169" t="s">
        <v>1405</v>
      </c>
      <c r="M107" s="169" t="s">
        <v>1418</v>
      </c>
      <c r="N107" s="169" t="s">
        <v>1419</v>
      </c>
      <c r="O107" s="169" t="s">
        <v>1425</v>
      </c>
      <c r="P107" s="169" t="s">
        <v>1426</v>
      </c>
      <c r="Q107" s="83" t="s">
        <v>1239</v>
      </c>
      <c r="R107" s="83" t="s">
        <v>1240</v>
      </c>
      <c r="S107" s="83" t="s">
        <v>1247</v>
      </c>
      <c r="T107" s="83" t="s">
        <v>979</v>
      </c>
      <c r="U107" s="168" t="s">
        <v>1414</v>
      </c>
      <c r="V107" s="83" t="s">
        <v>1242</v>
      </c>
      <c r="W107" s="46" t="s">
        <v>1223</v>
      </c>
    </row>
    <row r="108" spans="2:23" ht="17.25" customHeight="1">
      <c r="B108" s="58">
        <v>32</v>
      </c>
      <c r="C108" s="53" t="s">
        <v>946</v>
      </c>
      <c r="D108" s="52" t="s">
        <v>1114</v>
      </c>
      <c r="E108" s="87" t="s">
        <v>1059</v>
      </c>
      <c r="F108" s="223">
        <v>1</v>
      </c>
      <c r="G108" s="223"/>
      <c r="H108" s="223"/>
      <c r="I108" s="223"/>
      <c r="J108" s="223"/>
      <c r="K108" s="223"/>
      <c r="L108" s="223"/>
      <c r="M108" s="88"/>
      <c r="N108" s="88"/>
      <c r="O108" s="88"/>
      <c r="P108" s="88"/>
      <c r="Q108" s="88"/>
      <c r="R108" s="88"/>
      <c r="S108" s="88">
        <v>1</v>
      </c>
      <c r="T108" s="88"/>
      <c r="U108" s="88"/>
      <c r="V108" s="88"/>
      <c r="W108" s="22">
        <f t="shared" si="5"/>
        <v>1</v>
      </c>
    </row>
    <row r="109" spans="2:23" ht="17.25" customHeight="1">
      <c r="B109" s="221">
        <v>33</v>
      </c>
      <c r="C109" s="13" t="s">
        <v>164</v>
      </c>
      <c r="D109" s="36" t="s">
        <v>1114</v>
      </c>
      <c r="E109" s="85" t="s">
        <v>1422</v>
      </c>
      <c r="F109" s="222">
        <v>1</v>
      </c>
      <c r="G109" s="222">
        <v>1</v>
      </c>
      <c r="H109" s="222">
        <v>1</v>
      </c>
      <c r="I109" s="222">
        <v>1</v>
      </c>
      <c r="J109" s="222"/>
      <c r="K109" s="222"/>
      <c r="L109" s="222"/>
      <c r="M109" s="86"/>
      <c r="N109" s="86">
        <v>1</v>
      </c>
      <c r="O109" s="86"/>
      <c r="P109" s="86"/>
      <c r="Q109" s="86"/>
      <c r="R109" s="86"/>
      <c r="S109" s="86"/>
      <c r="T109" s="86"/>
      <c r="U109" s="86"/>
      <c r="V109" s="86"/>
      <c r="W109" s="22">
        <f t="shared" si="5"/>
        <v>1</v>
      </c>
    </row>
    <row r="110" spans="2:23" ht="17.25" customHeight="1">
      <c r="B110" s="221">
        <v>34</v>
      </c>
      <c r="C110" s="13" t="s">
        <v>166</v>
      </c>
      <c r="D110" s="36" t="s">
        <v>1114</v>
      </c>
      <c r="E110" s="85" t="s">
        <v>1422</v>
      </c>
      <c r="F110" s="222">
        <v>1</v>
      </c>
      <c r="G110" s="222">
        <v>1</v>
      </c>
      <c r="H110" s="222"/>
      <c r="I110" s="222"/>
      <c r="J110" s="222">
        <v>1</v>
      </c>
      <c r="K110" s="222">
        <v>1</v>
      </c>
      <c r="L110" s="222"/>
      <c r="M110" s="86"/>
      <c r="N110" s="86">
        <v>1</v>
      </c>
      <c r="O110" s="86"/>
      <c r="P110" s="86"/>
      <c r="Q110" s="86"/>
      <c r="R110" s="86"/>
      <c r="S110" s="86"/>
      <c r="T110" s="86"/>
      <c r="U110" s="86"/>
      <c r="V110" s="86"/>
      <c r="W110" s="22">
        <f t="shared" si="5"/>
        <v>1</v>
      </c>
    </row>
    <row r="111" spans="2:23" ht="17.25" customHeight="1">
      <c r="B111" s="221">
        <v>35</v>
      </c>
      <c r="C111" s="13" t="s">
        <v>168</v>
      </c>
      <c r="D111" s="36" t="s">
        <v>1114</v>
      </c>
      <c r="E111" s="85" t="s">
        <v>1059</v>
      </c>
      <c r="F111" s="222">
        <v>1</v>
      </c>
      <c r="G111" s="222"/>
      <c r="H111" s="222"/>
      <c r="I111" s="222"/>
      <c r="J111" s="222"/>
      <c r="K111" s="222"/>
      <c r="L111" s="222">
        <v>1</v>
      </c>
      <c r="M111" s="86"/>
      <c r="N111" s="86"/>
      <c r="O111" s="86"/>
      <c r="P111" s="86"/>
      <c r="Q111" s="86"/>
      <c r="R111" s="86"/>
      <c r="S111" s="86">
        <v>1</v>
      </c>
      <c r="T111" s="86"/>
      <c r="U111" s="86"/>
      <c r="V111" s="86"/>
      <c r="W111" s="22">
        <f t="shared" si="5"/>
        <v>1</v>
      </c>
    </row>
    <row r="112" spans="2:23" ht="24" customHeight="1">
      <c r="B112" s="58">
        <v>36</v>
      </c>
      <c r="C112" s="53" t="s">
        <v>10</v>
      </c>
      <c r="D112" s="52" t="s">
        <v>1114</v>
      </c>
      <c r="E112" s="87" t="s">
        <v>1444</v>
      </c>
      <c r="F112" s="223">
        <v>1</v>
      </c>
      <c r="G112" s="223">
        <v>1</v>
      </c>
      <c r="H112" s="223">
        <v>1</v>
      </c>
      <c r="I112" s="223">
        <v>1</v>
      </c>
      <c r="J112" s="223">
        <v>1</v>
      </c>
      <c r="K112" s="223"/>
      <c r="L112" s="223"/>
      <c r="M112" s="88"/>
      <c r="N112" s="88">
        <v>2</v>
      </c>
      <c r="O112" s="88"/>
      <c r="P112" s="88"/>
      <c r="Q112" s="88"/>
      <c r="R112" s="88"/>
      <c r="S112" s="88"/>
      <c r="T112" s="88"/>
      <c r="U112" s="88"/>
      <c r="V112" s="88"/>
      <c r="W112" s="22">
        <f t="shared" si="5"/>
        <v>2</v>
      </c>
    </row>
    <row r="113" spans="1:23" s="2" customFormat="1" ht="19.5" customHeight="1">
      <c r="A113" s="26"/>
      <c r="B113" s="58">
        <v>37</v>
      </c>
      <c r="C113" s="53" t="s">
        <v>170</v>
      </c>
      <c r="D113" s="52" t="s">
        <v>1114</v>
      </c>
      <c r="E113" s="87" t="s">
        <v>1422</v>
      </c>
      <c r="F113" s="223">
        <v>1</v>
      </c>
      <c r="G113" s="223">
        <v>1</v>
      </c>
      <c r="H113" s="223"/>
      <c r="I113" s="223">
        <v>1</v>
      </c>
      <c r="J113" s="223"/>
      <c r="K113" s="223"/>
      <c r="L113" s="223">
        <v>1</v>
      </c>
      <c r="M113" s="88"/>
      <c r="N113" s="88">
        <v>1</v>
      </c>
      <c r="O113" s="88"/>
      <c r="P113" s="88"/>
      <c r="Q113" s="88"/>
      <c r="R113" s="88"/>
      <c r="S113" s="88"/>
      <c r="T113" s="88"/>
      <c r="U113" s="88"/>
      <c r="V113" s="88"/>
      <c r="W113" s="22">
        <f t="shared" si="5"/>
        <v>1</v>
      </c>
    </row>
    <row r="114" spans="1:23" s="2" customFormat="1" ht="20.100000000000001" customHeight="1">
      <c r="A114" s="40" t="s">
        <v>1125</v>
      </c>
      <c r="B114" s="58">
        <v>38</v>
      </c>
      <c r="C114" s="53" t="s">
        <v>172</v>
      </c>
      <c r="D114" s="52" t="s">
        <v>1114</v>
      </c>
      <c r="E114" s="87" t="s">
        <v>1058</v>
      </c>
      <c r="F114" s="223">
        <v>1</v>
      </c>
      <c r="G114" s="223"/>
      <c r="H114" s="223"/>
      <c r="I114" s="223"/>
      <c r="J114" s="223">
        <v>1</v>
      </c>
      <c r="K114" s="223"/>
      <c r="L114" s="223"/>
      <c r="M114" s="88"/>
      <c r="N114" s="88"/>
      <c r="O114" s="88"/>
      <c r="P114" s="88"/>
      <c r="Q114" s="88"/>
      <c r="R114" s="88">
        <v>1</v>
      </c>
      <c r="S114" s="88"/>
      <c r="T114" s="88"/>
      <c r="U114" s="88"/>
      <c r="V114" s="88"/>
      <c r="W114" s="22">
        <f t="shared" si="5"/>
        <v>1</v>
      </c>
    </row>
    <row r="115" spans="1:23" ht="17.25" customHeight="1">
      <c r="B115" s="221">
        <v>39</v>
      </c>
      <c r="C115" s="13" t="s">
        <v>174</v>
      </c>
      <c r="D115" s="36" t="s">
        <v>1114</v>
      </c>
      <c r="E115" s="85" t="s">
        <v>1057</v>
      </c>
      <c r="F115" s="222">
        <v>1</v>
      </c>
      <c r="G115" s="222"/>
      <c r="H115" s="222"/>
      <c r="I115" s="222"/>
      <c r="J115" s="222">
        <v>1</v>
      </c>
      <c r="K115" s="222"/>
      <c r="L115" s="222"/>
      <c r="M115" s="86"/>
      <c r="N115" s="86"/>
      <c r="O115" s="86"/>
      <c r="P115" s="86"/>
      <c r="Q115" s="86">
        <v>1</v>
      </c>
      <c r="R115" s="86"/>
      <c r="S115" s="86"/>
      <c r="T115" s="86"/>
      <c r="U115" s="86"/>
      <c r="V115" s="86"/>
      <c r="W115" s="22">
        <f t="shared" si="5"/>
        <v>1</v>
      </c>
    </row>
    <row r="116" spans="1:23" s="7" customFormat="1" ht="25.5" customHeight="1">
      <c r="B116" s="58">
        <v>40</v>
      </c>
      <c r="C116" s="53" t="s">
        <v>176</v>
      </c>
      <c r="D116" s="52" t="s">
        <v>1114</v>
      </c>
      <c r="E116" s="87" t="s">
        <v>1445</v>
      </c>
      <c r="F116" s="223">
        <v>1</v>
      </c>
      <c r="G116" s="223">
        <v>1</v>
      </c>
      <c r="H116" s="223"/>
      <c r="I116" s="223"/>
      <c r="J116" s="223"/>
      <c r="K116" s="223"/>
      <c r="L116" s="223"/>
      <c r="M116" s="88"/>
      <c r="N116" s="88">
        <v>1</v>
      </c>
      <c r="O116" s="88"/>
      <c r="P116" s="88"/>
      <c r="Q116" s="88"/>
      <c r="R116" s="88"/>
      <c r="S116" s="88">
        <v>1</v>
      </c>
      <c r="T116" s="88"/>
      <c r="U116" s="88"/>
      <c r="V116" s="88"/>
      <c r="W116" s="22">
        <f t="shared" si="5"/>
        <v>2</v>
      </c>
    </row>
    <row r="117" spans="1:23" ht="17.25" customHeight="1">
      <c r="B117" s="221">
        <v>41</v>
      </c>
      <c r="C117" s="13" t="s">
        <v>1013</v>
      </c>
      <c r="D117" s="36" t="s">
        <v>1114</v>
      </c>
      <c r="E117" s="85" t="s">
        <v>1422</v>
      </c>
      <c r="F117" s="222">
        <v>1</v>
      </c>
      <c r="G117" s="222">
        <v>1</v>
      </c>
      <c r="H117" s="222"/>
      <c r="I117" s="222">
        <v>1</v>
      </c>
      <c r="J117" s="222">
        <v>1</v>
      </c>
      <c r="K117" s="222"/>
      <c r="L117" s="222"/>
      <c r="M117" s="86"/>
      <c r="N117" s="86">
        <v>1</v>
      </c>
      <c r="O117" s="86"/>
      <c r="P117" s="86"/>
      <c r="Q117" s="86"/>
      <c r="R117" s="86"/>
      <c r="S117" s="86"/>
      <c r="T117" s="86"/>
      <c r="U117" s="86"/>
      <c r="V117" s="86"/>
      <c r="W117" s="22">
        <f t="shared" si="5"/>
        <v>1</v>
      </c>
    </row>
    <row r="118" spans="1:23" ht="17.25" customHeight="1">
      <c r="B118" s="221">
        <v>42</v>
      </c>
      <c r="C118" s="13" t="s">
        <v>178</v>
      </c>
      <c r="D118" s="36" t="s">
        <v>1114</v>
      </c>
      <c r="E118" s="85" t="s">
        <v>1422</v>
      </c>
      <c r="F118" s="222">
        <v>1</v>
      </c>
      <c r="G118" s="222">
        <v>1</v>
      </c>
      <c r="H118" s="222"/>
      <c r="I118" s="222">
        <v>1</v>
      </c>
      <c r="J118" s="222"/>
      <c r="K118" s="222"/>
      <c r="L118" s="222"/>
      <c r="M118" s="86"/>
      <c r="N118" s="86">
        <v>1</v>
      </c>
      <c r="O118" s="86"/>
      <c r="P118" s="86"/>
      <c r="Q118" s="86"/>
      <c r="R118" s="86"/>
      <c r="S118" s="86"/>
      <c r="T118" s="86"/>
      <c r="U118" s="86"/>
      <c r="V118" s="86"/>
      <c r="W118" s="22">
        <f t="shared" si="5"/>
        <v>1</v>
      </c>
    </row>
    <row r="119" spans="1:23" ht="17.25" customHeight="1">
      <c r="B119" s="58">
        <v>43</v>
      </c>
      <c r="C119" s="53" t="s">
        <v>180</v>
      </c>
      <c r="D119" s="52" t="s">
        <v>1114</v>
      </c>
      <c r="E119" s="87" t="s">
        <v>1059</v>
      </c>
      <c r="F119" s="223">
        <v>1</v>
      </c>
      <c r="G119" s="223"/>
      <c r="H119" s="223"/>
      <c r="I119" s="223"/>
      <c r="J119" s="223"/>
      <c r="K119" s="223"/>
      <c r="L119" s="223"/>
      <c r="M119" s="88"/>
      <c r="N119" s="88"/>
      <c r="O119" s="88"/>
      <c r="P119" s="88"/>
      <c r="Q119" s="88"/>
      <c r="R119" s="88"/>
      <c r="S119" s="88">
        <v>1</v>
      </c>
      <c r="T119" s="88"/>
      <c r="U119" s="88"/>
      <c r="V119" s="88"/>
      <c r="W119" s="22">
        <f t="shared" si="5"/>
        <v>1</v>
      </c>
    </row>
    <row r="120" spans="1:23" ht="17.25" customHeight="1">
      <c r="B120" s="58">
        <v>44</v>
      </c>
      <c r="C120" s="53" t="s">
        <v>182</v>
      </c>
      <c r="D120" s="52" t="s">
        <v>1114</v>
      </c>
      <c r="E120" s="87" t="s">
        <v>1059</v>
      </c>
      <c r="F120" s="223">
        <v>1</v>
      </c>
      <c r="G120" s="223"/>
      <c r="H120" s="223"/>
      <c r="I120" s="223"/>
      <c r="J120" s="223"/>
      <c r="K120" s="223"/>
      <c r="L120" s="223"/>
      <c r="M120" s="88"/>
      <c r="N120" s="88"/>
      <c r="O120" s="88"/>
      <c r="P120" s="88"/>
      <c r="Q120" s="88"/>
      <c r="R120" s="88"/>
      <c r="S120" s="88">
        <v>1</v>
      </c>
      <c r="T120" s="88"/>
      <c r="U120" s="88"/>
      <c r="V120" s="88"/>
      <c r="W120" s="22">
        <f t="shared" si="5"/>
        <v>1</v>
      </c>
    </row>
    <row r="121" spans="1:23" ht="17.25" customHeight="1">
      <c r="B121" s="58">
        <v>45</v>
      </c>
      <c r="C121" s="53" t="s">
        <v>184</v>
      </c>
      <c r="D121" s="52" t="s">
        <v>1114</v>
      </c>
      <c r="E121" s="87" t="s">
        <v>1422</v>
      </c>
      <c r="F121" s="223">
        <v>1</v>
      </c>
      <c r="G121" s="223">
        <v>1</v>
      </c>
      <c r="H121" s="223"/>
      <c r="I121" s="223"/>
      <c r="J121" s="223"/>
      <c r="K121" s="223"/>
      <c r="L121" s="223"/>
      <c r="M121" s="88"/>
      <c r="N121" s="88">
        <v>1</v>
      </c>
      <c r="O121" s="88"/>
      <c r="P121" s="88"/>
      <c r="Q121" s="88"/>
      <c r="R121" s="88"/>
      <c r="S121" s="88"/>
      <c r="T121" s="88"/>
      <c r="U121" s="88"/>
      <c r="V121" s="88"/>
      <c r="W121" s="22">
        <f t="shared" si="5"/>
        <v>1</v>
      </c>
    </row>
    <row r="122" spans="1:23" ht="17.25" customHeight="1">
      <c r="B122" s="58">
        <v>46</v>
      </c>
      <c r="C122" s="53" t="s">
        <v>186</v>
      </c>
      <c r="D122" s="52" t="s">
        <v>1114</v>
      </c>
      <c r="E122" s="87" t="s">
        <v>1059</v>
      </c>
      <c r="F122" s="223">
        <v>1</v>
      </c>
      <c r="G122" s="223"/>
      <c r="H122" s="223"/>
      <c r="I122" s="223"/>
      <c r="J122" s="223">
        <v>1</v>
      </c>
      <c r="K122" s="223">
        <v>1</v>
      </c>
      <c r="L122" s="223"/>
      <c r="M122" s="88"/>
      <c r="N122" s="88"/>
      <c r="O122" s="88"/>
      <c r="P122" s="88"/>
      <c r="Q122" s="88"/>
      <c r="R122" s="88"/>
      <c r="S122" s="88">
        <v>1</v>
      </c>
      <c r="T122" s="88"/>
      <c r="U122" s="88"/>
      <c r="V122" s="88"/>
      <c r="W122" s="22">
        <f t="shared" si="5"/>
        <v>1</v>
      </c>
    </row>
    <row r="123" spans="1:23" ht="17.25" customHeight="1">
      <c r="B123" s="58">
        <v>47</v>
      </c>
      <c r="C123" s="53" t="s">
        <v>188</v>
      </c>
      <c r="D123" s="52" t="s">
        <v>1114</v>
      </c>
      <c r="E123" s="87" t="s">
        <v>1059</v>
      </c>
      <c r="F123" s="223">
        <v>1</v>
      </c>
      <c r="G123" s="223"/>
      <c r="H123" s="223"/>
      <c r="I123" s="223"/>
      <c r="J123" s="223">
        <v>1</v>
      </c>
      <c r="K123" s="223"/>
      <c r="L123" s="223"/>
      <c r="M123" s="88"/>
      <c r="N123" s="88"/>
      <c r="O123" s="88"/>
      <c r="P123" s="88"/>
      <c r="Q123" s="88"/>
      <c r="R123" s="88"/>
      <c r="S123" s="88">
        <v>1</v>
      </c>
      <c r="T123" s="88"/>
      <c r="U123" s="88"/>
      <c r="V123" s="88"/>
      <c r="W123" s="22">
        <f t="shared" si="5"/>
        <v>1</v>
      </c>
    </row>
    <row r="124" spans="1:23" ht="17.25" customHeight="1">
      <c r="B124" s="58">
        <v>48</v>
      </c>
      <c r="C124" s="53" t="s">
        <v>190</v>
      </c>
      <c r="D124" s="52" t="s">
        <v>1114</v>
      </c>
      <c r="E124" s="87" t="s">
        <v>1422</v>
      </c>
      <c r="F124" s="223">
        <v>1</v>
      </c>
      <c r="G124" s="223">
        <v>1</v>
      </c>
      <c r="H124" s="223"/>
      <c r="I124" s="223">
        <v>1</v>
      </c>
      <c r="J124" s="223"/>
      <c r="K124" s="223"/>
      <c r="L124" s="223"/>
      <c r="M124" s="88"/>
      <c r="N124" s="88">
        <v>1</v>
      </c>
      <c r="O124" s="88"/>
      <c r="P124" s="88"/>
      <c r="Q124" s="88"/>
      <c r="R124" s="88"/>
      <c r="S124" s="88"/>
      <c r="T124" s="88"/>
      <c r="U124" s="88"/>
      <c r="V124" s="88"/>
      <c r="W124" s="22">
        <f t="shared" si="5"/>
        <v>1</v>
      </c>
    </row>
    <row r="125" spans="1:23" ht="17.25" customHeight="1">
      <c r="B125" s="58">
        <v>49</v>
      </c>
      <c r="C125" s="53" t="s">
        <v>191</v>
      </c>
      <c r="D125" s="52" t="s">
        <v>1114</v>
      </c>
      <c r="E125" s="87" t="s">
        <v>30</v>
      </c>
      <c r="F125" s="223"/>
      <c r="G125" s="223"/>
      <c r="H125" s="223"/>
      <c r="I125" s="223"/>
      <c r="J125" s="223"/>
      <c r="K125" s="223"/>
      <c r="L125" s="223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22">
        <f t="shared" si="5"/>
        <v>0</v>
      </c>
    </row>
    <row r="126" spans="1:23" ht="22.5">
      <c r="B126" s="58">
        <v>50</v>
      </c>
      <c r="C126" s="53" t="s">
        <v>1003</v>
      </c>
      <c r="D126" s="52" t="s">
        <v>1114</v>
      </c>
      <c r="E126" s="87" t="s">
        <v>1446</v>
      </c>
      <c r="F126" s="223">
        <v>1</v>
      </c>
      <c r="G126" s="223">
        <v>1</v>
      </c>
      <c r="H126" s="223"/>
      <c r="I126" s="223">
        <v>1</v>
      </c>
      <c r="J126" s="223"/>
      <c r="K126" s="223"/>
      <c r="L126" s="223"/>
      <c r="M126" s="88"/>
      <c r="N126" s="88">
        <v>3</v>
      </c>
      <c r="O126" s="88"/>
      <c r="P126" s="88"/>
      <c r="Q126" s="88"/>
      <c r="R126" s="88"/>
      <c r="S126" s="88"/>
      <c r="T126" s="88"/>
      <c r="U126" s="88"/>
      <c r="V126" s="88">
        <v>0</v>
      </c>
      <c r="W126" s="22">
        <f t="shared" si="5"/>
        <v>3</v>
      </c>
    </row>
    <row r="127" spans="1:23" ht="17.25" customHeight="1">
      <c r="B127" s="221">
        <v>51</v>
      </c>
      <c r="C127" s="13" t="s">
        <v>197</v>
      </c>
      <c r="D127" s="36" t="s">
        <v>1114</v>
      </c>
      <c r="E127" s="99" t="s">
        <v>1059</v>
      </c>
      <c r="F127" s="222">
        <v>1</v>
      </c>
      <c r="G127" s="222"/>
      <c r="H127" s="222"/>
      <c r="I127" s="222"/>
      <c r="J127" s="222"/>
      <c r="K127" s="222"/>
      <c r="L127" s="222">
        <v>1</v>
      </c>
      <c r="M127" s="86"/>
      <c r="N127" s="86"/>
      <c r="O127" s="86"/>
      <c r="P127" s="86"/>
      <c r="Q127" s="86"/>
      <c r="R127" s="86"/>
      <c r="S127" s="86">
        <v>1</v>
      </c>
      <c r="T127" s="86"/>
      <c r="U127" s="86"/>
      <c r="V127" s="86"/>
      <c r="W127" s="22">
        <f t="shared" si="5"/>
        <v>1</v>
      </c>
    </row>
    <row r="128" spans="1:23" ht="17.25" customHeight="1">
      <c r="B128" s="221">
        <v>52</v>
      </c>
      <c r="C128" s="13" t="s">
        <v>201</v>
      </c>
      <c r="D128" s="36" t="s">
        <v>1114</v>
      </c>
      <c r="E128" s="85" t="s">
        <v>1300</v>
      </c>
      <c r="F128" s="222">
        <v>1</v>
      </c>
      <c r="G128" s="222"/>
      <c r="H128" s="222"/>
      <c r="I128" s="222"/>
      <c r="J128" s="222"/>
      <c r="K128" s="222"/>
      <c r="L128" s="222">
        <v>1</v>
      </c>
      <c r="M128" s="86"/>
      <c r="N128" s="86"/>
      <c r="O128" s="86"/>
      <c r="P128" s="86"/>
      <c r="Q128" s="86"/>
      <c r="R128" s="86">
        <v>1</v>
      </c>
      <c r="S128" s="86"/>
      <c r="T128" s="86"/>
      <c r="U128" s="86"/>
      <c r="V128" s="86"/>
      <c r="W128" s="22">
        <f t="shared" si="5"/>
        <v>1</v>
      </c>
    </row>
    <row r="129" spans="2:26" ht="17.25" customHeight="1">
      <c r="B129" s="221">
        <v>53</v>
      </c>
      <c r="C129" s="13" t="s">
        <v>210</v>
      </c>
      <c r="D129" s="36" t="s">
        <v>1114</v>
      </c>
      <c r="E129" s="85" t="s">
        <v>1424</v>
      </c>
      <c r="F129" s="222">
        <v>1</v>
      </c>
      <c r="G129" s="222">
        <v>1</v>
      </c>
      <c r="H129" s="222"/>
      <c r="I129" s="222">
        <v>1</v>
      </c>
      <c r="J129" s="222">
        <v>1</v>
      </c>
      <c r="K129" s="222"/>
      <c r="L129" s="222"/>
      <c r="M129" s="86">
        <v>1</v>
      </c>
      <c r="N129" s="86"/>
      <c r="O129" s="86"/>
      <c r="P129" s="86"/>
      <c r="Q129" s="86"/>
      <c r="R129" s="86"/>
      <c r="S129" s="86"/>
      <c r="T129" s="86"/>
      <c r="U129" s="86"/>
      <c r="V129" s="86"/>
      <c r="W129" s="22">
        <f t="shared" si="5"/>
        <v>1</v>
      </c>
    </row>
    <row r="130" spans="2:26" ht="23.25" customHeight="1">
      <c r="B130" s="58">
        <v>54</v>
      </c>
      <c r="C130" s="53" t="s">
        <v>212</v>
      </c>
      <c r="D130" s="52" t="s">
        <v>1114</v>
      </c>
      <c r="E130" s="87" t="s">
        <v>1061</v>
      </c>
      <c r="F130" s="223">
        <v>1</v>
      </c>
      <c r="G130" s="223"/>
      <c r="H130" s="223"/>
      <c r="I130" s="223"/>
      <c r="J130" s="223"/>
      <c r="K130" s="223"/>
      <c r="L130" s="223"/>
      <c r="M130" s="88"/>
      <c r="N130" s="88"/>
      <c r="O130" s="88"/>
      <c r="P130" s="88"/>
      <c r="Q130" s="88"/>
      <c r="R130" s="88">
        <v>1</v>
      </c>
      <c r="S130" s="88">
        <v>1</v>
      </c>
      <c r="T130" s="88"/>
      <c r="U130" s="88"/>
      <c r="V130" s="88"/>
      <c r="W130" s="22">
        <f t="shared" si="5"/>
        <v>2</v>
      </c>
    </row>
    <row r="131" spans="2:26" ht="17.25" customHeight="1">
      <c r="B131" s="58">
        <v>55</v>
      </c>
      <c r="C131" s="53" t="s">
        <v>213</v>
      </c>
      <c r="D131" s="52" t="s">
        <v>1114</v>
      </c>
      <c r="E131" s="87" t="s">
        <v>1059</v>
      </c>
      <c r="F131" s="223">
        <v>1</v>
      </c>
      <c r="G131" s="223"/>
      <c r="H131" s="223"/>
      <c r="I131" s="223"/>
      <c r="J131" s="223"/>
      <c r="K131" s="223"/>
      <c r="L131" s="223">
        <v>1</v>
      </c>
      <c r="M131" s="88"/>
      <c r="N131" s="88"/>
      <c r="O131" s="88"/>
      <c r="P131" s="88"/>
      <c r="Q131" s="88"/>
      <c r="R131" s="88"/>
      <c r="S131" s="88">
        <v>1</v>
      </c>
      <c r="T131" s="88"/>
      <c r="U131" s="88"/>
      <c r="V131" s="88"/>
      <c r="W131" s="22">
        <f t="shared" si="5"/>
        <v>1</v>
      </c>
    </row>
    <row r="132" spans="2:26" ht="17.25" customHeight="1">
      <c r="B132" s="58">
        <v>56</v>
      </c>
      <c r="C132" s="53" t="s">
        <v>215</v>
      </c>
      <c r="D132" s="52" t="s">
        <v>1114</v>
      </c>
      <c r="E132" s="87" t="s">
        <v>1320</v>
      </c>
      <c r="F132" s="223">
        <v>1</v>
      </c>
      <c r="G132" s="223">
        <v>1</v>
      </c>
      <c r="H132" s="223"/>
      <c r="I132" s="223">
        <v>1</v>
      </c>
      <c r="J132" s="223"/>
      <c r="K132" s="223">
        <v>1</v>
      </c>
      <c r="L132" s="223"/>
      <c r="M132" s="88"/>
      <c r="N132" s="88">
        <v>1</v>
      </c>
      <c r="O132" s="88"/>
      <c r="P132" s="88"/>
      <c r="Q132" s="88"/>
      <c r="R132" s="88"/>
      <c r="S132" s="88">
        <v>0</v>
      </c>
      <c r="T132" s="88"/>
      <c r="U132" s="88"/>
      <c r="V132" s="88"/>
      <c r="W132" s="22">
        <f t="shared" si="5"/>
        <v>1</v>
      </c>
      <c r="Z132" s="1" t="s">
        <v>1314</v>
      </c>
    </row>
    <row r="133" spans="2:26" ht="17.25" customHeight="1">
      <c r="B133" s="58">
        <v>57</v>
      </c>
      <c r="C133" s="53" t="s">
        <v>217</v>
      </c>
      <c r="D133" s="52" t="s">
        <v>1114</v>
      </c>
      <c r="E133" s="87" t="s">
        <v>1059</v>
      </c>
      <c r="F133" s="223">
        <v>1</v>
      </c>
      <c r="G133" s="223"/>
      <c r="H133" s="223"/>
      <c r="I133" s="223"/>
      <c r="J133" s="223"/>
      <c r="K133" s="223"/>
      <c r="L133" s="223">
        <v>1</v>
      </c>
      <c r="M133" s="88"/>
      <c r="N133" s="88"/>
      <c r="O133" s="88"/>
      <c r="P133" s="88"/>
      <c r="Q133" s="88"/>
      <c r="R133" s="88"/>
      <c r="S133" s="88">
        <v>1</v>
      </c>
      <c r="T133" s="88"/>
      <c r="U133" s="88"/>
      <c r="V133" s="88"/>
      <c r="W133" s="22">
        <f t="shared" si="5"/>
        <v>1</v>
      </c>
    </row>
    <row r="134" spans="2:26" ht="24.75" customHeight="1">
      <c r="B134" s="221">
        <v>58</v>
      </c>
      <c r="C134" s="13" t="s">
        <v>227</v>
      </c>
      <c r="D134" s="36" t="s">
        <v>1114</v>
      </c>
      <c r="E134" s="85" t="s">
        <v>1059</v>
      </c>
      <c r="F134" s="222">
        <v>1</v>
      </c>
      <c r="G134" s="222"/>
      <c r="H134" s="222"/>
      <c r="I134" s="222"/>
      <c r="J134" s="222"/>
      <c r="K134" s="222"/>
      <c r="L134" s="222"/>
      <c r="M134" s="86"/>
      <c r="N134" s="86"/>
      <c r="O134" s="86"/>
      <c r="P134" s="86"/>
      <c r="Q134" s="86"/>
      <c r="R134" s="86"/>
      <c r="S134" s="86">
        <v>1</v>
      </c>
      <c r="T134" s="86"/>
      <c r="U134" s="86"/>
      <c r="V134" s="86"/>
      <c r="W134" s="22">
        <f t="shared" si="5"/>
        <v>1</v>
      </c>
    </row>
    <row r="135" spans="2:26" ht="17.25" customHeight="1">
      <c r="B135" s="221">
        <v>59</v>
      </c>
      <c r="C135" s="13" t="s">
        <v>228</v>
      </c>
      <c r="D135" s="36" t="s">
        <v>1114</v>
      </c>
      <c r="E135" s="85" t="s">
        <v>1059</v>
      </c>
      <c r="F135" s="222">
        <v>1</v>
      </c>
      <c r="G135" s="222"/>
      <c r="H135" s="222"/>
      <c r="I135" s="222"/>
      <c r="J135" s="222"/>
      <c r="K135" s="222"/>
      <c r="L135" s="222"/>
      <c r="M135" s="86"/>
      <c r="N135" s="86"/>
      <c r="O135" s="86"/>
      <c r="P135" s="86"/>
      <c r="Q135" s="86"/>
      <c r="R135" s="86"/>
      <c r="S135" s="86">
        <v>1</v>
      </c>
      <c r="T135" s="86"/>
      <c r="U135" s="86"/>
      <c r="V135" s="86"/>
      <c r="W135" s="22">
        <f t="shared" si="5"/>
        <v>1</v>
      </c>
    </row>
    <row r="136" spans="2:26" ht="17.25" customHeight="1">
      <c r="B136" s="221">
        <v>60</v>
      </c>
      <c r="C136" s="13" t="s">
        <v>970</v>
      </c>
      <c r="D136" s="36" t="s">
        <v>1114</v>
      </c>
      <c r="E136" s="85" t="s">
        <v>1443</v>
      </c>
      <c r="F136" s="222">
        <v>1</v>
      </c>
      <c r="G136" s="222">
        <v>1</v>
      </c>
      <c r="H136" s="222"/>
      <c r="I136" s="222"/>
      <c r="J136" s="222"/>
      <c r="K136" s="222"/>
      <c r="L136" s="222">
        <v>1</v>
      </c>
      <c r="M136" s="86"/>
      <c r="N136" s="86"/>
      <c r="O136" s="86">
        <v>1</v>
      </c>
      <c r="P136" s="86"/>
      <c r="Q136" s="86"/>
      <c r="R136" s="86"/>
      <c r="S136" s="86"/>
      <c r="T136" s="86"/>
      <c r="U136" s="86"/>
      <c r="V136" s="86"/>
      <c r="W136" s="22">
        <f t="shared" si="5"/>
        <v>1</v>
      </c>
    </row>
    <row r="137" spans="2:26" ht="17.25" customHeight="1">
      <c r="B137" s="221">
        <v>61</v>
      </c>
      <c r="C137" s="13" t="s">
        <v>234</v>
      </c>
      <c r="D137" s="36" t="s">
        <v>1114</v>
      </c>
      <c r="E137" s="85" t="s">
        <v>1443</v>
      </c>
      <c r="F137" s="222">
        <v>1</v>
      </c>
      <c r="G137" s="222">
        <v>1</v>
      </c>
      <c r="H137" s="222"/>
      <c r="I137" s="222"/>
      <c r="J137" s="222">
        <v>1</v>
      </c>
      <c r="K137" s="222"/>
      <c r="L137" s="222"/>
      <c r="M137" s="86"/>
      <c r="N137" s="86"/>
      <c r="O137" s="86">
        <v>1</v>
      </c>
      <c r="P137" s="86"/>
      <c r="Q137" s="86"/>
      <c r="R137" s="86"/>
      <c r="S137" s="86"/>
      <c r="T137" s="86"/>
      <c r="U137" s="86"/>
      <c r="V137" s="86"/>
      <c r="W137" s="22">
        <f t="shared" si="5"/>
        <v>1</v>
      </c>
    </row>
    <row r="138" spans="2:26" ht="17.25" customHeight="1">
      <c r="B138" s="221">
        <v>62</v>
      </c>
      <c r="C138" s="13" t="s">
        <v>238</v>
      </c>
      <c r="D138" s="36" t="s">
        <v>1114</v>
      </c>
      <c r="E138" s="85" t="s">
        <v>1059</v>
      </c>
      <c r="F138" s="222">
        <v>1</v>
      </c>
      <c r="G138" s="222"/>
      <c r="H138" s="222"/>
      <c r="I138" s="222"/>
      <c r="J138" s="222"/>
      <c r="K138" s="222"/>
      <c r="L138" s="222"/>
      <c r="M138" s="86"/>
      <c r="N138" s="86"/>
      <c r="O138" s="86"/>
      <c r="P138" s="86"/>
      <c r="Q138" s="86"/>
      <c r="R138" s="86"/>
      <c r="S138" s="86">
        <v>1</v>
      </c>
      <c r="T138" s="86"/>
      <c r="U138" s="86"/>
      <c r="V138" s="86"/>
      <c r="W138" s="22">
        <f t="shared" si="5"/>
        <v>1</v>
      </c>
    </row>
    <row r="139" spans="2:26" ht="17.25" customHeight="1">
      <c r="B139" s="221">
        <v>63</v>
      </c>
      <c r="C139" s="13" t="s">
        <v>239</v>
      </c>
      <c r="D139" s="36" t="s">
        <v>1114</v>
      </c>
      <c r="E139" s="85" t="s">
        <v>1059</v>
      </c>
      <c r="F139" s="222">
        <v>1</v>
      </c>
      <c r="G139" s="222"/>
      <c r="H139" s="222"/>
      <c r="I139" s="222"/>
      <c r="J139" s="222"/>
      <c r="K139" s="222"/>
      <c r="L139" s="222">
        <v>1</v>
      </c>
      <c r="M139" s="86"/>
      <c r="N139" s="86"/>
      <c r="O139" s="86"/>
      <c r="P139" s="86"/>
      <c r="Q139" s="86"/>
      <c r="R139" s="86"/>
      <c r="S139" s="86">
        <v>1</v>
      </c>
      <c r="T139" s="86"/>
      <c r="U139" s="86"/>
      <c r="V139" s="86"/>
      <c r="W139" s="22">
        <f t="shared" si="5"/>
        <v>1</v>
      </c>
    </row>
    <row r="140" spans="2:26" ht="17.25" customHeight="1">
      <c r="B140" s="221">
        <v>64</v>
      </c>
      <c r="C140" s="13" t="s">
        <v>241</v>
      </c>
      <c r="D140" s="36" t="s">
        <v>1114</v>
      </c>
      <c r="E140" s="85" t="s">
        <v>1422</v>
      </c>
      <c r="F140" s="222">
        <v>1</v>
      </c>
      <c r="G140" s="222">
        <v>1</v>
      </c>
      <c r="H140" s="222"/>
      <c r="I140" s="222"/>
      <c r="J140" s="222">
        <v>1</v>
      </c>
      <c r="K140" s="222"/>
      <c r="L140" s="222"/>
      <c r="M140" s="86"/>
      <c r="N140" s="86">
        <v>1</v>
      </c>
      <c r="O140" s="86"/>
      <c r="P140" s="86"/>
      <c r="Q140" s="86"/>
      <c r="R140" s="86"/>
      <c r="S140" s="86"/>
      <c r="T140" s="86"/>
      <c r="U140" s="86"/>
      <c r="V140" s="86"/>
      <c r="W140" s="22">
        <f t="shared" si="5"/>
        <v>1</v>
      </c>
    </row>
    <row r="141" spans="2:26" ht="16.5" customHeight="1">
      <c r="B141" s="221">
        <v>65</v>
      </c>
      <c r="C141" s="13" t="s">
        <v>243</v>
      </c>
      <c r="D141" s="36" t="s">
        <v>1114</v>
      </c>
      <c r="E141" s="85" t="s">
        <v>1059</v>
      </c>
      <c r="F141" s="222">
        <v>1</v>
      </c>
      <c r="G141" s="222"/>
      <c r="H141" s="222"/>
      <c r="I141" s="222"/>
      <c r="J141" s="222"/>
      <c r="K141" s="222"/>
      <c r="L141" s="222">
        <v>1</v>
      </c>
      <c r="M141" s="86"/>
      <c r="N141" s="86"/>
      <c r="O141" s="86"/>
      <c r="P141" s="86"/>
      <c r="Q141" s="86"/>
      <c r="R141" s="86"/>
      <c r="S141" s="86">
        <v>1</v>
      </c>
      <c r="T141" s="86"/>
      <c r="U141" s="86"/>
      <c r="V141" s="86"/>
      <c r="W141" s="22">
        <f>SUM(M141:V141)</f>
        <v>1</v>
      </c>
    </row>
    <row r="142" spans="2:26" ht="17.25" customHeight="1">
      <c r="B142" s="58">
        <v>66</v>
      </c>
      <c r="C142" s="53" t="s">
        <v>247</v>
      </c>
      <c r="D142" s="52" t="s">
        <v>1114</v>
      </c>
      <c r="E142" s="87" t="s">
        <v>1447</v>
      </c>
      <c r="F142" s="223">
        <v>1</v>
      </c>
      <c r="G142" s="223">
        <v>1</v>
      </c>
      <c r="H142" s="223"/>
      <c r="I142" s="223">
        <v>1</v>
      </c>
      <c r="J142" s="223"/>
      <c r="K142" s="223"/>
      <c r="L142" s="223"/>
      <c r="M142" s="88"/>
      <c r="N142" s="88">
        <v>1</v>
      </c>
      <c r="O142" s="88"/>
      <c r="P142" s="88"/>
      <c r="Q142" s="88"/>
      <c r="R142" s="88"/>
      <c r="S142" s="88"/>
      <c r="T142" s="88"/>
      <c r="U142" s="88"/>
      <c r="V142" s="88"/>
      <c r="W142" s="22">
        <f>SUM(M142:V142)</f>
        <v>1</v>
      </c>
      <c r="X142" s="1" t="s">
        <v>1326</v>
      </c>
      <c r="Z142" s="1" t="s">
        <v>1302</v>
      </c>
    </row>
    <row r="143" spans="2:26" ht="15" customHeight="1">
      <c r="B143" s="436" t="s">
        <v>1134</v>
      </c>
      <c r="C143" s="436"/>
      <c r="D143" s="32"/>
      <c r="E143" s="100"/>
      <c r="F143" s="101">
        <f t="shared" ref="F143:N143" si="6">SUM(F76:F142)</f>
        <v>63</v>
      </c>
      <c r="G143" s="101">
        <f t="shared" si="6"/>
        <v>31</v>
      </c>
      <c r="H143" s="101">
        <f t="shared" si="6"/>
        <v>2</v>
      </c>
      <c r="I143" s="101">
        <f t="shared" si="6"/>
        <v>21</v>
      </c>
      <c r="J143" s="101">
        <f t="shared" si="6"/>
        <v>19</v>
      </c>
      <c r="K143" s="101">
        <f t="shared" si="6"/>
        <v>7</v>
      </c>
      <c r="L143" s="101">
        <f t="shared" si="6"/>
        <v>21</v>
      </c>
      <c r="M143" s="101">
        <f t="shared" si="6"/>
        <v>3</v>
      </c>
      <c r="N143" s="101">
        <f t="shared" si="6"/>
        <v>27</v>
      </c>
      <c r="O143" s="101">
        <f t="shared" ref="O143:V143" si="7">SUM(O76:O142)</f>
        <v>4</v>
      </c>
      <c r="P143" s="101">
        <f t="shared" si="7"/>
        <v>0</v>
      </c>
      <c r="Q143" s="101">
        <f t="shared" si="7"/>
        <v>3</v>
      </c>
      <c r="R143" s="101">
        <f t="shared" si="7"/>
        <v>3</v>
      </c>
      <c r="S143" s="101">
        <f>SUM(S76:S142)</f>
        <v>29</v>
      </c>
      <c r="T143" s="101">
        <f t="shared" si="7"/>
        <v>0</v>
      </c>
      <c r="U143" s="101">
        <f t="shared" si="7"/>
        <v>0</v>
      </c>
      <c r="V143" s="101">
        <f t="shared" si="7"/>
        <v>0</v>
      </c>
      <c r="W143" s="101">
        <f>SUM(M143:V143)</f>
        <v>69</v>
      </c>
      <c r="X143" s="59">
        <f>M143+N143+O143+P143+U143</f>
        <v>34</v>
      </c>
    </row>
    <row r="144" spans="2:26" ht="15" customHeight="1">
      <c r="B144" s="14"/>
      <c r="C144" s="15"/>
      <c r="D144" s="35"/>
      <c r="E144" s="16"/>
      <c r="F144" s="266"/>
      <c r="G144" s="266"/>
      <c r="H144" s="266"/>
      <c r="I144" s="266"/>
      <c r="J144" s="266"/>
      <c r="K144" s="266"/>
      <c r="L144" s="266"/>
      <c r="M144" s="95"/>
      <c r="N144" s="95"/>
      <c r="O144" s="95" t="s">
        <v>1321</v>
      </c>
      <c r="P144" s="95">
        <f>SUM(M143:P143)</f>
        <v>34</v>
      </c>
      <c r="Q144" s="95"/>
      <c r="R144" s="95"/>
      <c r="S144" s="95"/>
      <c r="T144" s="95"/>
      <c r="U144" s="95"/>
      <c r="V144" s="95"/>
      <c r="X144" s="1">
        <f>SUM(M143:V143)</f>
        <v>69</v>
      </c>
    </row>
    <row r="145" spans="1:23" s="2" customFormat="1" ht="16.5" customHeight="1">
      <c r="A145" s="40" t="s">
        <v>1192</v>
      </c>
      <c r="C145" s="15"/>
      <c r="D145" s="35"/>
      <c r="E145" s="17"/>
      <c r="F145" s="177"/>
      <c r="G145" s="177"/>
      <c r="H145" s="177"/>
      <c r="I145" s="177"/>
      <c r="J145" s="177"/>
      <c r="K145" s="177"/>
      <c r="L145" s="207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</row>
    <row r="146" spans="1:23" s="7" customFormat="1" ht="25.5" customHeight="1">
      <c r="B146" s="221"/>
      <c r="C146" s="23" t="s">
        <v>1006</v>
      </c>
      <c r="D146" s="31" t="s">
        <v>999</v>
      </c>
      <c r="E146" s="82" t="s">
        <v>1</v>
      </c>
      <c r="F146" s="169" t="s">
        <v>1329</v>
      </c>
      <c r="G146" s="169" t="s">
        <v>1328</v>
      </c>
      <c r="H146" s="169" t="s">
        <v>1330</v>
      </c>
      <c r="I146" s="169" t="s">
        <v>1331</v>
      </c>
      <c r="J146" s="169" t="s">
        <v>1333</v>
      </c>
      <c r="K146" s="169" t="s">
        <v>1334</v>
      </c>
      <c r="L146" s="169" t="s">
        <v>1405</v>
      </c>
      <c r="M146" s="168" t="s">
        <v>1448</v>
      </c>
      <c r="N146" s="168" t="s">
        <v>1449</v>
      </c>
      <c r="O146" s="168" t="s">
        <v>1450</v>
      </c>
      <c r="P146" s="168" t="s">
        <v>1451</v>
      </c>
      <c r="Q146" s="83" t="s">
        <v>1239</v>
      </c>
      <c r="R146" s="83" t="s">
        <v>1240</v>
      </c>
      <c r="S146" s="83" t="s">
        <v>1241</v>
      </c>
      <c r="T146" s="83" t="s">
        <v>979</v>
      </c>
      <c r="U146" s="168" t="s">
        <v>1414</v>
      </c>
      <c r="V146" s="83" t="s">
        <v>1242</v>
      </c>
      <c r="W146" s="11" t="s">
        <v>1223</v>
      </c>
    </row>
    <row r="147" spans="1:23" s="7" customFormat="1" ht="17.25" customHeight="1">
      <c r="B147" s="221">
        <v>1</v>
      </c>
      <c r="C147" s="13" t="s">
        <v>4</v>
      </c>
      <c r="D147" s="32" t="s">
        <v>1200</v>
      </c>
      <c r="E147" s="85" t="s">
        <v>1059</v>
      </c>
      <c r="F147" s="222">
        <v>1</v>
      </c>
      <c r="G147" s="222"/>
      <c r="H147" s="222"/>
      <c r="I147" s="222"/>
      <c r="J147" s="222"/>
      <c r="K147" s="222">
        <v>1</v>
      </c>
      <c r="L147" s="222"/>
      <c r="M147" s="86"/>
      <c r="N147" s="86"/>
      <c r="O147" s="86"/>
      <c r="P147" s="86"/>
      <c r="Q147" s="86"/>
      <c r="R147" s="86"/>
      <c r="S147" s="86">
        <v>1</v>
      </c>
      <c r="T147" s="86"/>
      <c r="U147" s="86"/>
      <c r="V147" s="86"/>
      <c r="W147" s="70">
        <f>SUM(M147:V147)</f>
        <v>1</v>
      </c>
    </row>
    <row r="148" spans="1:23" ht="17.25" customHeight="1">
      <c r="B148" s="221">
        <v>2</v>
      </c>
      <c r="C148" s="13" t="s">
        <v>6</v>
      </c>
      <c r="D148" s="32" t="s">
        <v>1200</v>
      </c>
      <c r="E148" s="85" t="s">
        <v>1059</v>
      </c>
      <c r="F148" s="222">
        <v>1</v>
      </c>
      <c r="G148" s="222"/>
      <c r="H148" s="222"/>
      <c r="I148" s="222"/>
      <c r="J148" s="222"/>
      <c r="K148" s="222"/>
      <c r="L148" s="222"/>
      <c r="M148" s="86"/>
      <c r="N148" s="86"/>
      <c r="O148" s="86"/>
      <c r="P148" s="86"/>
      <c r="Q148" s="86"/>
      <c r="R148" s="86"/>
      <c r="S148" s="86">
        <v>1</v>
      </c>
      <c r="T148" s="86"/>
      <c r="U148" s="86"/>
      <c r="V148" s="86"/>
      <c r="W148" s="70">
        <f t="shared" ref="W148:W173" si="8">SUM(M148:V148)</f>
        <v>1</v>
      </c>
    </row>
    <row r="149" spans="1:23" ht="17.25" customHeight="1">
      <c r="B149" s="221">
        <v>3</v>
      </c>
      <c r="C149" s="13" t="s">
        <v>993</v>
      </c>
      <c r="D149" s="32" t="s">
        <v>1200</v>
      </c>
      <c r="E149" s="85" t="s">
        <v>1059</v>
      </c>
      <c r="F149" s="222">
        <v>1</v>
      </c>
      <c r="G149" s="222"/>
      <c r="H149" s="222"/>
      <c r="I149" s="222"/>
      <c r="J149" s="222"/>
      <c r="K149" s="222"/>
      <c r="L149" s="222"/>
      <c r="M149" s="86"/>
      <c r="N149" s="86"/>
      <c r="O149" s="86"/>
      <c r="P149" s="86"/>
      <c r="Q149" s="86"/>
      <c r="R149" s="86"/>
      <c r="S149" s="86">
        <v>1</v>
      </c>
      <c r="T149" s="86"/>
      <c r="U149" s="86"/>
      <c r="V149" s="86"/>
      <c r="W149" s="70">
        <f t="shared" si="8"/>
        <v>1</v>
      </c>
    </row>
    <row r="150" spans="1:23" ht="17.25" customHeight="1">
      <c r="B150" s="221">
        <v>4</v>
      </c>
      <c r="C150" s="13" t="s">
        <v>58</v>
      </c>
      <c r="D150" s="32" t="s">
        <v>1200</v>
      </c>
      <c r="E150" s="85" t="s">
        <v>1058</v>
      </c>
      <c r="F150" s="222">
        <v>1</v>
      </c>
      <c r="G150" s="222"/>
      <c r="H150" s="222"/>
      <c r="I150" s="222"/>
      <c r="J150" s="222"/>
      <c r="K150" s="222"/>
      <c r="L150" s="222"/>
      <c r="M150" s="86"/>
      <c r="N150" s="86"/>
      <c r="O150" s="86"/>
      <c r="P150" s="86"/>
      <c r="Q150" s="86"/>
      <c r="R150" s="86">
        <v>1</v>
      </c>
      <c r="S150" s="86"/>
      <c r="T150" s="86"/>
      <c r="U150" s="86"/>
      <c r="V150" s="86"/>
      <c r="W150" s="70">
        <f t="shared" si="8"/>
        <v>1</v>
      </c>
    </row>
    <row r="151" spans="1:23" ht="17.25" customHeight="1">
      <c r="B151" s="221">
        <v>5</v>
      </c>
      <c r="C151" s="13" t="s">
        <v>67</v>
      </c>
      <c r="D151" s="32" t="s">
        <v>1200</v>
      </c>
      <c r="E151" s="99" t="s">
        <v>1452</v>
      </c>
      <c r="F151" s="222">
        <v>1</v>
      </c>
      <c r="G151" s="222">
        <v>1</v>
      </c>
      <c r="H151" s="222"/>
      <c r="I151" s="222"/>
      <c r="J151" s="222"/>
      <c r="K151" s="222"/>
      <c r="L151" s="222"/>
      <c r="M151" s="86"/>
      <c r="N151" s="86">
        <v>1</v>
      </c>
      <c r="O151" s="86"/>
      <c r="P151" s="86"/>
      <c r="Q151" s="86"/>
      <c r="R151" s="86"/>
      <c r="S151" s="86"/>
      <c r="T151" s="86"/>
      <c r="U151" s="86"/>
      <c r="V151" s="86"/>
      <c r="W151" s="70">
        <f t="shared" si="8"/>
        <v>1</v>
      </c>
    </row>
    <row r="152" spans="1:23" ht="17.25" customHeight="1">
      <c r="B152" s="221">
        <v>6</v>
      </c>
      <c r="C152" s="13" t="s">
        <v>69</v>
      </c>
      <c r="D152" s="32" t="s">
        <v>1200</v>
      </c>
      <c r="E152" s="99" t="s">
        <v>1452</v>
      </c>
      <c r="F152" s="222">
        <v>1</v>
      </c>
      <c r="G152" s="222">
        <v>1</v>
      </c>
      <c r="H152" s="222"/>
      <c r="I152" s="222"/>
      <c r="J152" s="222"/>
      <c r="K152" s="222">
        <v>1</v>
      </c>
      <c r="L152" s="222"/>
      <c r="M152" s="86"/>
      <c r="N152" s="86">
        <v>1</v>
      </c>
      <c r="O152" s="86"/>
      <c r="P152" s="86"/>
      <c r="Q152" s="86"/>
      <c r="R152" s="86"/>
      <c r="S152" s="86"/>
      <c r="T152" s="86"/>
      <c r="U152" s="86"/>
      <c r="V152" s="86"/>
      <c r="W152" s="70">
        <f t="shared" si="8"/>
        <v>1</v>
      </c>
    </row>
    <row r="153" spans="1:23" ht="17.25" customHeight="1">
      <c r="B153" s="221">
        <v>7</v>
      </c>
      <c r="C153" s="13" t="s">
        <v>71</v>
      </c>
      <c r="D153" s="32" t="s">
        <v>1200</v>
      </c>
      <c r="E153" s="85" t="s">
        <v>1059</v>
      </c>
      <c r="F153" s="222">
        <v>1</v>
      </c>
      <c r="G153" s="222"/>
      <c r="H153" s="222"/>
      <c r="I153" s="222"/>
      <c r="J153" s="222"/>
      <c r="K153" s="222"/>
      <c r="L153" s="222"/>
      <c r="M153" s="86"/>
      <c r="N153" s="86"/>
      <c r="O153" s="86"/>
      <c r="P153" s="86"/>
      <c r="Q153" s="86"/>
      <c r="R153" s="86"/>
      <c r="S153" s="86">
        <v>1</v>
      </c>
      <c r="T153" s="86"/>
      <c r="U153" s="86"/>
      <c r="V153" s="86"/>
      <c r="W153" s="70">
        <f t="shared" si="8"/>
        <v>1</v>
      </c>
    </row>
    <row r="154" spans="1:23" ht="17.25" customHeight="1">
      <c r="B154" s="221">
        <v>8</v>
      </c>
      <c r="C154" s="13" t="s">
        <v>82</v>
      </c>
      <c r="D154" s="32" t="s">
        <v>1200</v>
      </c>
      <c r="E154" s="85" t="s">
        <v>1453</v>
      </c>
      <c r="F154" s="222">
        <v>1</v>
      </c>
      <c r="G154" s="222">
        <v>1</v>
      </c>
      <c r="H154" s="222"/>
      <c r="I154" s="222"/>
      <c r="J154" s="222"/>
      <c r="K154" s="222"/>
      <c r="L154" s="222"/>
      <c r="M154" s="86"/>
      <c r="N154" s="86"/>
      <c r="O154" s="86">
        <v>1</v>
      </c>
      <c r="P154" s="86"/>
      <c r="Q154" s="86"/>
      <c r="R154" s="86"/>
      <c r="S154" s="86"/>
      <c r="T154" s="86"/>
      <c r="U154" s="86"/>
      <c r="V154" s="86"/>
      <c r="W154" s="70">
        <f t="shared" si="8"/>
        <v>1</v>
      </c>
    </row>
    <row r="155" spans="1:23" ht="17.25" customHeight="1">
      <c r="B155" s="221">
        <v>9</v>
      </c>
      <c r="C155" s="13" t="s">
        <v>84</v>
      </c>
      <c r="D155" s="32" t="s">
        <v>1200</v>
      </c>
      <c r="E155" s="85" t="s">
        <v>1059</v>
      </c>
      <c r="F155" s="222">
        <v>1</v>
      </c>
      <c r="G155" s="222"/>
      <c r="H155" s="222"/>
      <c r="I155" s="222"/>
      <c r="J155" s="222"/>
      <c r="K155" s="222"/>
      <c r="L155" s="222"/>
      <c r="M155" s="86"/>
      <c r="N155" s="86"/>
      <c r="O155" s="86"/>
      <c r="P155" s="86"/>
      <c r="Q155" s="86"/>
      <c r="R155" s="86"/>
      <c r="S155" s="86">
        <v>1</v>
      </c>
      <c r="T155" s="86"/>
      <c r="U155" s="86"/>
      <c r="V155" s="86"/>
      <c r="W155" s="70">
        <f t="shared" si="8"/>
        <v>1</v>
      </c>
    </row>
    <row r="156" spans="1:23" ht="17.25" customHeight="1">
      <c r="B156" s="221">
        <v>10</v>
      </c>
      <c r="C156" s="13" t="s">
        <v>1015</v>
      </c>
      <c r="D156" s="32" t="s">
        <v>1200</v>
      </c>
      <c r="E156" s="99" t="s">
        <v>1452</v>
      </c>
      <c r="F156" s="222">
        <v>1</v>
      </c>
      <c r="G156" s="222">
        <v>1</v>
      </c>
      <c r="H156" s="222"/>
      <c r="I156" s="222">
        <v>1</v>
      </c>
      <c r="J156" s="222"/>
      <c r="K156" s="222"/>
      <c r="L156" s="222"/>
      <c r="M156" s="86"/>
      <c r="N156" s="86">
        <v>1</v>
      </c>
      <c r="O156" s="86"/>
      <c r="P156" s="86"/>
      <c r="Q156" s="86"/>
      <c r="R156" s="86"/>
      <c r="S156" s="86"/>
      <c r="T156" s="86"/>
      <c r="U156" s="86"/>
      <c r="V156" s="86"/>
      <c r="W156" s="70">
        <f t="shared" si="8"/>
        <v>1</v>
      </c>
    </row>
    <row r="157" spans="1:23" ht="24" customHeight="1">
      <c r="B157" s="221">
        <v>11</v>
      </c>
      <c r="C157" s="13" t="s">
        <v>1096</v>
      </c>
      <c r="D157" s="32" t="s">
        <v>1200</v>
      </c>
      <c r="E157" s="85" t="s">
        <v>1454</v>
      </c>
      <c r="F157" s="222">
        <v>1</v>
      </c>
      <c r="G157" s="222">
        <v>1</v>
      </c>
      <c r="H157" s="222"/>
      <c r="I157" s="222"/>
      <c r="J157" s="222"/>
      <c r="K157" s="222"/>
      <c r="L157" s="222"/>
      <c r="M157" s="86"/>
      <c r="N157" s="86"/>
      <c r="O157" s="86">
        <v>1</v>
      </c>
      <c r="P157" s="86"/>
      <c r="Q157" s="86"/>
      <c r="R157" s="86"/>
      <c r="S157" s="86"/>
      <c r="T157" s="86"/>
      <c r="U157" s="86"/>
      <c r="V157" s="86"/>
      <c r="W157" s="70">
        <f t="shared" si="8"/>
        <v>1</v>
      </c>
    </row>
    <row r="158" spans="1:23" ht="17.25" customHeight="1">
      <c r="B158" s="221">
        <v>12</v>
      </c>
      <c r="C158" s="13" t="s">
        <v>115</v>
      </c>
      <c r="D158" s="32" t="s">
        <v>1200</v>
      </c>
      <c r="E158" s="104" t="s">
        <v>1455</v>
      </c>
      <c r="F158" s="222">
        <v>1</v>
      </c>
      <c r="G158" s="222">
        <v>1</v>
      </c>
      <c r="H158" s="267"/>
      <c r="I158" s="222">
        <v>1</v>
      </c>
      <c r="J158" s="222">
        <v>1</v>
      </c>
      <c r="K158" s="222">
        <v>1</v>
      </c>
      <c r="L158" s="222"/>
      <c r="M158" s="86"/>
      <c r="N158" s="86">
        <v>4</v>
      </c>
      <c r="O158" s="86"/>
      <c r="P158" s="86"/>
      <c r="Q158" s="86"/>
      <c r="R158" s="86"/>
      <c r="S158" s="86"/>
      <c r="T158" s="86"/>
      <c r="U158" s="86"/>
      <c r="V158" s="86"/>
      <c r="W158" s="70">
        <f t="shared" si="8"/>
        <v>4</v>
      </c>
    </row>
    <row r="159" spans="1:23" ht="24" customHeight="1">
      <c r="B159" s="221">
        <v>13</v>
      </c>
      <c r="C159" s="13" t="s">
        <v>122</v>
      </c>
      <c r="D159" s="32" t="s">
        <v>1200</v>
      </c>
      <c r="E159" s="89" t="s">
        <v>1456</v>
      </c>
      <c r="F159" s="222">
        <v>1</v>
      </c>
      <c r="G159" s="222">
        <v>1</v>
      </c>
      <c r="H159" s="267"/>
      <c r="I159" s="222">
        <v>1</v>
      </c>
      <c r="J159" s="222"/>
      <c r="K159" s="222">
        <v>1</v>
      </c>
      <c r="L159" s="222"/>
      <c r="M159" s="86"/>
      <c r="N159" s="86">
        <v>3</v>
      </c>
      <c r="O159" s="86">
        <v>1</v>
      </c>
      <c r="P159" s="86"/>
      <c r="Q159" s="86"/>
      <c r="R159" s="86">
        <v>1</v>
      </c>
      <c r="S159" s="86">
        <v>1</v>
      </c>
      <c r="T159" s="86"/>
      <c r="U159" s="86"/>
      <c r="V159" s="86"/>
      <c r="W159" s="70">
        <f t="shared" si="8"/>
        <v>6</v>
      </c>
    </row>
    <row r="160" spans="1:23" s="7" customFormat="1" ht="25.5" customHeight="1">
      <c r="B160" s="221"/>
      <c r="C160" s="23" t="s">
        <v>1244</v>
      </c>
      <c r="D160" s="31" t="s">
        <v>999</v>
      </c>
      <c r="E160" s="82" t="s">
        <v>1</v>
      </c>
      <c r="F160" s="169" t="s">
        <v>1329</v>
      </c>
      <c r="G160" s="169" t="s">
        <v>1328</v>
      </c>
      <c r="H160" s="169" t="s">
        <v>1205</v>
      </c>
      <c r="I160" s="169" t="s">
        <v>1206</v>
      </c>
      <c r="J160" s="169" t="s">
        <v>1333</v>
      </c>
      <c r="K160" s="169" t="s">
        <v>1334</v>
      </c>
      <c r="L160" s="169" t="s">
        <v>1405</v>
      </c>
      <c r="M160" s="168" t="s">
        <v>1448</v>
      </c>
      <c r="N160" s="168" t="s">
        <v>1449</v>
      </c>
      <c r="O160" s="168" t="s">
        <v>1450</v>
      </c>
      <c r="P160" s="168" t="s">
        <v>1451</v>
      </c>
      <c r="Q160" s="83" t="s">
        <v>1245</v>
      </c>
      <c r="R160" s="83" t="s">
        <v>1246</v>
      </c>
      <c r="S160" s="83" t="s">
        <v>1247</v>
      </c>
      <c r="T160" s="83" t="s">
        <v>979</v>
      </c>
      <c r="U160" s="168" t="s">
        <v>1414</v>
      </c>
      <c r="V160" s="83" t="s">
        <v>1242</v>
      </c>
      <c r="W160" s="46" t="s">
        <v>1223</v>
      </c>
    </row>
    <row r="161" spans="2:24" ht="17.25" customHeight="1">
      <c r="B161" s="221">
        <v>14</v>
      </c>
      <c r="C161" s="13" t="s">
        <v>126</v>
      </c>
      <c r="D161" s="32" t="s">
        <v>1200</v>
      </c>
      <c r="E161" s="85" t="s">
        <v>1457</v>
      </c>
      <c r="F161" s="222">
        <v>1</v>
      </c>
      <c r="G161" s="222">
        <v>1</v>
      </c>
      <c r="H161" s="222"/>
      <c r="I161" s="222">
        <v>1</v>
      </c>
      <c r="J161" s="222"/>
      <c r="K161" s="222"/>
      <c r="L161" s="222"/>
      <c r="M161" s="86"/>
      <c r="N161" s="86"/>
      <c r="O161" s="86">
        <v>2</v>
      </c>
      <c r="P161" s="86"/>
      <c r="Q161" s="86"/>
      <c r="R161" s="86"/>
      <c r="S161" s="86"/>
      <c r="T161" s="86"/>
      <c r="U161" s="86"/>
      <c r="V161" s="86"/>
      <c r="W161" s="70">
        <f t="shared" si="8"/>
        <v>2</v>
      </c>
    </row>
    <row r="162" spans="2:24" ht="17.25" customHeight="1">
      <c r="B162" s="221">
        <v>15</v>
      </c>
      <c r="C162" s="13" t="s">
        <v>130</v>
      </c>
      <c r="D162" s="32" t="s">
        <v>1200</v>
      </c>
      <c r="E162" s="85" t="s">
        <v>1059</v>
      </c>
      <c r="F162" s="222">
        <v>1</v>
      </c>
      <c r="G162" s="222"/>
      <c r="H162" s="222"/>
      <c r="I162" s="222"/>
      <c r="J162" s="222"/>
      <c r="K162" s="222">
        <v>1</v>
      </c>
      <c r="L162" s="222"/>
      <c r="M162" s="86"/>
      <c r="N162" s="86"/>
      <c r="O162" s="86"/>
      <c r="P162" s="86"/>
      <c r="Q162" s="86"/>
      <c r="R162" s="86"/>
      <c r="S162" s="86">
        <v>1</v>
      </c>
      <c r="T162" s="86"/>
      <c r="U162" s="86"/>
      <c r="V162" s="86"/>
      <c r="W162" s="70">
        <f t="shared" si="8"/>
        <v>1</v>
      </c>
    </row>
    <row r="163" spans="2:24" ht="17.25" customHeight="1">
      <c r="B163" s="221">
        <v>16</v>
      </c>
      <c r="C163" s="13" t="s">
        <v>134</v>
      </c>
      <c r="D163" s="32" t="s">
        <v>1200</v>
      </c>
      <c r="E163" s="85" t="s">
        <v>1059</v>
      </c>
      <c r="F163" s="222">
        <v>1</v>
      </c>
      <c r="G163" s="222"/>
      <c r="H163" s="222"/>
      <c r="I163" s="222"/>
      <c r="J163" s="222"/>
      <c r="K163" s="222"/>
      <c r="L163" s="222"/>
      <c r="M163" s="86"/>
      <c r="N163" s="86"/>
      <c r="O163" s="86"/>
      <c r="P163" s="86"/>
      <c r="Q163" s="86"/>
      <c r="R163" s="86"/>
      <c r="S163" s="86">
        <v>1</v>
      </c>
      <c r="T163" s="86"/>
      <c r="U163" s="86"/>
      <c r="V163" s="86"/>
      <c r="W163" s="70">
        <f t="shared" si="8"/>
        <v>1</v>
      </c>
    </row>
    <row r="164" spans="2:24" ht="17.25" customHeight="1">
      <c r="B164" s="221">
        <v>17</v>
      </c>
      <c r="C164" s="13" t="s">
        <v>998</v>
      </c>
      <c r="D164" s="32" t="s">
        <v>1200</v>
      </c>
      <c r="E164" s="85" t="s">
        <v>1458</v>
      </c>
      <c r="F164" s="222">
        <v>1</v>
      </c>
      <c r="G164" s="222">
        <v>1</v>
      </c>
      <c r="H164" s="222">
        <v>1</v>
      </c>
      <c r="I164" s="222"/>
      <c r="J164" s="222"/>
      <c r="K164" s="222"/>
      <c r="L164" s="222"/>
      <c r="M164" s="86"/>
      <c r="N164" s="86">
        <v>2</v>
      </c>
      <c r="O164" s="86"/>
      <c r="P164" s="86"/>
      <c r="Q164" s="86"/>
      <c r="R164" s="86"/>
      <c r="S164" s="86"/>
      <c r="T164" s="86"/>
      <c r="U164" s="86"/>
      <c r="V164" s="86"/>
      <c r="W164" s="70">
        <f t="shared" si="8"/>
        <v>2</v>
      </c>
    </row>
    <row r="165" spans="2:24" ht="17.25" customHeight="1">
      <c r="B165" s="221">
        <v>18</v>
      </c>
      <c r="C165" s="13" t="s">
        <v>136</v>
      </c>
      <c r="D165" s="32" t="s">
        <v>1200</v>
      </c>
      <c r="E165" s="85" t="s">
        <v>1059</v>
      </c>
      <c r="F165" s="222">
        <v>1</v>
      </c>
      <c r="G165" s="222"/>
      <c r="H165" s="222"/>
      <c r="I165" s="222"/>
      <c r="J165" s="222">
        <v>1</v>
      </c>
      <c r="K165" s="222"/>
      <c r="L165" s="222"/>
      <c r="M165" s="86"/>
      <c r="N165" s="86"/>
      <c r="O165" s="86"/>
      <c r="P165" s="86"/>
      <c r="Q165" s="86"/>
      <c r="R165" s="86"/>
      <c r="S165" s="86">
        <v>1</v>
      </c>
      <c r="T165" s="86"/>
      <c r="U165" s="86"/>
      <c r="V165" s="86"/>
      <c r="W165" s="70">
        <f t="shared" si="8"/>
        <v>1</v>
      </c>
    </row>
    <row r="166" spans="2:24" ht="17.25" customHeight="1">
      <c r="B166" s="221">
        <v>19</v>
      </c>
      <c r="C166" s="13" t="s">
        <v>1001</v>
      </c>
      <c r="D166" s="32" t="s">
        <v>1200</v>
      </c>
      <c r="E166" s="85" t="s">
        <v>1459</v>
      </c>
      <c r="F166" s="222">
        <v>1</v>
      </c>
      <c r="G166" s="222">
        <v>1</v>
      </c>
      <c r="H166" s="222"/>
      <c r="I166" s="222">
        <v>1</v>
      </c>
      <c r="J166" s="222">
        <v>1</v>
      </c>
      <c r="K166" s="222"/>
      <c r="L166" s="222"/>
      <c r="M166" s="86"/>
      <c r="N166" s="86"/>
      <c r="O166" s="86"/>
      <c r="P166" s="86">
        <v>1</v>
      </c>
      <c r="Q166" s="86"/>
      <c r="R166" s="86"/>
      <c r="S166" s="86"/>
      <c r="T166" s="86"/>
      <c r="U166" s="86"/>
      <c r="V166" s="86"/>
      <c r="W166" s="70">
        <f t="shared" si="8"/>
        <v>1</v>
      </c>
    </row>
    <row r="167" spans="2:24" ht="17.25" customHeight="1">
      <c r="B167" s="221">
        <v>20</v>
      </c>
      <c r="C167" s="13" t="s">
        <v>162</v>
      </c>
      <c r="D167" s="32" t="s">
        <v>1200</v>
      </c>
      <c r="E167" s="85" t="s">
        <v>1059</v>
      </c>
      <c r="F167" s="222">
        <v>1</v>
      </c>
      <c r="G167" s="222"/>
      <c r="H167" s="222"/>
      <c r="I167" s="222"/>
      <c r="J167" s="222"/>
      <c r="K167" s="222"/>
      <c r="L167" s="222"/>
      <c r="M167" s="86"/>
      <c r="N167" s="86"/>
      <c r="O167" s="86"/>
      <c r="P167" s="86"/>
      <c r="Q167" s="86"/>
      <c r="R167" s="86"/>
      <c r="S167" s="86">
        <v>1</v>
      </c>
      <c r="T167" s="86"/>
      <c r="U167" s="86"/>
      <c r="V167" s="86"/>
      <c r="W167" s="70">
        <f t="shared" si="8"/>
        <v>1</v>
      </c>
    </row>
    <row r="168" spans="2:24" ht="24.75" customHeight="1">
      <c r="B168" s="221">
        <v>21</v>
      </c>
      <c r="C168" s="13" t="s">
        <v>950</v>
      </c>
      <c r="D168" s="32" t="s">
        <v>1200</v>
      </c>
      <c r="E168" s="85" t="s">
        <v>1460</v>
      </c>
      <c r="F168" s="222">
        <v>1</v>
      </c>
      <c r="G168" s="222">
        <v>1</v>
      </c>
      <c r="H168" s="222"/>
      <c r="I168" s="222">
        <v>1</v>
      </c>
      <c r="J168" s="222">
        <v>1</v>
      </c>
      <c r="K168" s="222">
        <v>1</v>
      </c>
      <c r="L168" s="222"/>
      <c r="M168" s="86">
        <v>1</v>
      </c>
      <c r="N168" s="86"/>
      <c r="O168" s="86"/>
      <c r="P168" s="86"/>
      <c r="Q168" s="86"/>
      <c r="R168" s="86"/>
      <c r="S168" s="86">
        <v>1</v>
      </c>
      <c r="T168" s="86"/>
      <c r="U168" s="86"/>
      <c r="V168" s="86"/>
      <c r="W168" s="70">
        <f t="shared" si="8"/>
        <v>2</v>
      </c>
    </row>
    <row r="169" spans="2:24" ht="17.25" customHeight="1">
      <c r="B169" s="221">
        <v>22</v>
      </c>
      <c r="C169" s="13" t="s">
        <v>193</v>
      </c>
      <c r="D169" s="32" t="s">
        <v>1200</v>
      </c>
      <c r="E169" s="85" t="s">
        <v>1059</v>
      </c>
      <c r="F169" s="222">
        <v>1</v>
      </c>
      <c r="G169" s="222"/>
      <c r="H169" s="222"/>
      <c r="I169" s="222"/>
      <c r="J169" s="222"/>
      <c r="K169" s="222"/>
      <c r="L169" s="222"/>
      <c r="M169" s="86"/>
      <c r="N169" s="86"/>
      <c r="O169" s="86"/>
      <c r="P169" s="86"/>
      <c r="Q169" s="86"/>
      <c r="R169" s="86"/>
      <c r="S169" s="86">
        <v>1</v>
      </c>
      <c r="T169" s="86"/>
      <c r="U169" s="86"/>
      <c r="V169" s="86"/>
      <c r="W169" s="70">
        <f t="shared" si="8"/>
        <v>1</v>
      </c>
    </row>
    <row r="170" spans="2:24" ht="17.25" customHeight="1">
      <c r="B170" s="221">
        <v>23</v>
      </c>
      <c r="C170" s="13" t="s">
        <v>195</v>
      </c>
      <c r="D170" s="32" t="s">
        <v>1200</v>
      </c>
      <c r="E170" s="85" t="s">
        <v>1059</v>
      </c>
      <c r="F170" s="222">
        <v>1</v>
      </c>
      <c r="G170" s="222"/>
      <c r="H170" s="222"/>
      <c r="I170" s="222"/>
      <c r="J170" s="222"/>
      <c r="K170" s="222"/>
      <c r="L170" s="222">
        <v>1</v>
      </c>
      <c r="M170" s="86"/>
      <c r="N170" s="86"/>
      <c r="O170" s="86"/>
      <c r="P170" s="86"/>
      <c r="Q170" s="86"/>
      <c r="R170" s="86"/>
      <c r="S170" s="86">
        <v>1</v>
      </c>
      <c r="T170" s="86"/>
      <c r="U170" s="86"/>
      <c r="V170" s="86"/>
      <c r="W170" s="70">
        <f t="shared" si="8"/>
        <v>1</v>
      </c>
    </row>
    <row r="171" spans="2:24" ht="17.25" customHeight="1">
      <c r="B171" s="221">
        <v>24</v>
      </c>
      <c r="C171" s="13" t="s">
        <v>199</v>
      </c>
      <c r="D171" s="32" t="s">
        <v>1200</v>
      </c>
      <c r="E171" s="85" t="s">
        <v>30</v>
      </c>
      <c r="F171" s="222"/>
      <c r="G171" s="222"/>
      <c r="H171" s="222"/>
      <c r="I171" s="222"/>
      <c r="J171" s="222"/>
      <c r="K171" s="222"/>
      <c r="L171" s="222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70">
        <f t="shared" si="8"/>
        <v>0</v>
      </c>
    </row>
    <row r="172" spans="2:24" ht="17.25" customHeight="1">
      <c r="B172" s="221">
        <v>25</v>
      </c>
      <c r="C172" s="19" t="s">
        <v>203</v>
      </c>
      <c r="D172" s="32" t="s">
        <v>1200</v>
      </c>
      <c r="E172" s="91" t="s">
        <v>30</v>
      </c>
      <c r="F172" s="268"/>
      <c r="G172" s="268"/>
      <c r="H172" s="268"/>
      <c r="I172" s="268"/>
      <c r="J172" s="268">
        <v>1</v>
      </c>
      <c r="K172" s="268">
        <v>1</v>
      </c>
      <c r="L172" s="268">
        <v>1</v>
      </c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70">
        <f t="shared" si="8"/>
        <v>0</v>
      </c>
    </row>
    <row r="173" spans="2:24" ht="17.25" customHeight="1">
      <c r="B173" s="221">
        <v>26</v>
      </c>
      <c r="C173" s="13" t="s">
        <v>208</v>
      </c>
      <c r="D173" s="32" t="s">
        <v>1200</v>
      </c>
      <c r="E173" s="85" t="s">
        <v>1461</v>
      </c>
      <c r="F173" s="222">
        <v>1</v>
      </c>
      <c r="G173" s="222">
        <v>1</v>
      </c>
      <c r="H173" s="222"/>
      <c r="I173" s="222"/>
      <c r="J173" s="222"/>
      <c r="K173" s="222"/>
      <c r="L173" s="222"/>
      <c r="M173" s="86"/>
      <c r="N173" s="86">
        <v>1</v>
      </c>
      <c r="O173" s="86"/>
      <c r="P173" s="86"/>
      <c r="Q173" s="86"/>
      <c r="R173" s="86"/>
      <c r="S173" s="86">
        <v>2</v>
      </c>
      <c r="T173" s="86"/>
      <c r="U173" s="86"/>
      <c r="V173" s="86"/>
      <c r="W173" s="70">
        <f t="shared" si="8"/>
        <v>3</v>
      </c>
      <c r="X173" s="1" t="s">
        <v>1326</v>
      </c>
    </row>
    <row r="174" spans="2:24" ht="17.25" customHeight="1">
      <c r="B174" s="433" t="s">
        <v>1137</v>
      </c>
      <c r="C174" s="433"/>
      <c r="D174" s="32"/>
      <c r="E174" s="105"/>
      <c r="F174" s="106">
        <f t="shared" ref="F174:M174" si="9">SUM(F147:F173)</f>
        <v>24</v>
      </c>
      <c r="G174" s="106">
        <f t="shared" si="9"/>
        <v>12</v>
      </c>
      <c r="H174" s="106">
        <f t="shared" si="9"/>
        <v>1</v>
      </c>
      <c r="I174" s="106">
        <f t="shared" si="9"/>
        <v>6</v>
      </c>
      <c r="J174" s="106">
        <f t="shared" si="9"/>
        <v>5</v>
      </c>
      <c r="K174" s="106">
        <f t="shared" si="9"/>
        <v>7</v>
      </c>
      <c r="L174" s="106">
        <f t="shared" si="9"/>
        <v>2</v>
      </c>
      <c r="M174" s="106">
        <f t="shared" si="9"/>
        <v>1</v>
      </c>
      <c r="N174" s="106">
        <f t="shared" ref="N174:V174" si="10">SUM(N147:N173)</f>
        <v>13</v>
      </c>
      <c r="O174" s="106">
        <f t="shared" si="10"/>
        <v>5</v>
      </c>
      <c r="P174" s="106">
        <f t="shared" si="10"/>
        <v>1</v>
      </c>
      <c r="Q174" s="106">
        <f t="shared" si="10"/>
        <v>0</v>
      </c>
      <c r="R174" s="106">
        <f t="shared" si="10"/>
        <v>2</v>
      </c>
      <c r="S174" s="106">
        <f t="shared" si="10"/>
        <v>15</v>
      </c>
      <c r="T174" s="106">
        <f t="shared" si="10"/>
        <v>0</v>
      </c>
      <c r="U174" s="106">
        <f t="shared" si="10"/>
        <v>0</v>
      </c>
      <c r="V174" s="106">
        <f t="shared" si="10"/>
        <v>0</v>
      </c>
      <c r="W174" s="107">
        <f>SUM(M174:V174)</f>
        <v>37</v>
      </c>
      <c r="X174" s="1">
        <f>M174+N174+O174+P174+U174</f>
        <v>20</v>
      </c>
    </row>
    <row r="175" spans="2:24" ht="17.25" customHeight="1">
      <c r="B175" s="2"/>
      <c r="C175" s="15"/>
      <c r="D175" s="35"/>
      <c r="E175" s="16"/>
      <c r="F175" s="177"/>
      <c r="G175" s="177"/>
      <c r="H175" s="177"/>
      <c r="I175" s="177"/>
      <c r="J175" s="177"/>
      <c r="K175" s="177"/>
      <c r="L175" s="207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9"/>
    </row>
    <row r="176" spans="2:24" ht="17.25" customHeight="1">
      <c r="D176" s="34"/>
      <c r="E176" s="1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20"/>
    </row>
    <row r="177" spans="1:23" ht="19.5" customHeight="1">
      <c r="A177" s="1" t="s">
        <v>1248</v>
      </c>
      <c r="B177" s="2"/>
      <c r="C177" s="5"/>
      <c r="D177" s="30"/>
      <c r="E177" s="9"/>
      <c r="F177" s="175"/>
      <c r="G177" s="175"/>
      <c r="H177" s="175"/>
      <c r="I177" s="175"/>
      <c r="J177" s="175"/>
      <c r="K177" s="175"/>
      <c r="L177" s="203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20"/>
    </row>
    <row r="178" spans="1:23" ht="16.5" customHeight="1">
      <c r="A178" s="40" t="s">
        <v>1125</v>
      </c>
      <c r="B178" s="2"/>
      <c r="C178" s="5"/>
      <c r="D178" s="30"/>
      <c r="E178" s="9"/>
      <c r="F178" s="175"/>
      <c r="G178" s="175"/>
      <c r="H178" s="175"/>
      <c r="I178" s="175"/>
      <c r="J178" s="175"/>
      <c r="K178" s="175"/>
      <c r="L178" s="2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25"/>
    </row>
    <row r="179" spans="1:23" ht="25.5" customHeight="1">
      <c r="B179" s="221"/>
      <c r="C179" s="23" t="s">
        <v>984</v>
      </c>
      <c r="D179" s="31" t="s">
        <v>999</v>
      </c>
      <c r="E179" s="82" t="s">
        <v>1</v>
      </c>
      <c r="F179" s="169" t="s">
        <v>1329</v>
      </c>
      <c r="G179" s="169" t="s">
        <v>1328</v>
      </c>
      <c r="H179" s="169" t="s">
        <v>1330</v>
      </c>
      <c r="I179" s="169" t="s">
        <v>1331</v>
      </c>
      <c r="J179" s="169" t="s">
        <v>1333</v>
      </c>
      <c r="K179" s="169" t="s">
        <v>1334</v>
      </c>
      <c r="L179" s="169" t="s">
        <v>1405</v>
      </c>
      <c r="M179" s="168" t="s">
        <v>1462</v>
      </c>
      <c r="N179" s="168" t="s">
        <v>1463</v>
      </c>
      <c r="O179" s="168" t="s">
        <v>1464</v>
      </c>
      <c r="P179" s="168" t="s">
        <v>1465</v>
      </c>
      <c r="Q179" s="83" t="s">
        <v>1239</v>
      </c>
      <c r="R179" s="83" t="s">
        <v>1295</v>
      </c>
      <c r="S179" s="83" t="s">
        <v>1241</v>
      </c>
      <c r="T179" s="83" t="s">
        <v>979</v>
      </c>
      <c r="U179" s="168" t="s">
        <v>1414</v>
      </c>
      <c r="V179" s="83" t="s">
        <v>1242</v>
      </c>
      <c r="W179" s="46" t="s">
        <v>1223</v>
      </c>
    </row>
    <row r="180" spans="1:23" ht="17.25" customHeight="1">
      <c r="B180" s="221">
        <v>1</v>
      </c>
      <c r="C180" s="13" t="s">
        <v>255</v>
      </c>
      <c r="D180" s="32" t="s">
        <v>1116</v>
      </c>
      <c r="E180" s="85" t="s">
        <v>30</v>
      </c>
      <c r="F180" s="222"/>
      <c r="G180" s="222"/>
      <c r="H180" s="222"/>
      <c r="I180" s="222"/>
      <c r="J180" s="222"/>
      <c r="K180" s="222"/>
      <c r="L180" s="222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22">
        <f>SUM(M180:V180)</f>
        <v>0</v>
      </c>
    </row>
    <row r="181" spans="1:23" ht="17.25" customHeight="1">
      <c r="B181" s="221">
        <v>2</v>
      </c>
      <c r="C181" s="13" t="s">
        <v>259</v>
      </c>
      <c r="D181" s="32" t="s">
        <v>1116</v>
      </c>
      <c r="E181" s="85" t="s">
        <v>30</v>
      </c>
      <c r="F181" s="222"/>
      <c r="G181" s="222"/>
      <c r="H181" s="222"/>
      <c r="I181" s="222"/>
      <c r="J181" s="222"/>
      <c r="K181" s="222"/>
      <c r="L181" s="222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22">
        <f t="shared" ref="W181:W243" si="11">SUM(M181:V181)</f>
        <v>0</v>
      </c>
    </row>
    <row r="182" spans="1:23" ht="17.25" customHeight="1">
      <c r="B182" s="221">
        <v>3</v>
      </c>
      <c r="C182" s="13" t="s">
        <v>261</v>
      </c>
      <c r="D182" s="32" t="s">
        <v>1116</v>
      </c>
      <c r="E182" s="85" t="s">
        <v>1059</v>
      </c>
      <c r="F182" s="222">
        <v>1</v>
      </c>
      <c r="G182" s="222"/>
      <c r="H182" s="222"/>
      <c r="I182" s="222"/>
      <c r="J182" s="222"/>
      <c r="K182" s="222"/>
      <c r="L182" s="222">
        <v>1</v>
      </c>
      <c r="M182" s="86"/>
      <c r="N182" s="86"/>
      <c r="O182" s="86"/>
      <c r="P182" s="86"/>
      <c r="Q182" s="86"/>
      <c r="R182" s="86"/>
      <c r="S182" s="86">
        <v>1</v>
      </c>
      <c r="T182" s="86"/>
      <c r="U182" s="86"/>
      <c r="V182" s="86"/>
      <c r="W182" s="22">
        <f t="shared" si="11"/>
        <v>1</v>
      </c>
    </row>
    <row r="183" spans="1:23" ht="17.25" customHeight="1">
      <c r="B183" s="221">
        <v>4</v>
      </c>
      <c r="C183" s="13" t="s">
        <v>262</v>
      </c>
      <c r="D183" s="32" t="s">
        <v>1116</v>
      </c>
      <c r="E183" s="85" t="s">
        <v>1466</v>
      </c>
      <c r="F183" s="222">
        <v>1</v>
      </c>
      <c r="G183" s="222">
        <v>1</v>
      </c>
      <c r="H183" s="222"/>
      <c r="I183" s="222">
        <v>1</v>
      </c>
      <c r="J183" s="222">
        <v>1</v>
      </c>
      <c r="K183" s="222"/>
      <c r="L183" s="222"/>
      <c r="M183" s="86"/>
      <c r="N183" s="86"/>
      <c r="O183" s="86">
        <v>1</v>
      </c>
      <c r="P183" s="86"/>
      <c r="Q183" s="86"/>
      <c r="R183" s="86"/>
      <c r="S183" s="86"/>
      <c r="T183" s="86"/>
      <c r="U183" s="86"/>
      <c r="V183" s="86"/>
      <c r="W183" s="22">
        <f t="shared" si="11"/>
        <v>1</v>
      </c>
    </row>
    <row r="184" spans="1:23" ht="17.25" customHeight="1">
      <c r="B184" s="221">
        <v>5</v>
      </c>
      <c r="C184" s="13" t="s">
        <v>264</v>
      </c>
      <c r="D184" s="32" t="s">
        <v>1116</v>
      </c>
      <c r="E184" s="85" t="s">
        <v>1466</v>
      </c>
      <c r="F184" s="222">
        <v>1</v>
      </c>
      <c r="G184" s="222">
        <v>1</v>
      </c>
      <c r="H184" s="222"/>
      <c r="I184" s="222">
        <v>1</v>
      </c>
      <c r="J184" s="222">
        <v>1</v>
      </c>
      <c r="K184" s="222"/>
      <c r="L184" s="222">
        <v>1</v>
      </c>
      <c r="M184" s="86"/>
      <c r="N184" s="86"/>
      <c r="O184" s="86">
        <v>1</v>
      </c>
      <c r="P184" s="86"/>
      <c r="Q184" s="86"/>
      <c r="R184" s="86"/>
      <c r="S184" s="86"/>
      <c r="T184" s="86"/>
      <c r="U184" s="86"/>
      <c r="V184" s="86"/>
      <c r="W184" s="22">
        <f t="shared" si="11"/>
        <v>1</v>
      </c>
    </row>
    <row r="185" spans="1:23" ht="17.25" customHeight="1">
      <c r="B185" s="221">
        <v>6</v>
      </c>
      <c r="C185" s="13" t="s">
        <v>266</v>
      </c>
      <c r="D185" s="32" t="s">
        <v>1116</v>
      </c>
      <c r="E185" s="85" t="s">
        <v>1059</v>
      </c>
      <c r="F185" s="222">
        <v>1</v>
      </c>
      <c r="G185" s="222"/>
      <c r="H185" s="222"/>
      <c r="I185" s="222"/>
      <c r="J185" s="222"/>
      <c r="K185" s="222"/>
      <c r="L185" s="222"/>
      <c r="M185" s="86"/>
      <c r="N185" s="86"/>
      <c r="O185" s="86"/>
      <c r="P185" s="86"/>
      <c r="Q185" s="86"/>
      <c r="R185" s="86"/>
      <c r="S185" s="86">
        <v>1</v>
      </c>
      <c r="T185" s="86"/>
      <c r="U185" s="86"/>
      <c r="V185" s="86"/>
      <c r="W185" s="22">
        <f t="shared" si="11"/>
        <v>1</v>
      </c>
    </row>
    <row r="186" spans="1:23" ht="17.25" customHeight="1">
      <c r="B186" s="221">
        <v>7</v>
      </c>
      <c r="C186" s="13" t="s">
        <v>1054</v>
      </c>
      <c r="D186" s="32" t="s">
        <v>1116</v>
      </c>
      <c r="E186" s="85" t="s">
        <v>1296</v>
      </c>
      <c r="F186" s="222"/>
      <c r="G186" s="222"/>
      <c r="H186" s="222"/>
      <c r="I186" s="222"/>
      <c r="J186" s="222"/>
      <c r="K186" s="222"/>
      <c r="L186" s="222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22">
        <f t="shared" si="11"/>
        <v>0</v>
      </c>
    </row>
    <row r="187" spans="1:23" ht="17.25" customHeight="1">
      <c r="B187" s="221">
        <v>8</v>
      </c>
      <c r="C187" s="13" t="s">
        <v>272</v>
      </c>
      <c r="D187" s="32" t="s">
        <v>1116</v>
      </c>
      <c r="E187" s="85" t="s">
        <v>30</v>
      </c>
      <c r="F187" s="222"/>
      <c r="G187" s="222"/>
      <c r="H187" s="222"/>
      <c r="I187" s="222"/>
      <c r="J187" s="222"/>
      <c r="K187" s="222"/>
      <c r="L187" s="222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22">
        <f t="shared" si="11"/>
        <v>0</v>
      </c>
    </row>
    <row r="188" spans="1:23" ht="17.25" customHeight="1">
      <c r="B188" s="221">
        <v>9</v>
      </c>
      <c r="C188" s="13" t="s">
        <v>276</v>
      </c>
      <c r="D188" s="32" t="s">
        <v>1116</v>
      </c>
      <c r="E188" s="85" t="s">
        <v>30</v>
      </c>
      <c r="F188" s="222"/>
      <c r="G188" s="222"/>
      <c r="H188" s="222"/>
      <c r="I188" s="222"/>
      <c r="J188" s="222"/>
      <c r="K188" s="222"/>
      <c r="L188" s="222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22">
        <f t="shared" si="11"/>
        <v>0</v>
      </c>
    </row>
    <row r="189" spans="1:23" ht="17.25" customHeight="1">
      <c r="B189" s="221">
        <v>10</v>
      </c>
      <c r="C189" s="13" t="s">
        <v>941</v>
      </c>
      <c r="D189" s="32" t="s">
        <v>1116</v>
      </c>
      <c r="E189" s="85" t="s">
        <v>1296</v>
      </c>
      <c r="F189" s="222"/>
      <c r="G189" s="222"/>
      <c r="H189" s="222"/>
      <c r="I189" s="222"/>
      <c r="J189" s="222"/>
      <c r="K189" s="222"/>
      <c r="L189" s="222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22">
        <f t="shared" si="11"/>
        <v>0</v>
      </c>
    </row>
    <row r="190" spans="1:23" ht="17.25" customHeight="1">
      <c r="B190" s="221">
        <v>11</v>
      </c>
      <c r="C190" s="13" t="s">
        <v>278</v>
      </c>
      <c r="D190" s="32" t="s">
        <v>1116</v>
      </c>
      <c r="E190" s="85" t="s">
        <v>30</v>
      </c>
      <c r="F190" s="222"/>
      <c r="G190" s="222"/>
      <c r="H190" s="222"/>
      <c r="I190" s="222"/>
      <c r="J190" s="222"/>
      <c r="K190" s="222"/>
      <c r="L190" s="222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22">
        <f t="shared" si="11"/>
        <v>0</v>
      </c>
    </row>
    <row r="191" spans="1:23" ht="17.25" customHeight="1">
      <c r="B191" s="221">
        <v>12</v>
      </c>
      <c r="C191" s="13" t="s">
        <v>280</v>
      </c>
      <c r="D191" s="32" t="s">
        <v>1116</v>
      </c>
      <c r="E191" s="85" t="s">
        <v>1059</v>
      </c>
      <c r="F191" s="222">
        <v>1</v>
      </c>
      <c r="G191" s="222"/>
      <c r="H191" s="222"/>
      <c r="I191" s="222"/>
      <c r="J191" s="222"/>
      <c r="K191" s="222"/>
      <c r="L191" s="222"/>
      <c r="M191" s="86"/>
      <c r="N191" s="86"/>
      <c r="O191" s="86"/>
      <c r="P191" s="86"/>
      <c r="Q191" s="86"/>
      <c r="R191" s="86"/>
      <c r="S191" s="86">
        <v>1</v>
      </c>
      <c r="T191" s="86"/>
      <c r="U191" s="86"/>
      <c r="V191" s="86"/>
      <c r="W191" s="22">
        <f t="shared" si="11"/>
        <v>1</v>
      </c>
    </row>
    <row r="192" spans="1:23" ht="17.25" customHeight="1">
      <c r="B192" s="221">
        <v>13</v>
      </c>
      <c r="C192" s="13" t="s">
        <v>292</v>
      </c>
      <c r="D192" s="32" t="s">
        <v>1116</v>
      </c>
      <c r="E192" s="85" t="s">
        <v>30</v>
      </c>
      <c r="F192" s="222"/>
      <c r="G192" s="222"/>
      <c r="H192" s="222"/>
      <c r="I192" s="222"/>
      <c r="J192" s="222"/>
      <c r="K192" s="222"/>
      <c r="L192" s="222">
        <v>1</v>
      </c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22">
        <f t="shared" si="11"/>
        <v>0</v>
      </c>
    </row>
    <row r="193" spans="2:23" ht="17.25" customHeight="1">
      <c r="B193" s="221">
        <v>14</v>
      </c>
      <c r="C193" s="13" t="s">
        <v>294</v>
      </c>
      <c r="D193" s="32" t="s">
        <v>1116</v>
      </c>
      <c r="E193" s="85" t="s">
        <v>1059</v>
      </c>
      <c r="F193" s="222">
        <v>1</v>
      </c>
      <c r="G193" s="222"/>
      <c r="H193" s="222"/>
      <c r="I193" s="222"/>
      <c r="J193" s="222">
        <v>1</v>
      </c>
      <c r="K193" s="222"/>
      <c r="L193" s="222"/>
      <c r="M193" s="86"/>
      <c r="N193" s="86"/>
      <c r="O193" s="86"/>
      <c r="P193" s="86"/>
      <c r="Q193" s="86"/>
      <c r="R193" s="86"/>
      <c r="S193" s="86">
        <v>1</v>
      </c>
      <c r="T193" s="86"/>
      <c r="U193" s="86"/>
      <c r="V193" s="86"/>
      <c r="W193" s="22">
        <f t="shared" si="11"/>
        <v>1</v>
      </c>
    </row>
    <row r="194" spans="2:23" s="7" customFormat="1" ht="17.25" customHeight="1">
      <c r="B194" s="221">
        <v>15</v>
      </c>
      <c r="C194" s="13" t="s">
        <v>302</v>
      </c>
      <c r="D194" s="32" t="s">
        <v>1116</v>
      </c>
      <c r="E194" s="85" t="s">
        <v>1059</v>
      </c>
      <c r="F194" s="222">
        <v>1</v>
      </c>
      <c r="G194" s="222"/>
      <c r="H194" s="222"/>
      <c r="I194" s="222"/>
      <c r="J194" s="222"/>
      <c r="K194" s="222"/>
      <c r="L194" s="222">
        <v>1</v>
      </c>
      <c r="M194" s="86"/>
      <c r="N194" s="86"/>
      <c r="O194" s="86"/>
      <c r="P194" s="86"/>
      <c r="Q194" s="86"/>
      <c r="R194" s="86"/>
      <c r="S194" s="86">
        <v>1</v>
      </c>
      <c r="T194" s="86"/>
      <c r="U194" s="86"/>
      <c r="V194" s="86"/>
      <c r="W194" s="22">
        <f t="shared" si="11"/>
        <v>1</v>
      </c>
    </row>
    <row r="195" spans="2:23" ht="17.25" customHeight="1">
      <c r="B195" s="221">
        <v>16</v>
      </c>
      <c r="C195" s="13" t="s">
        <v>304</v>
      </c>
      <c r="D195" s="32" t="s">
        <v>1116</v>
      </c>
      <c r="E195" s="85" t="s">
        <v>1059</v>
      </c>
      <c r="F195" s="222">
        <v>1</v>
      </c>
      <c r="G195" s="222"/>
      <c r="H195" s="222"/>
      <c r="I195" s="222"/>
      <c r="J195" s="222"/>
      <c r="K195" s="222"/>
      <c r="L195" s="222"/>
      <c r="M195" s="86"/>
      <c r="N195" s="86"/>
      <c r="O195" s="86"/>
      <c r="P195" s="86"/>
      <c r="Q195" s="86"/>
      <c r="R195" s="86"/>
      <c r="S195" s="86">
        <v>1</v>
      </c>
      <c r="T195" s="86"/>
      <c r="U195" s="86"/>
      <c r="V195" s="86"/>
      <c r="W195" s="22">
        <f t="shared" si="11"/>
        <v>1</v>
      </c>
    </row>
    <row r="196" spans="2:23" ht="17.25" customHeight="1">
      <c r="B196" s="221">
        <v>17</v>
      </c>
      <c r="C196" s="13" t="s">
        <v>312</v>
      </c>
      <c r="D196" s="32" t="s">
        <v>1116</v>
      </c>
      <c r="E196" s="85" t="s">
        <v>30</v>
      </c>
      <c r="F196" s="222"/>
      <c r="G196" s="222"/>
      <c r="H196" s="222"/>
      <c r="I196" s="222"/>
      <c r="J196" s="222"/>
      <c r="K196" s="222"/>
      <c r="L196" s="222">
        <v>1</v>
      </c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22">
        <f t="shared" si="11"/>
        <v>0</v>
      </c>
    </row>
    <row r="197" spans="2:23" ht="17.25" customHeight="1">
      <c r="B197" s="221">
        <v>18</v>
      </c>
      <c r="C197" s="13" t="s">
        <v>314</v>
      </c>
      <c r="D197" s="32" t="s">
        <v>1116</v>
      </c>
      <c r="E197" s="85" t="s">
        <v>1059</v>
      </c>
      <c r="F197" s="222">
        <v>1</v>
      </c>
      <c r="G197" s="222"/>
      <c r="H197" s="222"/>
      <c r="I197" s="222"/>
      <c r="J197" s="222"/>
      <c r="K197" s="222"/>
      <c r="L197" s="222">
        <v>1</v>
      </c>
      <c r="M197" s="86"/>
      <c r="N197" s="86"/>
      <c r="O197" s="86"/>
      <c r="P197" s="86"/>
      <c r="Q197" s="86"/>
      <c r="R197" s="86"/>
      <c r="S197" s="86">
        <v>1</v>
      </c>
      <c r="T197" s="86"/>
      <c r="U197" s="86"/>
      <c r="V197" s="86"/>
      <c r="W197" s="22">
        <f t="shared" si="11"/>
        <v>1</v>
      </c>
    </row>
    <row r="198" spans="2:23" ht="17.25" customHeight="1">
      <c r="B198" s="221">
        <v>19</v>
      </c>
      <c r="C198" s="13" t="s">
        <v>316</v>
      </c>
      <c r="D198" s="32" t="s">
        <v>1116</v>
      </c>
      <c r="E198" s="99" t="s">
        <v>1059</v>
      </c>
      <c r="F198" s="222">
        <v>1</v>
      </c>
      <c r="G198" s="222"/>
      <c r="H198" s="222"/>
      <c r="I198" s="222"/>
      <c r="J198" s="222"/>
      <c r="K198" s="222"/>
      <c r="L198" s="222"/>
      <c r="M198" s="86"/>
      <c r="N198" s="86"/>
      <c r="O198" s="86"/>
      <c r="P198" s="86"/>
      <c r="Q198" s="86"/>
      <c r="R198" s="86"/>
      <c r="S198" s="86">
        <v>1</v>
      </c>
      <c r="T198" s="86"/>
      <c r="U198" s="86"/>
      <c r="V198" s="86"/>
      <c r="W198" s="22">
        <f t="shared" si="11"/>
        <v>1</v>
      </c>
    </row>
    <row r="199" spans="2:23" ht="17.25" customHeight="1">
      <c r="B199" s="221">
        <v>20</v>
      </c>
      <c r="C199" s="13" t="s">
        <v>318</v>
      </c>
      <c r="D199" s="32" t="s">
        <v>1116</v>
      </c>
      <c r="E199" s="85" t="s">
        <v>1059</v>
      </c>
      <c r="F199" s="222">
        <v>1</v>
      </c>
      <c r="G199" s="222"/>
      <c r="H199" s="222"/>
      <c r="I199" s="222"/>
      <c r="J199" s="222"/>
      <c r="K199" s="222"/>
      <c r="L199" s="222"/>
      <c r="M199" s="86"/>
      <c r="N199" s="86"/>
      <c r="O199" s="86"/>
      <c r="P199" s="86"/>
      <c r="Q199" s="86"/>
      <c r="R199" s="86"/>
      <c r="S199" s="86">
        <v>1</v>
      </c>
      <c r="T199" s="86"/>
      <c r="U199" s="86"/>
      <c r="V199" s="86"/>
      <c r="W199" s="22">
        <f t="shared" si="11"/>
        <v>1</v>
      </c>
    </row>
    <row r="200" spans="2:23" ht="17.25" customHeight="1">
      <c r="B200" s="221">
        <v>21</v>
      </c>
      <c r="C200" s="13" t="s">
        <v>320</v>
      </c>
      <c r="D200" s="32" t="s">
        <v>1116</v>
      </c>
      <c r="E200" s="85" t="s">
        <v>1059</v>
      </c>
      <c r="F200" s="222">
        <v>1</v>
      </c>
      <c r="G200" s="222"/>
      <c r="H200" s="222"/>
      <c r="I200" s="222"/>
      <c r="J200" s="222"/>
      <c r="K200" s="222"/>
      <c r="L200" s="222"/>
      <c r="M200" s="86"/>
      <c r="N200" s="86"/>
      <c r="O200" s="86"/>
      <c r="P200" s="86"/>
      <c r="Q200" s="86"/>
      <c r="R200" s="86"/>
      <c r="S200" s="86">
        <v>1</v>
      </c>
      <c r="T200" s="86"/>
      <c r="U200" s="86"/>
      <c r="V200" s="86"/>
      <c r="W200" s="22">
        <f t="shared" si="11"/>
        <v>1</v>
      </c>
    </row>
    <row r="201" spans="2:23" ht="17.25" customHeight="1">
      <c r="B201" s="221">
        <v>22</v>
      </c>
      <c r="C201" s="13" t="s">
        <v>322</v>
      </c>
      <c r="D201" s="32" t="s">
        <v>1116</v>
      </c>
      <c r="E201" s="85" t="s">
        <v>1059</v>
      </c>
      <c r="F201" s="222">
        <v>1</v>
      </c>
      <c r="G201" s="222"/>
      <c r="H201" s="222"/>
      <c r="I201" s="222"/>
      <c r="J201" s="222"/>
      <c r="K201" s="222"/>
      <c r="L201" s="222"/>
      <c r="M201" s="86"/>
      <c r="N201" s="86"/>
      <c r="O201" s="86"/>
      <c r="P201" s="86"/>
      <c r="Q201" s="86"/>
      <c r="R201" s="86"/>
      <c r="S201" s="86">
        <v>1</v>
      </c>
      <c r="T201" s="86"/>
      <c r="U201" s="86"/>
      <c r="V201" s="86"/>
      <c r="W201" s="22">
        <f t="shared" si="11"/>
        <v>1</v>
      </c>
    </row>
    <row r="202" spans="2:23" ht="17.25" customHeight="1">
      <c r="B202" s="221">
        <v>23</v>
      </c>
      <c r="C202" s="13" t="s">
        <v>324</v>
      </c>
      <c r="D202" s="32" t="s">
        <v>1116</v>
      </c>
      <c r="E202" s="85" t="s">
        <v>1059</v>
      </c>
      <c r="F202" s="222">
        <v>1</v>
      </c>
      <c r="G202" s="222"/>
      <c r="H202" s="222"/>
      <c r="I202" s="222"/>
      <c r="J202" s="222"/>
      <c r="K202" s="222"/>
      <c r="L202" s="222">
        <v>1</v>
      </c>
      <c r="M202" s="86"/>
      <c r="N202" s="86"/>
      <c r="O202" s="86"/>
      <c r="P202" s="86"/>
      <c r="Q202" s="86"/>
      <c r="R202" s="86"/>
      <c r="S202" s="86">
        <v>1</v>
      </c>
      <c r="T202" s="86"/>
      <c r="U202" s="86"/>
      <c r="V202" s="86"/>
      <c r="W202" s="22">
        <f t="shared" si="11"/>
        <v>1</v>
      </c>
    </row>
    <row r="203" spans="2:23" ht="17.25" customHeight="1">
      <c r="B203" s="221">
        <v>24</v>
      </c>
      <c r="C203" s="13" t="s">
        <v>326</v>
      </c>
      <c r="D203" s="32" t="s">
        <v>1116</v>
      </c>
      <c r="E203" s="85" t="s">
        <v>1059</v>
      </c>
      <c r="F203" s="222">
        <v>1</v>
      </c>
      <c r="G203" s="222"/>
      <c r="H203" s="222"/>
      <c r="I203" s="222"/>
      <c r="J203" s="222"/>
      <c r="K203" s="222"/>
      <c r="L203" s="222"/>
      <c r="M203" s="86"/>
      <c r="N203" s="86"/>
      <c r="O203" s="86"/>
      <c r="P203" s="86"/>
      <c r="Q203" s="86"/>
      <c r="R203" s="86"/>
      <c r="S203" s="86">
        <v>1</v>
      </c>
      <c r="T203" s="86"/>
      <c r="U203" s="86"/>
      <c r="V203" s="86"/>
      <c r="W203" s="22">
        <f t="shared" si="11"/>
        <v>1</v>
      </c>
    </row>
    <row r="204" spans="2:23" ht="17.25" customHeight="1">
      <c r="B204" s="221">
        <v>25</v>
      </c>
      <c r="C204" s="13" t="s">
        <v>328</v>
      </c>
      <c r="D204" s="32" t="s">
        <v>1116</v>
      </c>
      <c r="E204" s="85" t="s">
        <v>1059</v>
      </c>
      <c r="F204" s="222">
        <v>1</v>
      </c>
      <c r="G204" s="222"/>
      <c r="H204" s="222"/>
      <c r="I204" s="222"/>
      <c r="J204" s="222"/>
      <c r="K204" s="222"/>
      <c r="L204" s="222"/>
      <c r="M204" s="86"/>
      <c r="N204" s="86"/>
      <c r="O204" s="86"/>
      <c r="P204" s="86"/>
      <c r="Q204" s="86"/>
      <c r="R204" s="86"/>
      <c r="S204" s="86">
        <v>1</v>
      </c>
      <c r="T204" s="86"/>
      <c r="U204" s="86"/>
      <c r="V204" s="86"/>
      <c r="W204" s="22">
        <f t="shared" si="11"/>
        <v>1</v>
      </c>
    </row>
    <row r="205" spans="2:23" ht="17.25" customHeight="1">
      <c r="B205" s="58">
        <v>26</v>
      </c>
      <c r="C205" s="53" t="s">
        <v>330</v>
      </c>
      <c r="D205" s="52" t="s">
        <v>1203</v>
      </c>
      <c r="E205" s="87" t="s">
        <v>1059</v>
      </c>
      <c r="F205" s="223">
        <v>1</v>
      </c>
      <c r="G205" s="223"/>
      <c r="H205" s="223"/>
      <c r="I205" s="223"/>
      <c r="J205" s="223"/>
      <c r="K205" s="223"/>
      <c r="L205" s="223"/>
      <c r="M205" s="88"/>
      <c r="N205" s="88"/>
      <c r="O205" s="88"/>
      <c r="P205" s="88"/>
      <c r="Q205" s="88"/>
      <c r="R205" s="88"/>
      <c r="S205" s="88">
        <v>1</v>
      </c>
      <c r="T205" s="88"/>
      <c r="U205" s="88"/>
      <c r="V205" s="88"/>
      <c r="W205" s="22">
        <f t="shared" si="11"/>
        <v>1</v>
      </c>
    </row>
    <row r="206" spans="2:23" ht="17.25" customHeight="1">
      <c r="B206" s="221">
        <v>27</v>
      </c>
      <c r="C206" s="13" t="s">
        <v>332</v>
      </c>
      <c r="D206" s="32" t="s">
        <v>1116</v>
      </c>
      <c r="E206" s="85" t="s">
        <v>1059</v>
      </c>
      <c r="F206" s="222">
        <v>1</v>
      </c>
      <c r="G206" s="222"/>
      <c r="H206" s="222"/>
      <c r="I206" s="222"/>
      <c r="J206" s="222"/>
      <c r="K206" s="222"/>
      <c r="L206" s="222"/>
      <c r="M206" s="86"/>
      <c r="N206" s="86"/>
      <c r="O206" s="86"/>
      <c r="P206" s="86"/>
      <c r="Q206" s="86"/>
      <c r="R206" s="86"/>
      <c r="S206" s="86">
        <v>1</v>
      </c>
      <c r="T206" s="86"/>
      <c r="U206" s="86"/>
      <c r="V206" s="86"/>
      <c r="W206" s="22">
        <f t="shared" si="11"/>
        <v>1</v>
      </c>
    </row>
    <row r="207" spans="2:23" ht="17.25" customHeight="1">
      <c r="B207" s="221">
        <v>28</v>
      </c>
      <c r="C207" s="13" t="s">
        <v>334</v>
      </c>
      <c r="D207" s="32" t="s">
        <v>1116</v>
      </c>
      <c r="E207" s="85" t="s">
        <v>1466</v>
      </c>
      <c r="F207" s="222">
        <v>1</v>
      </c>
      <c r="G207" s="222">
        <v>1</v>
      </c>
      <c r="H207" s="222"/>
      <c r="I207" s="222">
        <v>1</v>
      </c>
      <c r="J207" s="222"/>
      <c r="K207" s="222"/>
      <c r="L207" s="222"/>
      <c r="M207" s="86"/>
      <c r="N207" s="86"/>
      <c r="O207" s="86">
        <v>1</v>
      </c>
      <c r="P207" s="86"/>
      <c r="Q207" s="86"/>
      <c r="R207" s="86"/>
      <c r="S207" s="86"/>
      <c r="T207" s="86"/>
      <c r="U207" s="86"/>
      <c r="V207" s="86"/>
      <c r="W207" s="22">
        <f t="shared" si="11"/>
        <v>1</v>
      </c>
    </row>
    <row r="208" spans="2:23" ht="17.25" customHeight="1">
      <c r="B208" s="221">
        <v>29</v>
      </c>
      <c r="C208" s="13" t="s">
        <v>336</v>
      </c>
      <c r="D208" s="32" t="s">
        <v>1116</v>
      </c>
      <c r="E208" s="85" t="s">
        <v>1466</v>
      </c>
      <c r="F208" s="222">
        <v>1</v>
      </c>
      <c r="G208" s="222">
        <v>1</v>
      </c>
      <c r="H208" s="222"/>
      <c r="I208" s="222"/>
      <c r="J208" s="222">
        <v>1</v>
      </c>
      <c r="K208" s="222"/>
      <c r="L208" s="222"/>
      <c r="M208" s="86"/>
      <c r="N208" s="86">
        <v>1</v>
      </c>
      <c r="O208" s="86"/>
      <c r="P208" s="86"/>
      <c r="Q208" s="86"/>
      <c r="R208" s="86"/>
      <c r="S208" s="86"/>
      <c r="T208" s="86"/>
      <c r="U208" s="86"/>
      <c r="V208" s="86"/>
      <c r="W208" s="22">
        <f t="shared" si="11"/>
        <v>1</v>
      </c>
    </row>
    <row r="209" spans="2:23" ht="17.25" customHeight="1">
      <c r="B209" s="221">
        <v>30</v>
      </c>
      <c r="C209" s="13" t="s">
        <v>338</v>
      </c>
      <c r="D209" s="32" t="s">
        <v>1116</v>
      </c>
      <c r="E209" s="85" t="s">
        <v>1059</v>
      </c>
      <c r="F209" s="222">
        <v>1</v>
      </c>
      <c r="G209" s="222"/>
      <c r="H209" s="222"/>
      <c r="I209" s="222"/>
      <c r="J209" s="222"/>
      <c r="K209" s="222"/>
      <c r="L209" s="222"/>
      <c r="M209" s="86"/>
      <c r="N209" s="86"/>
      <c r="O209" s="86"/>
      <c r="P209" s="86"/>
      <c r="Q209" s="86"/>
      <c r="R209" s="86"/>
      <c r="S209" s="86">
        <v>1</v>
      </c>
      <c r="T209" s="86"/>
      <c r="U209" s="86"/>
      <c r="V209" s="86"/>
      <c r="W209" s="22">
        <f t="shared" si="11"/>
        <v>1</v>
      </c>
    </row>
    <row r="210" spans="2:23" ht="17.25" customHeight="1">
      <c r="B210" s="221">
        <v>31</v>
      </c>
      <c r="C210" s="13" t="s">
        <v>1092</v>
      </c>
      <c r="D210" s="32" t="s">
        <v>1116</v>
      </c>
      <c r="E210" s="85" t="s">
        <v>1059</v>
      </c>
      <c r="F210" s="222">
        <v>1</v>
      </c>
      <c r="G210" s="222"/>
      <c r="H210" s="222"/>
      <c r="I210" s="222"/>
      <c r="J210" s="222"/>
      <c r="K210" s="222"/>
      <c r="L210" s="222"/>
      <c r="M210" s="86"/>
      <c r="N210" s="86"/>
      <c r="O210" s="86"/>
      <c r="P210" s="86"/>
      <c r="Q210" s="86"/>
      <c r="R210" s="86"/>
      <c r="S210" s="86">
        <v>1</v>
      </c>
      <c r="T210" s="86"/>
      <c r="U210" s="86"/>
      <c r="V210" s="86"/>
      <c r="W210" s="22">
        <f t="shared" si="11"/>
        <v>1</v>
      </c>
    </row>
    <row r="211" spans="2:23" ht="17.25" customHeight="1">
      <c r="B211" s="221">
        <v>32</v>
      </c>
      <c r="C211" s="13" t="s">
        <v>341</v>
      </c>
      <c r="D211" s="32" t="s">
        <v>1116</v>
      </c>
      <c r="E211" s="85" t="s">
        <v>1059</v>
      </c>
      <c r="F211" s="222">
        <v>1</v>
      </c>
      <c r="G211" s="222"/>
      <c r="H211" s="222"/>
      <c r="I211" s="222"/>
      <c r="J211" s="222"/>
      <c r="K211" s="222"/>
      <c r="L211" s="222"/>
      <c r="M211" s="86"/>
      <c r="N211" s="86"/>
      <c r="O211" s="86"/>
      <c r="P211" s="86"/>
      <c r="Q211" s="86"/>
      <c r="R211" s="86"/>
      <c r="S211" s="86">
        <v>1</v>
      </c>
      <c r="T211" s="86"/>
      <c r="U211" s="86"/>
      <c r="V211" s="86"/>
      <c r="W211" s="22">
        <f t="shared" si="11"/>
        <v>1</v>
      </c>
    </row>
    <row r="212" spans="2:23" ht="17.25" customHeight="1">
      <c r="B212" s="221">
        <v>33</v>
      </c>
      <c r="C212" s="13" t="s">
        <v>343</v>
      </c>
      <c r="D212" s="32" t="s">
        <v>1116</v>
      </c>
      <c r="E212" s="85" t="s">
        <v>1467</v>
      </c>
      <c r="F212" s="222">
        <v>1</v>
      </c>
      <c r="G212" s="222">
        <v>1</v>
      </c>
      <c r="H212" s="222"/>
      <c r="I212" s="222"/>
      <c r="J212" s="222"/>
      <c r="K212" s="222"/>
      <c r="L212" s="222"/>
      <c r="M212" s="86"/>
      <c r="N212" s="86">
        <v>1</v>
      </c>
      <c r="O212" s="86"/>
      <c r="P212" s="86"/>
      <c r="Q212" s="86"/>
      <c r="R212" s="86"/>
      <c r="S212" s="86"/>
      <c r="T212" s="86"/>
      <c r="U212" s="86"/>
      <c r="V212" s="86"/>
      <c r="W212" s="22">
        <f t="shared" si="11"/>
        <v>1</v>
      </c>
    </row>
    <row r="213" spans="2:23" ht="17.25" customHeight="1">
      <c r="B213" s="221">
        <v>34</v>
      </c>
      <c r="C213" s="13" t="s">
        <v>345</v>
      </c>
      <c r="D213" s="32" t="s">
        <v>1116</v>
      </c>
      <c r="E213" s="85" t="s">
        <v>1059</v>
      </c>
      <c r="F213" s="222">
        <v>1</v>
      </c>
      <c r="G213" s="222"/>
      <c r="H213" s="222"/>
      <c r="I213" s="222"/>
      <c r="J213" s="222"/>
      <c r="K213" s="222"/>
      <c r="L213" s="222"/>
      <c r="M213" s="86"/>
      <c r="N213" s="86"/>
      <c r="O213" s="86"/>
      <c r="P213" s="86"/>
      <c r="Q213" s="86"/>
      <c r="R213" s="86"/>
      <c r="S213" s="86">
        <v>1</v>
      </c>
      <c r="T213" s="86"/>
      <c r="U213" s="86"/>
      <c r="V213" s="86"/>
      <c r="W213" s="22">
        <f t="shared" si="11"/>
        <v>1</v>
      </c>
    </row>
    <row r="214" spans="2:23" ht="17.25" customHeight="1">
      <c r="B214" s="221">
        <v>35</v>
      </c>
      <c r="C214" s="13" t="s">
        <v>347</v>
      </c>
      <c r="D214" s="32" t="s">
        <v>1116</v>
      </c>
      <c r="E214" s="85" t="s">
        <v>1467</v>
      </c>
      <c r="F214" s="222">
        <v>1</v>
      </c>
      <c r="G214" s="222">
        <v>1</v>
      </c>
      <c r="H214" s="222"/>
      <c r="I214" s="222"/>
      <c r="J214" s="222"/>
      <c r="K214" s="222"/>
      <c r="L214" s="222"/>
      <c r="M214" s="86"/>
      <c r="N214" s="86">
        <v>1</v>
      </c>
      <c r="O214" s="86"/>
      <c r="P214" s="86"/>
      <c r="Q214" s="86"/>
      <c r="R214" s="86"/>
      <c r="S214" s="86"/>
      <c r="T214" s="86"/>
      <c r="U214" s="86"/>
      <c r="V214" s="86"/>
      <c r="W214" s="22">
        <f t="shared" si="11"/>
        <v>1</v>
      </c>
    </row>
    <row r="215" spans="2:23" ht="25.5" customHeight="1">
      <c r="B215" s="221"/>
      <c r="C215" s="23" t="s">
        <v>984</v>
      </c>
      <c r="D215" s="31" t="s">
        <v>999</v>
      </c>
      <c r="E215" s="82" t="s">
        <v>1</v>
      </c>
      <c r="F215" s="169" t="s">
        <v>1329</v>
      </c>
      <c r="G215" s="169" t="s">
        <v>1328</v>
      </c>
      <c r="H215" s="169" t="s">
        <v>1330</v>
      </c>
      <c r="I215" s="169" t="s">
        <v>1331</v>
      </c>
      <c r="J215" s="169" t="s">
        <v>1333</v>
      </c>
      <c r="K215" s="169" t="s">
        <v>1334</v>
      </c>
      <c r="L215" s="169" t="s">
        <v>1405</v>
      </c>
      <c r="M215" s="168" t="s">
        <v>1462</v>
      </c>
      <c r="N215" s="168" t="s">
        <v>1463</v>
      </c>
      <c r="O215" s="168" t="s">
        <v>1464</v>
      </c>
      <c r="P215" s="168" t="s">
        <v>1465</v>
      </c>
      <c r="Q215" s="83" t="s">
        <v>1239</v>
      </c>
      <c r="R215" s="83" t="s">
        <v>1295</v>
      </c>
      <c r="S215" s="83" t="s">
        <v>1241</v>
      </c>
      <c r="T215" s="83" t="s">
        <v>979</v>
      </c>
      <c r="U215" s="168" t="s">
        <v>1414</v>
      </c>
      <c r="V215" s="83" t="s">
        <v>1242</v>
      </c>
      <c r="W215" s="46" t="s">
        <v>1223</v>
      </c>
    </row>
    <row r="216" spans="2:23" ht="17.25" customHeight="1">
      <c r="B216" s="221">
        <v>36</v>
      </c>
      <c r="C216" s="13" t="s">
        <v>349</v>
      </c>
      <c r="D216" s="32" t="s">
        <v>1116</v>
      </c>
      <c r="E216" s="85" t="s">
        <v>1059</v>
      </c>
      <c r="F216" s="222">
        <v>1</v>
      </c>
      <c r="G216" s="222"/>
      <c r="H216" s="222"/>
      <c r="I216" s="222"/>
      <c r="J216" s="222"/>
      <c r="K216" s="222"/>
      <c r="L216" s="222"/>
      <c r="M216" s="86"/>
      <c r="N216" s="86"/>
      <c r="O216" s="86"/>
      <c r="P216" s="86"/>
      <c r="Q216" s="86"/>
      <c r="R216" s="86"/>
      <c r="S216" s="86">
        <v>1</v>
      </c>
      <c r="T216" s="86"/>
      <c r="U216" s="86"/>
      <c r="V216" s="86"/>
      <c r="W216" s="22">
        <f t="shared" si="11"/>
        <v>1</v>
      </c>
    </row>
    <row r="217" spans="2:23" ht="17.25" customHeight="1">
      <c r="B217" s="58">
        <v>37</v>
      </c>
      <c r="C217" s="53" t="s">
        <v>351</v>
      </c>
      <c r="D217" s="52" t="s">
        <v>1203</v>
      </c>
      <c r="E217" s="87" t="s">
        <v>1059</v>
      </c>
      <c r="F217" s="223">
        <v>1</v>
      </c>
      <c r="G217" s="223"/>
      <c r="H217" s="223"/>
      <c r="I217" s="223"/>
      <c r="J217" s="223"/>
      <c r="K217" s="223"/>
      <c r="L217" s="223"/>
      <c r="M217" s="88"/>
      <c r="N217" s="88"/>
      <c r="O217" s="88"/>
      <c r="P217" s="88"/>
      <c r="Q217" s="88"/>
      <c r="R217" s="88"/>
      <c r="S217" s="88">
        <v>1</v>
      </c>
      <c r="T217" s="88"/>
      <c r="U217" s="88"/>
      <c r="V217" s="88"/>
      <c r="W217" s="22">
        <f t="shared" si="11"/>
        <v>1</v>
      </c>
    </row>
    <row r="218" spans="2:23" ht="17.25" customHeight="1">
      <c r="B218" s="58">
        <v>38</v>
      </c>
      <c r="C218" s="53" t="s">
        <v>953</v>
      </c>
      <c r="D218" s="52" t="s">
        <v>1203</v>
      </c>
      <c r="E218" s="87" t="s">
        <v>1059</v>
      </c>
      <c r="F218" s="223">
        <v>1</v>
      </c>
      <c r="G218" s="223"/>
      <c r="H218" s="223"/>
      <c r="I218" s="223"/>
      <c r="J218" s="223"/>
      <c r="K218" s="223"/>
      <c r="L218" s="223">
        <v>1</v>
      </c>
      <c r="M218" s="88"/>
      <c r="N218" s="88"/>
      <c r="O218" s="88"/>
      <c r="P218" s="88"/>
      <c r="Q218" s="88"/>
      <c r="R218" s="88"/>
      <c r="S218" s="88">
        <v>1</v>
      </c>
      <c r="T218" s="88"/>
      <c r="U218" s="88"/>
      <c r="V218" s="88"/>
      <c r="W218" s="22">
        <f t="shared" si="11"/>
        <v>1</v>
      </c>
    </row>
    <row r="219" spans="2:23" ht="17.25" customHeight="1">
      <c r="B219" s="221">
        <v>39</v>
      </c>
      <c r="C219" s="13" t="s">
        <v>353</v>
      </c>
      <c r="D219" s="32" t="s">
        <v>1116</v>
      </c>
      <c r="E219" s="85" t="s">
        <v>1059</v>
      </c>
      <c r="F219" s="222">
        <v>1</v>
      </c>
      <c r="G219" s="222"/>
      <c r="H219" s="222"/>
      <c r="I219" s="222"/>
      <c r="J219" s="222"/>
      <c r="K219" s="222"/>
      <c r="L219" s="222"/>
      <c r="M219" s="86"/>
      <c r="N219" s="86"/>
      <c r="O219" s="86"/>
      <c r="P219" s="86"/>
      <c r="Q219" s="86"/>
      <c r="R219" s="86"/>
      <c r="S219" s="86">
        <v>1</v>
      </c>
      <c r="T219" s="86"/>
      <c r="U219" s="86"/>
      <c r="V219" s="86"/>
      <c r="W219" s="22">
        <f t="shared" si="11"/>
        <v>1</v>
      </c>
    </row>
    <row r="220" spans="2:23" ht="17.25" customHeight="1">
      <c r="B220" s="58">
        <v>40</v>
      </c>
      <c r="C220" s="53" t="s">
        <v>355</v>
      </c>
      <c r="D220" s="52" t="s">
        <v>1203</v>
      </c>
      <c r="E220" s="87" t="s">
        <v>30</v>
      </c>
      <c r="F220" s="223"/>
      <c r="G220" s="223"/>
      <c r="H220" s="223"/>
      <c r="I220" s="223"/>
      <c r="J220" s="223"/>
      <c r="K220" s="223"/>
      <c r="L220" s="223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22">
        <f t="shared" si="11"/>
        <v>0</v>
      </c>
    </row>
    <row r="221" spans="2:23" ht="17.25" customHeight="1">
      <c r="B221" s="58">
        <v>41</v>
      </c>
      <c r="C221" s="53" t="s">
        <v>357</v>
      </c>
      <c r="D221" s="52" t="s">
        <v>1203</v>
      </c>
      <c r="E221" s="87" t="s">
        <v>1059</v>
      </c>
      <c r="F221" s="223">
        <v>1</v>
      </c>
      <c r="G221" s="223"/>
      <c r="H221" s="223"/>
      <c r="I221" s="223"/>
      <c r="J221" s="223"/>
      <c r="K221" s="223"/>
      <c r="L221" s="223"/>
      <c r="M221" s="88"/>
      <c r="N221" s="88"/>
      <c r="O221" s="88"/>
      <c r="P221" s="88"/>
      <c r="Q221" s="88"/>
      <c r="R221" s="88"/>
      <c r="S221" s="88">
        <v>1</v>
      </c>
      <c r="T221" s="88"/>
      <c r="U221" s="88"/>
      <c r="V221" s="88"/>
      <c r="W221" s="22">
        <f t="shared" si="11"/>
        <v>1</v>
      </c>
    </row>
    <row r="222" spans="2:23" ht="17.25" customHeight="1">
      <c r="B222" s="58">
        <v>42</v>
      </c>
      <c r="C222" s="53" t="s">
        <v>359</v>
      </c>
      <c r="D222" s="52" t="s">
        <v>1203</v>
      </c>
      <c r="E222" s="87" t="s">
        <v>30</v>
      </c>
      <c r="F222" s="223"/>
      <c r="G222" s="223"/>
      <c r="H222" s="223"/>
      <c r="I222" s="223"/>
      <c r="J222" s="223"/>
      <c r="K222" s="223"/>
      <c r="L222" s="223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22">
        <f t="shared" si="11"/>
        <v>0</v>
      </c>
    </row>
    <row r="223" spans="2:23" ht="17.25" customHeight="1">
      <c r="B223" s="58">
        <v>43</v>
      </c>
      <c r="C223" s="53" t="s">
        <v>361</v>
      </c>
      <c r="D223" s="52" t="s">
        <v>1203</v>
      </c>
      <c r="E223" s="87" t="s">
        <v>1059</v>
      </c>
      <c r="F223" s="223">
        <v>1</v>
      </c>
      <c r="G223" s="223"/>
      <c r="H223" s="223"/>
      <c r="I223" s="223"/>
      <c r="J223" s="223"/>
      <c r="K223" s="223"/>
      <c r="L223" s="223"/>
      <c r="M223" s="88"/>
      <c r="N223" s="88"/>
      <c r="O223" s="88"/>
      <c r="P223" s="88"/>
      <c r="Q223" s="88"/>
      <c r="R223" s="88"/>
      <c r="S223" s="88">
        <v>1</v>
      </c>
      <c r="T223" s="88"/>
      <c r="U223" s="88"/>
      <c r="V223" s="88"/>
      <c r="W223" s="22">
        <f t="shared" si="11"/>
        <v>1</v>
      </c>
    </row>
    <row r="224" spans="2:23" ht="17.25" customHeight="1">
      <c r="B224" s="58">
        <v>44</v>
      </c>
      <c r="C224" s="53" t="s">
        <v>49</v>
      </c>
      <c r="D224" s="52" t="s">
        <v>1203</v>
      </c>
      <c r="E224" s="87" t="s">
        <v>1059</v>
      </c>
      <c r="F224" s="223">
        <v>1</v>
      </c>
      <c r="G224" s="223"/>
      <c r="H224" s="223"/>
      <c r="I224" s="223"/>
      <c r="J224" s="223"/>
      <c r="K224" s="223"/>
      <c r="L224" s="223">
        <v>1</v>
      </c>
      <c r="M224" s="88"/>
      <c r="N224" s="88"/>
      <c r="O224" s="88"/>
      <c r="P224" s="88"/>
      <c r="Q224" s="88"/>
      <c r="R224" s="88"/>
      <c r="S224" s="88">
        <v>1</v>
      </c>
      <c r="T224" s="88"/>
      <c r="U224" s="88"/>
      <c r="V224" s="88"/>
      <c r="W224" s="22">
        <f t="shared" si="11"/>
        <v>1</v>
      </c>
    </row>
    <row r="225" spans="2:23" ht="17.25" customHeight="1">
      <c r="B225" s="221">
        <v>45</v>
      </c>
      <c r="C225" s="13" t="s">
        <v>370</v>
      </c>
      <c r="D225" s="32" t="s">
        <v>1116</v>
      </c>
      <c r="E225" s="85" t="s">
        <v>30</v>
      </c>
      <c r="F225" s="222"/>
      <c r="G225" s="222"/>
      <c r="H225" s="222"/>
      <c r="I225" s="222"/>
      <c r="J225" s="222"/>
      <c r="K225" s="222"/>
      <c r="L225" s="222">
        <v>1</v>
      </c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22">
        <f t="shared" si="11"/>
        <v>0</v>
      </c>
    </row>
    <row r="226" spans="2:23" ht="17.25" customHeight="1">
      <c r="B226" s="221">
        <v>46</v>
      </c>
      <c r="C226" s="13" t="s">
        <v>380</v>
      </c>
      <c r="D226" s="32" t="s">
        <v>1116</v>
      </c>
      <c r="E226" s="85" t="s">
        <v>1059</v>
      </c>
      <c r="F226" s="222">
        <v>1</v>
      </c>
      <c r="G226" s="222"/>
      <c r="H226" s="222"/>
      <c r="I226" s="222"/>
      <c r="J226" s="222"/>
      <c r="K226" s="222"/>
      <c r="L226" s="222"/>
      <c r="M226" s="86"/>
      <c r="N226" s="86"/>
      <c r="O226" s="86"/>
      <c r="P226" s="86"/>
      <c r="Q226" s="86"/>
      <c r="R226" s="86"/>
      <c r="S226" s="86">
        <v>1</v>
      </c>
      <c r="T226" s="86"/>
      <c r="U226" s="86"/>
      <c r="V226" s="86"/>
      <c r="W226" s="22">
        <f t="shared" si="11"/>
        <v>1</v>
      </c>
    </row>
    <row r="227" spans="2:23" ht="17.25" customHeight="1">
      <c r="B227" s="221">
        <v>47</v>
      </c>
      <c r="C227" s="13" t="s">
        <v>384</v>
      </c>
      <c r="D227" s="32" t="s">
        <v>1116</v>
      </c>
      <c r="E227" s="85" t="s">
        <v>30</v>
      </c>
      <c r="F227" s="222"/>
      <c r="G227" s="222"/>
      <c r="H227" s="222"/>
      <c r="I227" s="222"/>
      <c r="J227" s="222"/>
      <c r="K227" s="222"/>
      <c r="L227" s="222">
        <v>1</v>
      </c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22">
        <f t="shared" si="11"/>
        <v>0</v>
      </c>
    </row>
    <row r="228" spans="2:23" ht="17.25" customHeight="1">
      <c r="B228" s="221">
        <v>48</v>
      </c>
      <c r="C228" s="13" t="s">
        <v>390</v>
      </c>
      <c r="D228" s="32" t="s">
        <v>1116</v>
      </c>
      <c r="E228" s="85" t="s">
        <v>1107</v>
      </c>
      <c r="F228" s="222">
        <v>1</v>
      </c>
      <c r="G228" s="222"/>
      <c r="H228" s="222"/>
      <c r="I228" s="222"/>
      <c r="J228" s="222"/>
      <c r="K228" s="222"/>
      <c r="L228" s="222"/>
      <c r="M228" s="86"/>
      <c r="N228" s="86"/>
      <c r="O228" s="86"/>
      <c r="P228" s="86"/>
      <c r="Q228" s="86"/>
      <c r="R228" s="86">
        <v>1</v>
      </c>
      <c r="S228" s="86"/>
      <c r="T228" s="86"/>
      <c r="U228" s="86"/>
      <c r="V228" s="86"/>
      <c r="W228" s="22">
        <f t="shared" si="11"/>
        <v>1</v>
      </c>
    </row>
    <row r="229" spans="2:23" ht="17.25" customHeight="1">
      <c r="B229" s="221">
        <v>49</v>
      </c>
      <c r="C229" s="13" t="s">
        <v>937</v>
      </c>
      <c r="D229" s="32" t="s">
        <v>1116</v>
      </c>
      <c r="E229" s="85" t="s">
        <v>1296</v>
      </c>
      <c r="F229" s="222"/>
      <c r="G229" s="222"/>
      <c r="H229" s="222"/>
      <c r="I229" s="222"/>
      <c r="J229" s="222"/>
      <c r="K229" s="222"/>
      <c r="L229" s="222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22">
        <f t="shared" si="11"/>
        <v>0</v>
      </c>
    </row>
    <row r="230" spans="2:23" ht="17.25" customHeight="1">
      <c r="B230" s="221">
        <v>50</v>
      </c>
      <c r="C230" s="13" t="s">
        <v>392</v>
      </c>
      <c r="D230" s="32" t="s">
        <v>1116</v>
      </c>
      <c r="E230" s="85" t="s">
        <v>1059</v>
      </c>
      <c r="F230" s="222">
        <v>1</v>
      </c>
      <c r="G230" s="222"/>
      <c r="H230" s="222"/>
      <c r="I230" s="222"/>
      <c r="J230" s="222"/>
      <c r="K230" s="222"/>
      <c r="L230" s="222"/>
      <c r="M230" s="86"/>
      <c r="N230" s="86"/>
      <c r="O230" s="86"/>
      <c r="P230" s="86"/>
      <c r="Q230" s="86"/>
      <c r="R230" s="86"/>
      <c r="S230" s="86">
        <v>1</v>
      </c>
      <c r="T230" s="86"/>
      <c r="U230" s="86"/>
      <c r="V230" s="86"/>
      <c r="W230" s="22">
        <f t="shared" si="11"/>
        <v>1</v>
      </c>
    </row>
    <row r="231" spans="2:23" ht="17.25" customHeight="1">
      <c r="B231" s="221">
        <v>51</v>
      </c>
      <c r="C231" s="13" t="s">
        <v>394</v>
      </c>
      <c r="D231" s="32" t="s">
        <v>1116</v>
      </c>
      <c r="E231" s="85" t="s">
        <v>1059</v>
      </c>
      <c r="F231" s="222">
        <v>1</v>
      </c>
      <c r="G231" s="222"/>
      <c r="H231" s="222"/>
      <c r="I231" s="222"/>
      <c r="J231" s="222"/>
      <c r="K231" s="222"/>
      <c r="L231" s="222"/>
      <c r="M231" s="86"/>
      <c r="N231" s="86"/>
      <c r="O231" s="86"/>
      <c r="P231" s="86"/>
      <c r="Q231" s="86"/>
      <c r="R231" s="86"/>
      <c r="S231" s="86">
        <v>1</v>
      </c>
      <c r="T231" s="86"/>
      <c r="U231" s="86"/>
      <c r="V231" s="86"/>
      <c r="W231" s="22">
        <f t="shared" si="11"/>
        <v>1</v>
      </c>
    </row>
    <row r="232" spans="2:23" ht="17.25" customHeight="1">
      <c r="B232" s="58">
        <v>52</v>
      </c>
      <c r="C232" s="53" t="s">
        <v>398</v>
      </c>
      <c r="D232" s="52" t="s">
        <v>1203</v>
      </c>
      <c r="E232" s="87" t="s">
        <v>30</v>
      </c>
      <c r="F232" s="223"/>
      <c r="G232" s="223"/>
      <c r="H232" s="223"/>
      <c r="I232" s="223"/>
      <c r="J232" s="223"/>
      <c r="K232" s="223"/>
      <c r="L232" s="223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22">
        <f t="shared" si="11"/>
        <v>0</v>
      </c>
    </row>
    <row r="233" spans="2:23" ht="17.25" customHeight="1">
      <c r="B233" s="221">
        <v>53</v>
      </c>
      <c r="C233" s="13" t="s">
        <v>400</v>
      </c>
      <c r="D233" s="32" t="s">
        <v>1116</v>
      </c>
      <c r="E233" s="85" t="s">
        <v>1059</v>
      </c>
      <c r="F233" s="222">
        <v>1</v>
      </c>
      <c r="G233" s="222"/>
      <c r="H233" s="222"/>
      <c r="I233" s="222"/>
      <c r="J233" s="222">
        <v>1</v>
      </c>
      <c r="K233" s="222"/>
      <c r="L233" s="222"/>
      <c r="M233" s="86"/>
      <c r="N233" s="86"/>
      <c r="O233" s="86"/>
      <c r="P233" s="86"/>
      <c r="Q233" s="86"/>
      <c r="R233" s="86"/>
      <c r="S233" s="86">
        <v>1</v>
      </c>
      <c r="T233" s="86"/>
      <c r="U233" s="86"/>
      <c r="V233" s="86"/>
      <c r="W233" s="22">
        <f t="shared" si="11"/>
        <v>1</v>
      </c>
    </row>
    <row r="234" spans="2:23" ht="17.25" customHeight="1">
      <c r="B234" s="221">
        <v>54</v>
      </c>
      <c r="C234" s="13" t="s">
        <v>430</v>
      </c>
      <c r="D234" s="32" t="s">
        <v>1116</v>
      </c>
      <c r="E234" s="85" t="s">
        <v>1059</v>
      </c>
      <c r="F234" s="222">
        <v>1</v>
      </c>
      <c r="G234" s="222"/>
      <c r="H234" s="222"/>
      <c r="I234" s="222"/>
      <c r="J234" s="222"/>
      <c r="K234" s="222"/>
      <c r="L234" s="222"/>
      <c r="M234" s="86"/>
      <c r="N234" s="86"/>
      <c r="O234" s="86"/>
      <c r="P234" s="86"/>
      <c r="Q234" s="86"/>
      <c r="R234" s="86"/>
      <c r="S234" s="86">
        <v>1</v>
      </c>
      <c r="T234" s="86"/>
      <c r="U234" s="86"/>
      <c r="V234" s="86"/>
      <c r="W234" s="22">
        <f t="shared" si="11"/>
        <v>1</v>
      </c>
    </row>
    <row r="235" spans="2:23" ht="17.25" customHeight="1">
      <c r="B235" s="221">
        <v>55</v>
      </c>
      <c r="C235" s="13" t="s">
        <v>432</v>
      </c>
      <c r="D235" s="32" t="s">
        <v>1116</v>
      </c>
      <c r="E235" s="85" t="s">
        <v>30</v>
      </c>
      <c r="F235" s="222"/>
      <c r="G235" s="222"/>
      <c r="H235" s="222"/>
      <c r="I235" s="222"/>
      <c r="J235" s="222"/>
      <c r="K235" s="222"/>
      <c r="L235" s="222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22">
        <f t="shared" si="11"/>
        <v>0</v>
      </c>
    </row>
    <row r="236" spans="2:23" ht="17.25" customHeight="1">
      <c r="B236" s="221">
        <v>56</v>
      </c>
      <c r="C236" s="13" t="s">
        <v>442</v>
      </c>
      <c r="D236" s="32" t="s">
        <v>1116</v>
      </c>
      <c r="E236" s="85" t="s">
        <v>30</v>
      </c>
      <c r="F236" s="222"/>
      <c r="G236" s="222"/>
      <c r="H236" s="222"/>
      <c r="I236" s="222"/>
      <c r="J236" s="222"/>
      <c r="K236" s="222"/>
      <c r="L236" s="222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22">
        <f t="shared" si="11"/>
        <v>0</v>
      </c>
    </row>
    <row r="237" spans="2:23" ht="17.25" customHeight="1">
      <c r="B237" s="221">
        <v>57</v>
      </c>
      <c r="C237" s="13" t="s">
        <v>444</v>
      </c>
      <c r="D237" s="32" t="s">
        <v>1116</v>
      </c>
      <c r="E237" s="85" t="s">
        <v>1059</v>
      </c>
      <c r="F237" s="222">
        <v>1</v>
      </c>
      <c r="G237" s="222"/>
      <c r="H237" s="222"/>
      <c r="I237" s="222"/>
      <c r="J237" s="222"/>
      <c r="K237" s="222"/>
      <c r="L237" s="222">
        <v>1</v>
      </c>
      <c r="M237" s="86"/>
      <c r="N237" s="86"/>
      <c r="O237" s="86"/>
      <c r="P237" s="86"/>
      <c r="Q237" s="86"/>
      <c r="R237" s="86"/>
      <c r="S237" s="86">
        <v>1</v>
      </c>
      <c r="T237" s="86"/>
      <c r="U237" s="86"/>
      <c r="V237" s="86"/>
      <c r="W237" s="22">
        <f t="shared" si="11"/>
        <v>1</v>
      </c>
    </row>
    <row r="238" spans="2:23" ht="17.25" customHeight="1">
      <c r="B238" s="221">
        <v>58</v>
      </c>
      <c r="C238" s="13" t="s">
        <v>446</v>
      </c>
      <c r="D238" s="32" t="s">
        <v>1116</v>
      </c>
      <c r="E238" s="85" t="s">
        <v>30</v>
      </c>
      <c r="F238" s="222"/>
      <c r="G238" s="222"/>
      <c r="H238" s="222"/>
      <c r="I238" s="222"/>
      <c r="J238" s="222"/>
      <c r="K238" s="222"/>
      <c r="L238" s="222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22">
        <f t="shared" si="11"/>
        <v>0</v>
      </c>
    </row>
    <row r="239" spans="2:23" ht="17.25" customHeight="1">
      <c r="B239" s="221">
        <v>59</v>
      </c>
      <c r="C239" s="13" t="s">
        <v>448</v>
      </c>
      <c r="D239" s="32" t="s">
        <v>1116</v>
      </c>
      <c r="E239" s="85" t="s">
        <v>1059</v>
      </c>
      <c r="F239" s="222">
        <v>1</v>
      </c>
      <c r="G239" s="222"/>
      <c r="H239" s="222"/>
      <c r="I239" s="222"/>
      <c r="J239" s="222"/>
      <c r="K239" s="222"/>
      <c r="L239" s="222"/>
      <c r="M239" s="86"/>
      <c r="N239" s="86"/>
      <c r="O239" s="86"/>
      <c r="P239" s="86"/>
      <c r="Q239" s="86"/>
      <c r="R239" s="86"/>
      <c r="S239" s="86">
        <v>1</v>
      </c>
      <c r="T239" s="86"/>
      <c r="U239" s="86"/>
      <c r="V239" s="86"/>
      <c r="W239" s="22">
        <f t="shared" si="11"/>
        <v>1</v>
      </c>
    </row>
    <row r="240" spans="2:23" ht="17.25" customHeight="1">
      <c r="B240" s="221">
        <v>60</v>
      </c>
      <c r="C240" s="13" t="s">
        <v>450</v>
      </c>
      <c r="D240" s="32" t="s">
        <v>1116</v>
      </c>
      <c r="E240" s="85" t="s">
        <v>30</v>
      </c>
      <c r="F240" s="222"/>
      <c r="G240" s="222"/>
      <c r="H240" s="222"/>
      <c r="I240" s="222"/>
      <c r="J240" s="222"/>
      <c r="K240" s="222"/>
      <c r="L240" s="222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22">
        <f t="shared" si="11"/>
        <v>0</v>
      </c>
    </row>
    <row r="241" spans="2:23" ht="17.25" customHeight="1">
      <c r="B241" s="221">
        <v>61</v>
      </c>
      <c r="C241" s="13" t="s">
        <v>452</v>
      </c>
      <c r="D241" s="32" t="s">
        <v>1116</v>
      </c>
      <c r="E241" s="85" t="s">
        <v>1059</v>
      </c>
      <c r="F241" s="222">
        <v>1</v>
      </c>
      <c r="G241" s="222"/>
      <c r="H241" s="222"/>
      <c r="I241" s="222"/>
      <c r="J241" s="222"/>
      <c r="K241" s="222"/>
      <c r="L241" s="222"/>
      <c r="M241" s="86"/>
      <c r="N241" s="86"/>
      <c r="O241" s="86"/>
      <c r="P241" s="86"/>
      <c r="Q241" s="86"/>
      <c r="R241" s="86"/>
      <c r="S241" s="86">
        <v>1</v>
      </c>
      <c r="T241" s="86"/>
      <c r="U241" s="86"/>
      <c r="V241" s="86"/>
      <c r="W241" s="22">
        <f t="shared" si="11"/>
        <v>1</v>
      </c>
    </row>
    <row r="242" spans="2:23" ht="17.25" customHeight="1">
      <c r="B242" s="221">
        <v>62</v>
      </c>
      <c r="C242" s="13" t="s">
        <v>454</v>
      </c>
      <c r="D242" s="32" t="s">
        <v>1116</v>
      </c>
      <c r="E242" s="85" t="s">
        <v>1467</v>
      </c>
      <c r="F242" s="222">
        <v>1</v>
      </c>
      <c r="G242" s="222">
        <v>1</v>
      </c>
      <c r="H242" s="222"/>
      <c r="I242" s="222">
        <v>1</v>
      </c>
      <c r="J242" s="222"/>
      <c r="K242" s="222"/>
      <c r="L242" s="222"/>
      <c r="M242" s="86"/>
      <c r="N242" s="86">
        <v>1</v>
      </c>
      <c r="O242" s="86"/>
      <c r="P242" s="86"/>
      <c r="Q242" s="86"/>
      <c r="R242" s="86"/>
      <c r="S242" s="86"/>
      <c r="T242" s="86"/>
      <c r="U242" s="86"/>
      <c r="V242" s="86"/>
      <c r="W242" s="22">
        <f t="shared" si="11"/>
        <v>1</v>
      </c>
    </row>
    <row r="243" spans="2:23" ht="17.25" customHeight="1">
      <c r="B243" s="221">
        <v>63</v>
      </c>
      <c r="C243" s="13" t="s">
        <v>456</v>
      </c>
      <c r="D243" s="32" t="s">
        <v>1116</v>
      </c>
      <c r="E243" s="99" t="s">
        <v>1059</v>
      </c>
      <c r="F243" s="222">
        <v>1</v>
      </c>
      <c r="G243" s="222"/>
      <c r="H243" s="222"/>
      <c r="I243" s="222"/>
      <c r="J243" s="222"/>
      <c r="K243" s="222"/>
      <c r="L243" s="222"/>
      <c r="M243" s="86"/>
      <c r="N243" s="86"/>
      <c r="O243" s="86"/>
      <c r="P243" s="86"/>
      <c r="Q243" s="86"/>
      <c r="R243" s="86"/>
      <c r="S243" s="86">
        <v>1</v>
      </c>
      <c r="T243" s="86"/>
      <c r="U243" s="86"/>
      <c r="V243" s="86"/>
      <c r="W243" s="22">
        <f t="shared" si="11"/>
        <v>1</v>
      </c>
    </row>
    <row r="244" spans="2:23" ht="17.25" customHeight="1">
      <c r="B244" s="221">
        <v>64</v>
      </c>
      <c r="C244" s="13" t="s">
        <v>458</v>
      </c>
      <c r="D244" s="32" t="s">
        <v>1116</v>
      </c>
      <c r="E244" s="85" t="s">
        <v>30</v>
      </c>
      <c r="F244" s="222"/>
      <c r="G244" s="222"/>
      <c r="H244" s="222"/>
      <c r="I244" s="222"/>
      <c r="J244" s="222"/>
      <c r="K244" s="222"/>
      <c r="L244" s="222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22">
        <f t="shared" ref="W244:W303" si="12">SUM(M244:V244)</f>
        <v>0</v>
      </c>
    </row>
    <row r="245" spans="2:23" ht="17.25" customHeight="1">
      <c r="B245" s="221">
        <v>65</v>
      </c>
      <c r="C245" s="13" t="s">
        <v>460</v>
      </c>
      <c r="D245" s="32" t="s">
        <v>1116</v>
      </c>
      <c r="E245" s="85" t="s">
        <v>30</v>
      </c>
      <c r="F245" s="222"/>
      <c r="G245" s="222"/>
      <c r="H245" s="222"/>
      <c r="I245" s="222"/>
      <c r="J245" s="222"/>
      <c r="K245" s="222"/>
      <c r="L245" s="222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22">
        <f t="shared" si="12"/>
        <v>0</v>
      </c>
    </row>
    <row r="246" spans="2:23" ht="17.25" customHeight="1">
      <c r="B246" s="221">
        <v>66</v>
      </c>
      <c r="C246" s="13" t="s">
        <v>462</v>
      </c>
      <c r="D246" s="32" t="s">
        <v>1116</v>
      </c>
      <c r="E246" s="85" t="s">
        <v>1059</v>
      </c>
      <c r="F246" s="222">
        <v>1</v>
      </c>
      <c r="G246" s="222"/>
      <c r="H246" s="222"/>
      <c r="I246" s="222"/>
      <c r="J246" s="222"/>
      <c r="K246" s="222"/>
      <c r="L246" s="222"/>
      <c r="M246" s="86"/>
      <c r="N246" s="86"/>
      <c r="O246" s="86"/>
      <c r="P246" s="86"/>
      <c r="Q246" s="86"/>
      <c r="R246" s="86"/>
      <c r="S246" s="86">
        <v>1</v>
      </c>
      <c r="T246" s="86"/>
      <c r="U246" s="86"/>
      <c r="V246" s="86"/>
      <c r="W246" s="22">
        <f t="shared" si="12"/>
        <v>1</v>
      </c>
    </row>
    <row r="247" spans="2:23" ht="17.25" customHeight="1">
      <c r="B247" s="58">
        <v>67</v>
      </c>
      <c r="C247" s="53" t="s">
        <v>466</v>
      </c>
      <c r="D247" s="52" t="s">
        <v>1203</v>
      </c>
      <c r="E247" s="87" t="s">
        <v>1468</v>
      </c>
      <c r="F247" s="223">
        <v>1</v>
      </c>
      <c r="G247" s="223">
        <v>1</v>
      </c>
      <c r="H247" s="223"/>
      <c r="I247" s="223">
        <v>1</v>
      </c>
      <c r="J247" s="223"/>
      <c r="K247" s="223"/>
      <c r="L247" s="223"/>
      <c r="M247" s="88"/>
      <c r="N247" s="88"/>
      <c r="O247" s="88">
        <v>1</v>
      </c>
      <c r="P247" s="88"/>
      <c r="Q247" s="88"/>
      <c r="R247" s="88"/>
      <c r="S247" s="88"/>
      <c r="T247" s="88"/>
      <c r="U247" s="88"/>
      <c r="V247" s="88"/>
      <c r="W247" s="22">
        <f t="shared" si="12"/>
        <v>1</v>
      </c>
    </row>
    <row r="248" spans="2:23" ht="17.25" customHeight="1">
      <c r="B248" s="221">
        <v>68</v>
      </c>
      <c r="C248" s="13" t="s">
        <v>472</v>
      </c>
      <c r="D248" s="32" t="s">
        <v>1116</v>
      </c>
      <c r="E248" s="85" t="s">
        <v>1059</v>
      </c>
      <c r="F248" s="222">
        <v>1</v>
      </c>
      <c r="G248" s="222"/>
      <c r="H248" s="222"/>
      <c r="I248" s="222"/>
      <c r="J248" s="222"/>
      <c r="K248" s="222"/>
      <c r="L248" s="222"/>
      <c r="M248" s="86"/>
      <c r="N248" s="86"/>
      <c r="O248" s="86"/>
      <c r="P248" s="86"/>
      <c r="Q248" s="86"/>
      <c r="R248" s="86"/>
      <c r="S248" s="86">
        <v>1</v>
      </c>
      <c r="T248" s="86"/>
      <c r="U248" s="86"/>
      <c r="V248" s="86"/>
      <c r="W248" s="22">
        <f t="shared" si="12"/>
        <v>1</v>
      </c>
    </row>
    <row r="249" spans="2:23" s="7" customFormat="1" ht="17.25" customHeight="1">
      <c r="B249" s="221">
        <v>69</v>
      </c>
      <c r="C249" s="13" t="s">
        <v>484</v>
      </c>
      <c r="D249" s="32" t="s">
        <v>1116</v>
      </c>
      <c r="E249" s="85" t="s">
        <v>1059</v>
      </c>
      <c r="F249" s="222">
        <v>1</v>
      </c>
      <c r="G249" s="222"/>
      <c r="H249" s="222"/>
      <c r="I249" s="222"/>
      <c r="J249" s="222"/>
      <c r="K249" s="222"/>
      <c r="L249" s="222">
        <v>1</v>
      </c>
      <c r="M249" s="86"/>
      <c r="N249" s="86"/>
      <c r="O249" s="86"/>
      <c r="P249" s="86"/>
      <c r="Q249" s="86"/>
      <c r="R249" s="86"/>
      <c r="S249" s="86">
        <v>1</v>
      </c>
      <c r="T249" s="86"/>
      <c r="U249" s="86"/>
      <c r="V249" s="86"/>
      <c r="W249" s="22">
        <f t="shared" si="12"/>
        <v>1</v>
      </c>
    </row>
    <row r="250" spans="2:23" ht="17.25" customHeight="1">
      <c r="B250" s="221">
        <v>70</v>
      </c>
      <c r="C250" s="13" t="s">
        <v>490</v>
      </c>
      <c r="D250" s="32" t="s">
        <v>1116</v>
      </c>
      <c r="E250" s="85" t="s">
        <v>1059</v>
      </c>
      <c r="F250" s="222">
        <v>1</v>
      </c>
      <c r="G250" s="222"/>
      <c r="H250" s="222"/>
      <c r="I250" s="222"/>
      <c r="J250" s="222"/>
      <c r="K250" s="222"/>
      <c r="L250" s="222"/>
      <c r="M250" s="86"/>
      <c r="N250" s="86"/>
      <c r="O250" s="86"/>
      <c r="P250" s="86"/>
      <c r="Q250" s="86"/>
      <c r="R250" s="86"/>
      <c r="S250" s="86">
        <v>1</v>
      </c>
      <c r="T250" s="86"/>
      <c r="U250" s="86"/>
      <c r="V250" s="86"/>
      <c r="W250" s="22">
        <f t="shared" si="12"/>
        <v>1</v>
      </c>
    </row>
    <row r="251" spans="2:23" ht="17.25" customHeight="1">
      <c r="B251" s="221">
        <v>71</v>
      </c>
      <c r="C251" s="13" t="s">
        <v>541</v>
      </c>
      <c r="D251" s="32" t="s">
        <v>1116</v>
      </c>
      <c r="E251" s="85" t="s">
        <v>30</v>
      </c>
      <c r="F251" s="222"/>
      <c r="G251" s="222"/>
      <c r="H251" s="222"/>
      <c r="I251" s="222"/>
      <c r="J251" s="222"/>
      <c r="K251" s="222"/>
      <c r="L251" s="222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22">
        <f t="shared" si="12"/>
        <v>0</v>
      </c>
    </row>
    <row r="252" spans="2:23" ht="17.25" customHeight="1">
      <c r="B252" s="221">
        <v>72</v>
      </c>
      <c r="C252" s="13" t="s">
        <v>543</v>
      </c>
      <c r="D252" s="32" t="s">
        <v>1116</v>
      </c>
      <c r="E252" s="85" t="s">
        <v>1059</v>
      </c>
      <c r="F252" s="222">
        <v>1</v>
      </c>
      <c r="G252" s="222"/>
      <c r="H252" s="222"/>
      <c r="I252" s="222"/>
      <c r="J252" s="222"/>
      <c r="K252" s="222"/>
      <c r="L252" s="222"/>
      <c r="M252" s="86"/>
      <c r="N252" s="86"/>
      <c r="O252" s="86"/>
      <c r="P252" s="86"/>
      <c r="Q252" s="86"/>
      <c r="R252" s="86"/>
      <c r="S252" s="86">
        <v>1</v>
      </c>
      <c r="T252" s="86"/>
      <c r="U252" s="86"/>
      <c r="V252" s="86"/>
      <c r="W252" s="22">
        <f t="shared" si="12"/>
        <v>1</v>
      </c>
    </row>
    <row r="253" spans="2:23" ht="17.25" customHeight="1">
      <c r="B253" s="221">
        <v>73</v>
      </c>
      <c r="C253" s="13" t="s">
        <v>545</v>
      </c>
      <c r="D253" s="32" t="s">
        <v>1116</v>
      </c>
      <c r="E253" s="85" t="s">
        <v>1059</v>
      </c>
      <c r="F253" s="222">
        <v>1</v>
      </c>
      <c r="G253" s="222"/>
      <c r="H253" s="222"/>
      <c r="I253" s="222"/>
      <c r="J253" s="222"/>
      <c r="K253" s="222"/>
      <c r="L253" s="222">
        <v>1</v>
      </c>
      <c r="M253" s="86"/>
      <c r="N253" s="86"/>
      <c r="O253" s="86"/>
      <c r="P253" s="86"/>
      <c r="Q253" s="86"/>
      <c r="R253" s="86"/>
      <c r="S253" s="86">
        <v>1</v>
      </c>
      <c r="T253" s="86"/>
      <c r="U253" s="86"/>
      <c r="V253" s="86"/>
      <c r="W253" s="22">
        <f t="shared" si="12"/>
        <v>1</v>
      </c>
    </row>
    <row r="254" spans="2:23" ht="17.25" customHeight="1">
      <c r="B254" s="221">
        <v>74</v>
      </c>
      <c r="C254" s="13" t="s">
        <v>547</v>
      </c>
      <c r="D254" s="32" t="s">
        <v>1116</v>
      </c>
      <c r="E254" s="85" t="s">
        <v>1059</v>
      </c>
      <c r="F254" s="222">
        <v>1</v>
      </c>
      <c r="G254" s="222"/>
      <c r="H254" s="222"/>
      <c r="I254" s="222"/>
      <c r="J254" s="222"/>
      <c r="K254" s="222"/>
      <c r="L254" s="222"/>
      <c r="M254" s="86"/>
      <c r="N254" s="86"/>
      <c r="O254" s="86"/>
      <c r="P254" s="86"/>
      <c r="Q254" s="86"/>
      <c r="R254" s="86"/>
      <c r="S254" s="86">
        <v>1</v>
      </c>
      <c r="T254" s="86"/>
      <c r="U254" s="86"/>
      <c r="V254" s="86"/>
      <c r="W254" s="22">
        <f t="shared" si="12"/>
        <v>1</v>
      </c>
    </row>
    <row r="255" spans="2:23" ht="17.25" customHeight="1">
      <c r="B255" s="221">
        <v>75</v>
      </c>
      <c r="C255" s="13" t="s">
        <v>549</v>
      </c>
      <c r="D255" s="32" t="s">
        <v>1116</v>
      </c>
      <c r="E255" s="85" t="s">
        <v>1059</v>
      </c>
      <c r="F255" s="222">
        <v>1</v>
      </c>
      <c r="G255" s="222"/>
      <c r="H255" s="222"/>
      <c r="I255" s="222"/>
      <c r="J255" s="222"/>
      <c r="K255" s="222"/>
      <c r="L255" s="222"/>
      <c r="M255" s="86"/>
      <c r="N255" s="86"/>
      <c r="O255" s="86"/>
      <c r="P255" s="86"/>
      <c r="Q255" s="86"/>
      <c r="R255" s="86"/>
      <c r="S255" s="86">
        <v>1</v>
      </c>
      <c r="T255" s="86"/>
      <c r="U255" s="86"/>
      <c r="V255" s="86"/>
      <c r="W255" s="22">
        <f t="shared" si="12"/>
        <v>1</v>
      </c>
    </row>
    <row r="256" spans="2:23" ht="17.25" customHeight="1">
      <c r="B256" s="221">
        <v>76</v>
      </c>
      <c r="C256" s="13" t="s">
        <v>551</v>
      </c>
      <c r="D256" s="32" t="s">
        <v>1116</v>
      </c>
      <c r="E256" s="85" t="s">
        <v>30</v>
      </c>
      <c r="F256" s="222"/>
      <c r="G256" s="222"/>
      <c r="H256" s="222"/>
      <c r="I256" s="222"/>
      <c r="J256" s="222"/>
      <c r="K256" s="222"/>
      <c r="L256" s="222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22">
        <f t="shared" si="12"/>
        <v>0</v>
      </c>
    </row>
    <row r="257" spans="2:23" ht="17.25" customHeight="1">
      <c r="B257" s="221">
        <v>77</v>
      </c>
      <c r="C257" s="13" t="s">
        <v>553</v>
      </c>
      <c r="D257" s="32" t="s">
        <v>1116</v>
      </c>
      <c r="E257" s="85" t="s">
        <v>30</v>
      </c>
      <c r="F257" s="222"/>
      <c r="G257" s="222"/>
      <c r="H257" s="222"/>
      <c r="I257" s="222"/>
      <c r="J257" s="222"/>
      <c r="K257" s="222"/>
      <c r="L257" s="222">
        <v>1</v>
      </c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22">
        <f t="shared" si="12"/>
        <v>0</v>
      </c>
    </row>
    <row r="258" spans="2:23" ht="17.25" customHeight="1">
      <c r="B258" s="221">
        <v>78</v>
      </c>
      <c r="C258" s="13" t="s">
        <v>555</v>
      </c>
      <c r="D258" s="32" t="s">
        <v>1116</v>
      </c>
      <c r="E258" s="85" t="s">
        <v>1059</v>
      </c>
      <c r="F258" s="222">
        <v>1</v>
      </c>
      <c r="G258" s="222"/>
      <c r="H258" s="222"/>
      <c r="I258" s="222"/>
      <c r="J258" s="222"/>
      <c r="K258" s="222"/>
      <c r="L258" s="222">
        <v>1</v>
      </c>
      <c r="M258" s="86"/>
      <c r="N258" s="86"/>
      <c r="O258" s="86"/>
      <c r="P258" s="86"/>
      <c r="Q258" s="86"/>
      <c r="R258" s="86"/>
      <c r="S258" s="86">
        <v>1</v>
      </c>
      <c r="T258" s="86"/>
      <c r="U258" s="86"/>
      <c r="V258" s="86"/>
      <c r="W258" s="22">
        <f t="shared" si="12"/>
        <v>1</v>
      </c>
    </row>
    <row r="259" spans="2:23" ht="17.25" customHeight="1">
      <c r="B259" s="221">
        <v>79</v>
      </c>
      <c r="C259" s="13" t="s">
        <v>574</v>
      </c>
      <c r="D259" s="32" t="s">
        <v>1116</v>
      </c>
      <c r="E259" s="85" t="s">
        <v>1059</v>
      </c>
      <c r="F259" s="222">
        <v>1</v>
      </c>
      <c r="G259" s="222"/>
      <c r="H259" s="222"/>
      <c r="I259" s="222"/>
      <c r="J259" s="222"/>
      <c r="K259" s="222"/>
      <c r="L259" s="222"/>
      <c r="M259" s="86"/>
      <c r="N259" s="86"/>
      <c r="O259" s="86"/>
      <c r="P259" s="86"/>
      <c r="Q259" s="86"/>
      <c r="R259" s="86"/>
      <c r="S259" s="86">
        <v>1</v>
      </c>
      <c r="T259" s="86"/>
      <c r="U259" s="86"/>
      <c r="V259" s="86"/>
      <c r="W259" s="22">
        <f t="shared" si="12"/>
        <v>1</v>
      </c>
    </row>
    <row r="260" spans="2:23" ht="17.25" customHeight="1">
      <c r="B260" s="58">
        <v>80</v>
      </c>
      <c r="C260" s="53" t="s">
        <v>576</v>
      </c>
      <c r="D260" s="52" t="s">
        <v>1118</v>
      </c>
      <c r="E260" s="87" t="s">
        <v>1059</v>
      </c>
      <c r="F260" s="223">
        <v>1</v>
      </c>
      <c r="G260" s="223"/>
      <c r="H260" s="223"/>
      <c r="I260" s="223"/>
      <c r="J260" s="223"/>
      <c r="K260" s="223">
        <v>1</v>
      </c>
      <c r="L260" s="223"/>
      <c r="M260" s="88"/>
      <c r="N260" s="88"/>
      <c r="O260" s="88"/>
      <c r="P260" s="88"/>
      <c r="Q260" s="88"/>
      <c r="R260" s="88"/>
      <c r="S260" s="88">
        <v>1</v>
      </c>
      <c r="T260" s="88"/>
      <c r="U260" s="88"/>
      <c r="V260" s="88"/>
      <c r="W260" s="22">
        <f t="shared" si="12"/>
        <v>1</v>
      </c>
    </row>
    <row r="261" spans="2:23" ht="17.25" customHeight="1">
      <c r="B261" s="221">
        <v>81</v>
      </c>
      <c r="C261" s="13" t="s">
        <v>1179</v>
      </c>
      <c r="D261" s="32" t="s">
        <v>1116</v>
      </c>
      <c r="E261" s="85" t="s">
        <v>1059</v>
      </c>
      <c r="F261" s="222">
        <v>1</v>
      </c>
      <c r="G261" s="222"/>
      <c r="H261" s="222"/>
      <c r="I261" s="222"/>
      <c r="J261" s="222"/>
      <c r="K261" s="222"/>
      <c r="L261" s="222">
        <v>1</v>
      </c>
      <c r="M261" s="86"/>
      <c r="N261" s="86"/>
      <c r="O261" s="86"/>
      <c r="P261" s="86"/>
      <c r="Q261" s="86"/>
      <c r="R261" s="86"/>
      <c r="S261" s="86">
        <v>1</v>
      </c>
      <c r="T261" s="86"/>
      <c r="U261" s="86"/>
      <c r="V261" s="86"/>
      <c r="W261" s="22">
        <f t="shared" si="12"/>
        <v>1</v>
      </c>
    </row>
    <row r="262" spans="2:23" ht="17.25" customHeight="1">
      <c r="B262" s="221">
        <v>82</v>
      </c>
      <c r="C262" s="13" t="s">
        <v>138</v>
      </c>
      <c r="D262" s="32" t="s">
        <v>1116</v>
      </c>
      <c r="E262" s="85" t="s">
        <v>1059</v>
      </c>
      <c r="F262" s="222">
        <v>1</v>
      </c>
      <c r="G262" s="222"/>
      <c r="H262" s="222"/>
      <c r="I262" s="222"/>
      <c r="J262" s="222"/>
      <c r="K262" s="222"/>
      <c r="L262" s="222"/>
      <c r="M262" s="86"/>
      <c r="N262" s="86"/>
      <c r="O262" s="86"/>
      <c r="P262" s="86"/>
      <c r="Q262" s="86"/>
      <c r="R262" s="86"/>
      <c r="S262" s="86">
        <v>1</v>
      </c>
      <c r="T262" s="86"/>
      <c r="U262" s="86"/>
      <c r="V262" s="86"/>
      <c r="W262" s="22">
        <f t="shared" si="12"/>
        <v>1</v>
      </c>
    </row>
    <row r="263" spans="2:23" ht="17.25" customHeight="1">
      <c r="B263" s="221">
        <v>83</v>
      </c>
      <c r="C263" s="13" t="s">
        <v>579</v>
      </c>
      <c r="D263" s="32" t="s">
        <v>1116</v>
      </c>
      <c r="E263" s="85" t="s">
        <v>1059</v>
      </c>
      <c r="F263" s="222">
        <v>1</v>
      </c>
      <c r="G263" s="222"/>
      <c r="H263" s="222"/>
      <c r="I263" s="222"/>
      <c r="J263" s="222"/>
      <c r="K263" s="222"/>
      <c r="L263" s="222"/>
      <c r="M263" s="86"/>
      <c r="N263" s="86"/>
      <c r="O263" s="86"/>
      <c r="P263" s="86"/>
      <c r="Q263" s="86"/>
      <c r="R263" s="86"/>
      <c r="S263" s="86">
        <v>1</v>
      </c>
      <c r="T263" s="86"/>
      <c r="U263" s="86"/>
      <c r="V263" s="86"/>
      <c r="W263" s="22">
        <f t="shared" si="12"/>
        <v>1</v>
      </c>
    </row>
    <row r="264" spans="2:23" ht="17.25" customHeight="1">
      <c r="B264" s="221">
        <v>84</v>
      </c>
      <c r="C264" s="13" t="s">
        <v>587</v>
      </c>
      <c r="D264" s="32" t="s">
        <v>1116</v>
      </c>
      <c r="E264" s="85" t="s">
        <v>30</v>
      </c>
      <c r="F264" s="222"/>
      <c r="G264" s="222"/>
      <c r="H264" s="222"/>
      <c r="I264" s="222"/>
      <c r="J264" s="222"/>
      <c r="K264" s="222"/>
      <c r="L264" s="222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22">
        <f t="shared" si="12"/>
        <v>0</v>
      </c>
    </row>
    <row r="265" spans="2:23" ht="17.25" customHeight="1">
      <c r="B265" s="221">
        <v>85</v>
      </c>
      <c r="C265" s="13" t="s">
        <v>589</v>
      </c>
      <c r="D265" s="32" t="s">
        <v>1116</v>
      </c>
      <c r="E265" s="85" t="s">
        <v>1059</v>
      </c>
      <c r="F265" s="222">
        <v>1</v>
      </c>
      <c r="G265" s="222"/>
      <c r="H265" s="222"/>
      <c r="I265" s="222"/>
      <c r="J265" s="222"/>
      <c r="K265" s="222"/>
      <c r="L265" s="222"/>
      <c r="M265" s="86"/>
      <c r="N265" s="86"/>
      <c r="O265" s="86"/>
      <c r="P265" s="86"/>
      <c r="Q265" s="86"/>
      <c r="R265" s="86"/>
      <c r="S265" s="86">
        <v>1</v>
      </c>
      <c r="T265" s="86"/>
      <c r="U265" s="86"/>
      <c r="V265" s="86"/>
      <c r="W265" s="22">
        <f t="shared" si="12"/>
        <v>1</v>
      </c>
    </row>
    <row r="266" spans="2:23" ht="17.25" customHeight="1">
      <c r="B266" s="221">
        <v>86</v>
      </c>
      <c r="C266" s="13" t="s">
        <v>610</v>
      </c>
      <c r="D266" s="32" t="s">
        <v>1116</v>
      </c>
      <c r="E266" s="85" t="s">
        <v>1059</v>
      </c>
      <c r="F266" s="222">
        <v>1</v>
      </c>
      <c r="G266" s="222"/>
      <c r="H266" s="222"/>
      <c r="I266" s="222"/>
      <c r="J266" s="222"/>
      <c r="K266" s="222">
        <v>1</v>
      </c>
      <c r="L266" s="222"/>
      <c r="M266" s="86"/>
      <c r="N266" s="86"/>
      <c r="O266" s="86"/>
      <c r="P266" s="86"/>
      <c r="Q266" s="86"/>
      <c r="R266" s="86"/>
      <c r="S266" s="86">
        <v>1</v>
      </c>
      <c r="T266" s="86"/>
      <c r="U266" s="86"/>
      <c r="V266" s="86"/>
      <c r="W266" s="22">
        <f t="shared" si="12"/>
        <v>1</v>
      </c>
    </row>
    <row r="267" spans="2:23" ht="17.25" customHeight="1">
      <c r="B267" s="221">
        <v>87</v>
      </c>
      <c r="C267" s="13" t="s">
        <v>612</v>
      </c>
      <c r="D267" s="32" t="s">
        <v>1116</v>
      </c>
      <c r="E267" s="85" t="s">
        <v>1059</v>
      </c>
      <c r="F267" s="222">
        <v>1</v>
      </c>
      <c r="G267" s="222"/>
      <c r="H267" s="222"/>
      <c r="I267" s="222"/>
      <c r="J267" s="222"/>
      <c r="K267" s="222"/>
      <c r="L267" s="222"/>
      <c r="M267" s="86"/>
      <c r="N267" s="86"/>
      <c r="O267" s="86"/>
      <c r="P267" s="86"/>
      <c r="Q267" s="86"/>
      <c r="R267" s="86"/>
      <c r="S267" s="86">
        <v>1</v>
      </c>
      <c r="T267" s="86"/>
      <c r="U267" s="86"/>
      <c r="V267" s="86"/>
      <c r="W267" s="22">
        <f t="shared" si="12"/>
        <v>1</v>
      </c>
    </row>
    <row r="268" spans="2:23" ht="25.5" customHeight="1">
      <c r="B268" s="221"/>
      <c r="C268" s="23" t="s">
        <v>984</v>
      </c>
      <c r="D268" s="31" t="s">
        <v>999</v>
      </c>
      <c r="E268" s="190" t="s">
        <v>1</v>
      </c>
      <c r="F268" s="169" t="s">
        <v>1329</v>
      </c>
      <c r="G268" s="169" t="s">
        <v>1328</v>
      </c>
      <c r="H268" s="169" t="s">
        <v>1330</v>
      </c>
      <c r="I268" s="169" t="s">
        <v>1331</v>
      </c>
      <c r="J268" s="169" t="s">
        <v>1333</v>
      </c>
      <c r="K268" s="169" t="s">
        <v>1334</v>
      </c>
      <c r="L268" s="169" t="s">
        <v>1405</v>
      </c>
      <c r="M268" s="169" t="s">
        <v>1462</v>
      </c>
      <c r="N268" s="169" t="s">
        <v>1463</v>
      </c>
      <c r="O268" s="169" t="s">
        <v>1464</v>
      </c>
      <c r="P268" s="169" t="s">
        <v>1465</v>
      </c>
      <c r="Q268" s="191" t="s">
        <v>1239</v>
      </c>
      <c r="R268" s="191" t="s">
        <v>1295</v>
      </c>
      <c r="S268" s="191" t="s">
        <v>1241</v>
      </c>
      <c r="T268" s="191" t="s">
        <v>979</v>
      </c>
      <c r="U268" s="169" t="s">
        <v>1414</v>
      </c>
      <c r="V268" s="191" t="s">
        <v>1242</v>
      </c>
      <c r="W268" s="11" t="s">
        <v>1223</v>
      </c>
    </row>
    <row r="269" spans="2:23" ht="17.25" customHeight="1">
      <c r="B269" s="221">
        <v>88</v>
      </c>
      <c r="C269" s="13" t="s">
        <v>614</v>
      </c>
      <c r="D269" s="32" t="s">
        <v>1116</v>
      </c>
      <c r="E269" s="85" t="s">
        <v>30</v>
      </c>
      <c r="F269" s="222"/>
      <c r="G269" s="222"/>
      <c r="H269" s="222"/>
      <c r="I269" s="222"/>
      <c r="J269" s="222"/>
      <c r="K269" s="222"/>
      <c r="L269" s="222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22">
        <f t="shared" si="12"/>
        <v>0</v>
      </c>
    </row>
    <row r="270" spans="2:23" ht="17.25" customHeight="1">
      <c r="B270" s="221">
        <v>89</v>
      </c>
      <c r="C270" s="13" t="s">
        <v>648</v>
      </c>
      <c r="D270" s="32" t="s">
        <v>1116</v>
      </c>
      <c r="E270" s="85" t="s">
        <v>1059</v>
      </c>
      <c r="F270" s="222">
        <v>1</v>
      </c>
      <c r="G270" s="222"/>
      <c r="H270" s="222"/>
      <c r="I270" s="222"/>
      <c r="J270" s="222"/>
      <c r="K270" s="222"/>
      <c r="L270" s="222"/>
      <c r="M270" s="86"/>
      <c r="N270" s="86"/>
      <c r="O270" s="86"/>
      <c r="P270" s="86"/>
      <c r="Q270" s="86"/>
      <c r="R270" s="86"/>
      <c r="S270" s="86">
        <v>1</v>
      </c>
      <c r="T270" s="86"/>
      <c r="U270" s="86"/>
      <c r="V270" s="86"/>
      <c r="W270" s="22">
        <f t="shared" si="12"/>
        <v>1</v>
      </c>
    </row>
    <row r="271" spans="2:23" ht="17.25" customHeight="1">
      <c r="B271" s="221">
        <v>90</v>
      </c>
      <c r="C271" s="13" t="s">
        <v>652</v>
      </c>
      <c r="D271" s="32" t="s">
        <v>1116</v>
      </c>
      <c r="E271" s="85" t="s">
        <v>30</v>
      </c>
      <c r="F271" s="222"/>
      <c r="G271" s="222"/>
      <c r="H271" s="222"/>
      <c r="I271" s="222"/>
      <c r="J271" s="222"/>
      <c r="K271" s="222"/>
      <c r="L271" s="222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22">
        <f t="shared" si="12"/>
        <v>0</v>
      </c>
    </row>
    <row r="272" spans="2:23" ht="17.25" customHeight="1">
      <c r="B272" s="221">
        <v>91</v>
      </c>
      <c r="C272" s="13" t="s">
        <v>710</v>
      </c>
      <c r="D272" s="32" t="s">
        <v>1116</v>
      </c>
      <c r="E272" s="85" t="s">
        <v>30</v>
      </c>
      <c r="F272" s="222"/>
      <c r="G272" s="222"/>
      <c r="H272" s="222"/>
      <c r="I272" s="222"/>
      <c r="J272" s="222"/>
      <c r="K272" s="222"/>
      <c r="L272" s="222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22">
        <f t="shared" si="12"/>
        <v>0</v>
      </c>
    </row>
    <row r="273" spans="1:23" ht="17.25" customHeight="1">
      <c r="B273" s="221">
        <v>92</v>
      </c>
      <c r="C273" s="13" t="s">
        <v>712</v>
      </c>
      <c r="D273" s="32" t="s">
        <v>1116</v>
      </c>
      <c r="E273" s="85" t="s">
        <v>1059</v>
      </c>
      <c r="F273" s="222">
        <v>1</v>
      </c>
      <c r="G273" s="222"/>
      <c r="H273" s="222"/>
      <c r="I273" s="222"/>
      <c r="J273" s="222"/>
      <c r="K273" s="222"/>
      <c r="L273" s="222"/>
      <c r="M273" s="86"/>
      <c r="N273" s="86"/>
      <c r="O273" s="86"/>
      <c r="P273" s="86"/>
      <c r="Q273" s="86"/>
      <c r="R273" s="86"/>
      <c r="S273" s="86">
        <v>1</v>
      </c>
      <c r="T273" s="86"/>
      <c r="U273" s="86"/>
      <c r="V273" s="86"/>
      <c r="W273" s="22">
        <f t="shared" si="12"/>
        <v>1</v>
      </c>
    </row>
    <row r="274" spans="1:23" ht="17.25" customHeight="1">
      <c r="B274" s="221">
        <v>93</v>
      </c>
      <c r="C274" s="13" t="s">
        <v>736</v>
      </c>
      <c r="D274" s="32" t="s">
        <v>1116</v>
      </c>
      <c r="E274" s="85" t="s">
        <v>30</v>
      </c>
      <c r="F274" s="222"/>
      <c r="G274" s="222"/>
      <c r="H274" s="222"/>
      <c r="I274" s="222"/>
      <c r="J274" s="222"/>
      <c r="K274" s="222"/>
      <c r="L274" s="222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22">
        <f t="shared" si="12"/>
        <v>0</v>
      </c>
    </row>
    <row r="275" spans="1:23" ht="17.25" customHeight="1">
      <c r="B275" s="221">
        <v>94</v>
      </c>
      <c r="C275" s="13" t="s">
        <v>738</v>
      </c>
      <c r="D275" s="32" t="s">
        <v>1116</v>
      </c>
      <c r="E275" s="85" t="s">
        <v>1059</v>
      </c>
      <c r="F275" s="222">
        <v>1</v>
      </c>
      <c r="G275" s="222"/>
      <c r="H275" s="222"/>
      <c r="I275" s="222"/>
      <c r="J275" s="222"/>
      <c r="K275" s="222"/>
      <c r="L275" s="222"/>
      <c r="M275" s="86"/>
      <c r="N275" s="86"/>
      <c r="O275" s="86"/>
      <c r="P275" s="86"/>
      <c r="Q275" s="86"/>
      <c r="R275" s="86"/>
      <c r="S275" s="86">
        <v>1</v>
      </c>
      <c r="T275" s="86"/>
      <c r="U275" s="86"/>
      <c r="V275" s="86"/>
      <c r="W275" s="22">
        <f t="shared" si="12"/>
        <v>1</v>
      </c>
    </row>
    <row r="276" spans="1:23" ht="17.25" customHeight="1">
      <c r="A276" s="40" t="s">
        <v>1126</v>
      </c>
      <c r="B276" s="221">
        <v>95</v>
      </c>
      <c r="C276" s="13" t="s">
        <v>986</v>
      </c>
      <c r="D276" s="32" t="s">
        <v>1116</v>
      </c>
      <c r="E276" s="85" t="s">
        <v>1000</v>
      </c>
      <c r="F276" s="222"/>
      <c r="G276" s="222"/>
      <c r="H276" s="222"/>
      <c r="I276" s="222"/>
      <c r="J276" s="222"/>
      <c r="K276" s="222"/>
      <c r="L276" s="222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22">
        <f t="shared" si="12"/>
        <v>0</v>
      </c>
    </row>
    <row r="277" spans="1:23" s="7" customFormat="1" ht="17.25" customHeight="1">
      <c r="B277" s="221">
        <v>96</v>
      </c>
      <c r="C277" s="13" t="s">
        <v>750</v>
      </c>
      <c r="D277" s="32" t="s">
        <v>1116</v>
      </c>
      <c r="E277" s="85" t="s">
        <v>1058</v>
      </c>
      <c r="F277" s="222">
        <v>1</v>
      </c>
      <c r="G277" s="222"/>
      <c r="H277" s="222"/>
      <c r="I277" s="222"/>
      <c r="J277" s="222"/>
      <c r="K277" s="222"/>
      <c r="L277" s="222"/>
      <c r="M277" s="86"/>
      <c r="N277" s="86"/>
      <c r="O277" s="86"/>
      <c r="P277" s="86"/>
      <c r="Q277" s="86"/>
      <c r="R277" s="86">
        <v>1</v>
      </c>
      <c r="S277" s="86"/>
      <c r="T277" s="86"/>
      <c r="U277" s="86"/>
      <c r="V277" s="86"/>
      <c r="W277" s="22">
        <f t="shared" si="12"/>
        <v>1</v>
      </c>
    </row>
    <row r="278" spans="1:23" ht="17.25" customHeight="1">
      <c r="B278" s="221">
        <v>97</v>
      </c>
      <c r="C278" s="13" t="s">
        <v>752</v>
      </c>
      <c r="D278" s="32" t="s">
        <v>1116</v>
      </c>
      <c r="E278" s="85" t="s">
        <v>30</v>
      </c>
      <c r="F278" s="222"/>
      <c r="G278" s="222"/>
      <c r="H278" s="222"/>
      <c r="I278" s="222"/>
      <c r="J278" s="222"/>
      <c r="K278" s="222"/>
      <c r="L278" s="222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22">
        <f t="shared" si="12"/>
        <v>0</v>
      </c>
    </row>
    <row r="279" spans="1:23" ht="17.25" customHeight="1">
      <c r="B279" s="221">
        <v>98</v>
      </c>
      <c r="C279" s="13" t="s">
        <v>1093</v>
      </c>
      <c r="D279" s="32" t="s">
        <v>1116</v>
      </c>
      <c r="E279" s="85" t="s">
        <v>1466</v>
      </c>
      <c r="F279" s="222">
        <v>1</v>
      </c>
      <c r="G279" s="222">
        <v>1</v>
      </c>
      <c r="H279" s="222"/>
      <c r="I279" s="222"/>
      <c r="J279" s="222">
        <v>1</v>
      </c>
      <c r="K279" s="222"/>
      <c r="L279" s="222"/>
      <c r="M279" s="86"/>
      <c r="N279" s="86"/>
      <c r="O279" s="86">
        <v>1</v>
      </c>
      <c r="P279" s="86"/>
      <c r="Q279" s="86"/>
      <c r="R279" s="86"/>
      <c r="S279" s="86"/>
      <c r="T279" s="86"/>
      <c r="U279" s="86"/>
      <c r="V279" s="86"/>
      <c r="W279" s="22">
        <f t="shared" si="12"/>
        <v>1</v>
      </c>
    </row>
    <row r="280" spans="1:23" ht="17.25" customHeight="1">
      <c r="B280" s="221">
        <v>99</v>
      </c>
      <c r="C280" s="19" t="s">
        <v>1297</v>
      </c>
      <c r="D280" s="33" t="s">
        <v>1116</v>
      </c>
      <c r="E280" s="91" t="s">
        <v>1296</v>
      </c>
      <c r="F280" s="268"/>
      <c r="G280" s="268"/>
      <c r="H280" s="268"/>
      <c r="I280" s="268"/>
      <c r="J280" s="268"/>
      <c r="K280" s="268"/>
      <c r="L280" s="268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22">
        <f t="shared" si="12"/>
        <v>0</v>
      </c>
    </row>
    <row r="281" spans="1:23" ht="17.25" customHeight="1">
      <c r="B281" s="221">
        <v>100</v>
      </c>
      <c r="C281" s="13" t="s">
        <v>755</v>
      </c>
      <c r="D281" s="32" t="s">
        <v>1116</v>
      </c>
      <c r="E281" s="85" t="s">
        <v>1059</v>
      </c>
      <c r="F281" s="222">
        <v>1</v>
      </c>
      <c r="G281" s="222"/>
      <c r="H281" s="222"/>
      <c r="I281" s="222"/>
      <c r="J281" s="222"/>
      <c r="K281" s="222"/>
      <c r="L281" s="222"/>
      <c r="M281" s="86"/>
      <c r="N281" s="86"/>
      <c r="O281" s="86"/>
      <c r="P281" s="86"/>
      <c r="Q281" s="86"/>
      <c r="R281" s="86"/>
      <c r="S281" s="86">
        <v>1</v>
      </c>
      <c r="T281" s="86"/>
      <c r="U281" s="86"/>
      <c r="V281" s="86"/>
      <c r="W281" s="22">
        <f t="shared" si="12"/>
        <v>1</v>
      </c>
    </row>
    <row r="282" spans="1:23" ht="17.25" customHeight="1">
      <c r="B282" s="221">
        <v>101</v>
      </c>
      <c r="C282" s="13" t="s">
        <v>757</v>
      </c>
      <c r="D282" s="32" t="s">
        <v>1116</v>
      </c>
      <c r="E282" s="85" t="s">
        <v>1059</v>
      </c>
      <c r="F282" s="222">
        <v>1</v>
      </c>
      <c r="G282" s="222"/>
      <c r="H282" s="222"/>
      <c r="I282" s="222"/>
      <c r="J282" s="222"/>
      <c r="K282" s="222"/>
      <c r="L282" s="222"/>
      <c r="M282" s="86"/>
      <c r="N282" s="86"/>
      <c r="O282" s="86"/>
      <c r="P282" s="86"/>
      <c r="Q282" s="86"/>
      <c r="R282" s="86"/>
      <c r="S282" s="86">
        <v>1</v>
      </c>
      <c r="T282" s="86"/>
      <c r="U282" s="86"/>
      <c r="V282" s="86"/>
      <c r="W282" s="22">
        <f t="shared" si="12"/>
        <v>1</v>
      </c>
    </row>
    <row r="283" spans="1:23" ht="17.25" customHeight="1">
      <c r="B283" s="221">
        <v>102</v>
      </c>
      <c r="C283" s="13" t="s">
        <v>760</v>
      </c>
      <c r="D283" s="32" t="s">
        <v>1116</v>
      </c>
      <c r="E283" s="85" t="s">
        <v>30</v>
      </c>
      <c r="F283" s="222"/>
      <c r="G283" s="222"/>
      <c r="H283" s="222"/>
      <c r="I283" s="222"/>
      <c r="J283" s="222"/>
      <c r="K283" s="222"/>
      <c r="L283" s="222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22">
        <f t="shared" si="12"/>
        <v>0</v>
      </c>
    </row>
    <row r="284" spans="1:23" ht="17.25" customHeight="1">
      <c r="B284" s="58">
        <v>103</v>
      </c>
      <c r="C284" s="53" t="s">
        <v>776</v>
      </c>
      <c r="D284" s="52" t="s">
        <v>1118</v>
      </c>
      <c r="E284" s="87" t="s">
        <v>1467</v>
      </c>
      <c r="F284" s="223">
        <v>1</v>
      </c>
      <c r="G284" s="223">
        <v>1</v>
      </c>
      <c r="H284" s="223"/>
      <c r="I284" s="223"/>
      <c r="J284" s="223"/>
      <c r="K284" s="223"/>
      <c r="L284" s="223"/>
      <c r="M284" s="88"/>
      <c r="N284" s="88">
        <v>1</v>
      </c>
      <c r="O284" s="88"/>
      <c r="P284" s="88"/>
      <c r="Q284" s="88"/>
      <c r="R284" s="88"/>
      <c r="S284" s="88"/>
      <c r="T284" s="88"/>
      <c r="U284" s="88"/>
      <c r="V284" s="88"/>
      <c r="W284" s="22">
        <f t="shared" si="12"/>
        <v>1</v>
      </c>
    </row>
    <row r="285" spans="1:23" ht="17.25" customHeight="1">
      <c r="B285" s="221">
        <v>104</v>
      </c>
      <c r="C285" s="13" t="s">
        <v>780</v>
      </c>
      <c r="D285" s="32" t="s">
        <v>1116</v>
      </c>
      <c r="E285" s="85" t="s">
        <v>30</v>
      </c>
      <c r="F285" s="222"/>
      <c r="G285" s="222"/>
      <c r="H285" s="222"/>
      <c r="I285" s="222"/>
      <c r="J285" s="222"/>
      <c r="K285" s="222"/>
      <c r="L285" s="222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22">
        <f t="shared" si="12"/>
        <v>0</v>
      </c>
    </row>
    <row r="286" spans="1:23" ht="17.25" customHeight="1">
      <c r="B286" s="221">
        <v>105</v>
      </c>
      <c r="C286" s="13" t="s">
        <v>782</v>
      </c>
      <c r="D286" s="32" t="s">
        <v>1116</v>
      </c>
      <c r="E286" s="85" t="s">
        <v>1059</v>
      </c>
      <c r="F286" s="222">
        <v>1</v>
      </c>
      <c r="G286" s="222"/>
      <c r="H286" s="222"/>
      <c r="I286" s="222"/>
      <c r="J286" s="222"/>
      <c r="K286" s="222"/>
      <c r="L286" s="222"/>
      <c r="M286" s="86"/>
      <c r="N286" s="86"/>
      <c r="O286" s="86"/>
      <c r="P286" s="86"/>
      <c r="Q286" s="86"/>
      <c r="R286" s="86"/>
      <c r="S286" s="86">
        <v>1</v>
      </c>
      <c r="T286" s="86"/>
      <c r="U286" s="86"/>
      <c r="V286" s="86"/>
      <c r="W286" s="22">
        <f t="shared" si="12"/>
        <v>1</v>
      </c>
    </row>
    <row r="287" spans="1:23" ht="17.25" customHeight="1">
      <c r="B287" s="221">
        <v>106</v>
      </c>
      <c r="C287" s="13" t="s">
        <v>784</v>
      </c>
      <c r="D287" s="32" t="s">
        <v>1116</v>
      </c>
      <c r="E287" s="85" t="s">
        <v>1467</v>
      </c>
      <c r="F287" s="222">
        <v>1</v>
      </c>
      <c r="G287" s="222">
        <v>1</v>
      </c>
      <c r="H287" s="222"/>
      <c r="I287" s="222"/>
      <c r="J287" s="222">
        <v>1</v>
      </c>
      <c r="K287" s="222"/>
      <c r="L287" s="222"/>
      <c r="M287" s="86"/>
      <c r="N287" s="86">
        <v>1</v>
      </c>
      <c r="O287" s="86"/>
      <c r="P287" s="86"/>
      <c r="Q287" s="86"/>
      <c r="R287" s="86"/>
      <c r="S287" s="86"/>
      <c r="T287" s="86"/>
      <c r="U287" s="86"/>
      <c r="V287" s="86"/>
      <c r="W287" s="22">
        <f t="shared" si="12"/>
        <v>1</v>
      </c>
    </row>
    <row r="288" spans="1:23" ht="17.25" customHeight="1">
      <c r="B288" s="221">
        <v>107</v>
      </c>
      <c r="C288" s="13" t="s">
        <v>786</v>
      </c>
      <c r="D288" s="32" t="s">
        <v>1116</v>
      </c>
      <c r="E288" s="85" t="s">
        <v>1059</v>
      </c>
      <c r="F288" s="222">
        <v>1</v>
      </c>
      <c r="G288" s="222"/>
      <c r="H288" s="222"/>
      <c r="I288" s="222"/>
      <c r="J288" s="222"/>
      <c r="K288" s="222"/>
      <c r="L288" s="222"/>
      <c r="M288" s="86"/>
      <c r="N288" s="86"/>
      <c r="O288" s="86"/>
      <c r="P288" s="86"/>
      <c r="Q288" s="86"/>
      <c r="R288" s="86"/>
      <c r="S288" s="86">
        <v>1</v>
      </c>
      <c r="T288" s="86"/>
      <c r="U288" s="86"/>
      <c r="V288" s="86"/>
      <c r="W288" s="22">
        <f t="shared" si="12"/>
        <v>1</v>
      </c>
    </row>
    <row r="289" spans="2:24" ht="17.25" customHeight="1">
      <c r="B289" s="221">
        <v>108</v>
      </c>
      <c r="C289" s="13" t="s">
        <v>790</v>
      </c>
      <c r="D289" s="32" t="s">
        <v>1116</v>
      </c>
      <c r="E289" s="85" t="s">
        <v>30</v>
      </c>
      <c r="F289" s="222"/>
      <c r="G289" s="222"/>
      <c r="H289" s="222"/>
      <c r="I289" s="222"/>
      <c r="J289" s="222"/>
      <c r="K289" s="222"/>
      <c r="L289" s="222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22">
        <f t="shared" si="12"/>
        <v>0</v>
      </c>
    </row>
    <row r="290" spans="2:24" ht="17.25" customHeight="1">
      <c r="B290" s="221">
        <v>109</v>
      </c>
      <c r="C290" s="13" t="s">
        <v>964</v>
      </c>
      <c r="D290" s="32" t="s">
        <v>1116</v>
      </c>
      <c r="E290" s="85" t="s">
        <v>1296</v>
      </c>
      <c r="F290" s="222"/>
      <c r="G290" s="222"/>
      <c r="H290" s="222"/>
      <c r="I290" s="222"/>
      <c r="J290" s="222"/>
      <c r="K290" s="222"/>
      <c r="L290" s="222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22">
        <f t="shared" si="12"/>
        <v>0</v>
      </c>
    </row>
    <row r="291" spans="2:24" ht="17.25" customHeight="1">
      <c r="B291" s="221">
        <v>110</v>
      </c>
      <c r="C291" s="13" t="s">
        <v>807</v>
      </c>
      <c r="D291" s="32" t="s">
        <v>1116</v>
      </c>
      <c r="E291" s="85" t="s">
        <v>30</v>
      </c>
      <c r="F291" s="222"/>
      <c r="G291" s="222"/>
      <c r="H291" s="222"/>
      <c r="I291" s="222"/>
      <c r="J291" s="222"/>
      <c r="K291" s="222"/>
      <c r="L291" s="222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22">
        <f t="shared" si="12"/>
        <v>0</v>
      </c>
    </row>
    <row r="292" spans="2:24" ht="17.25" customHeight="1">
      <c r="B292" s="221">
        <v>111</v>
      </c>
      <c r="C292" s="13" t="s">
        <v>809</v>
      </c>
      <c r="D292" s="32" t="s">
        <v>1116</v>
      </c>
      <c r="E292" s="85" t="s">
        <v>30</v>
      </c>
      <c r="F292" s="222"/>
      <c r="G292" s="222"/>
      <c r="H292" s="222"/>
      <c r="I292" s="222"/>
      <c r="J292" s="222"/>
      <c r="K292" s="222"/>
      <c r="L292" s="222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22">
        <f t="shared" si="12"/>
        <v>0</v>
      </c>
    </row>
    <row r="293" spans="2:24" ht="17.25" customHeight="1">
      <c r="B293" s="221">
        <v>112</v>
      </c>
      <c r="C293" s="13" t="s">
        <v>811</v>
      </c>
      <c r="D293" s="32" t="s">
        <v>1116</v>
      </c>
      <c r="E293" s="85" t="s">
        <v>1059</v>
      </c>
      <c r="F293" s="222">
        <v>1</v>
      </c>
      <c r="G293" s="222"/>
      <c r="H293" s="222"/>
      <c r="I293" s="222"/>
      <c r="J293" s="222"/>
      <c r="K293" s="222"/>
      <c r="L293" s="222"/>
      <c r="M293" s="86"/>
      <c r="N293" s="86"/>
      <c r="O293" s="86"/>
      <c r="P293" s="86"/>
      <c r="Q293" s="86"/>
      <c r="R293" s="86"/>
      <c r="S293" s="86">
        <v>1</v>
      </c>
      <c r="T293" s="86"/>
      <c r="U293" s="86"/>
      <c r="V293" s="86"/>
      <c r="W293" s="22">
        <f t="shared" si="12"/>
        <v>1</v>
      </c>
    </row>
    <row r="294" spans="2:24" ht="17.25" customHeight="1">
      <c r="B294" s="221">
        <v>113</v>
      </c>
      <c r="C294" s="13" t="s">
        <v>813</v>
      </c>
      <c r="D294" s="32" t="s">
        <v>1116</v>
      </c>
      <c r="E294" s="85" t="s">
        <v>1059</v>
      </c>
      <c r="F294" s="222">
        <v>1</v>
      </c>
      <c r="G294" s="222"/>
      <c r="H294" s="222"/>
      <c r="I294" s="222"/>
      <c r="J294" s="222"/>
      <c r="K294" s="222"/>
      <c r="L294" s="222"/>
      <c r="M294" s="86"/>
      <c r="N294" s="86"/>
      <c r="O294" s="86"/>
      <c r="P294" s="86"/>
      <c r="Q294" s="86"/>
      <c r="R294" s="86"/>
      <c r="S294" s="86">
        <v>1</v>
      </c>
      <c r="T294" s="86"/>
      <c r="U294" s="86"/>
      <c r="V294" s="86"/>
      <c r="W294" s="22">
        <f t="shared" si="12"/>
        <v>1</v>
      </c>
    </row>
    <row r="295" spans="2:24" ht="17.25" customHeight="1">
      <c r="B295" s="221">
        <v>114</v>
      </c>
      <c r="C295" s="13" t="s">
        <v>820</v>
      </c>
      <c r="D295" s="32" t="s">
        <v>1116</v>
      </c>
      <c r="E295" s="85" t="s">
        <v>1467</v>
      </c>
      <c r="F295" s="222">
        <v>1</v>
      </c>
      <c r="G295" s="222">
        <v>1</v>
      </c>
      <c r="H295" s="222"/>
      <c r="I295" s="222"/>
      <c r="J295" s="222"/>
      <c r="K295" s="222">
        <v>1</v>
      </c>
      <c r="L295" s="222">
        <v>1</v>
      </c>
      <c r="M295" s="86"/>
      <c r="N295" s="86">
        <v>1</v>
      </c>
      <c r="O295" s="86"/>
      <c r="P295" s="86"/>
      <c r="Q295" s="86"/>
      <c r="R295" s="86"/>
      <c r="S295" s="86"/>
      <c r="T295" s="86"/>
      <c r="U295" s="86"/>
      <c r="V295" s="86"/>
      <c r="W295" s="22">
        <f t="shared" si="12"/>
        <v>1</v>
      </c>
    </row>
    <row r="296" spans="2:24" ht="17.25" customHeight="1">
      <c r="B296" s="221">
        <v>115</v>
      </c>
      <c r="C296" s="13" t="s">
        <v>824</v>
      </c>
      <c r="D296" s="32" t="s">
        <v>1116</v>
      </c>
      <c r="E296" s="85" t="s">
        <v>1059</v>
      </c>
      <c r="F296" s="222">
        <v>1</v>
      </c>
      <c r="G296" s="222"/>
      <c r="H296" s="222"/>
      <c r="I296" s="222"/>
      <c r="J296" s="222"/>
      <c r="K296" s="222"/>
      <c r="L296" s="222"/>
      <c r="M296" s="86"/>
      <c r="N296" s="86"/>
      <c r="O296" s="86"/>
      <c r="P296" s="86"/>
      <c r="Q296" s="86"/>
      <c r="R296" s="86"/>
      <c r="S296" s="86">
        <v>1</v>
      </c>
      <c r="T296" s="86"/>
      <c r="U296" s="86"/>
      <c r="V296" s="86"/>
      <c r="W296" s="22">
        <f t="shared" si="12"/>
        <v>1</v>
      </c>
    </row>
    <row r="297" spans="2:24" ht="17.25" customHeight="1">
      <c r="B297" s="221">
        <v>116</v>
      </c>
      <c r="C297" s="19" t="s">
        <v>1131</v>
      </c>
      <c r="D297" s="33" t="s">
        <v>1116</v>
      </c>
      <c r="E297" s="91" t="s">
        <v>1466</v>
      </c>
      <c r="F297" s="268">
        <v>1</v>
      </c>
      <c r="G297" s="268">
        <v>1</v>
      </c>
      <c r="H297" s="268"/>
      <c r="I297" s="268">
        <v>1</v>
      </c>
      <c r="J297" s="268"/>
      <c r="K297" s="268"/>
      <c r="L297" s="268"/>
      <c r="M297" s="86"/>
      <c r="N297" s="86"/>
      <c r="O297" s="86">
        <v>1</v>
      </c>
      <c r="P297" s="86"/>
      <c r="Q297" s="86"/>
      <c r="R297" s="86"/>
      <c r="S297" s="86"/>
      <c r="T297" s="86"/>
      <c r="U297" s="86"/>
      <c r="V297" s="86"/>
      <c r="W297" s="22">
        <f t="shared" si="12"/>
        <v>1</v>
      </c>
    </row>
    <row r="298" spans="2:24" ht="17.25" customHeight="1">
      <c r="B298" s="221">
        <v>117</v>
      </c>
      <c r="C298" s="13" t="s">
        <v>828</v>
      </c>
      <c r="D298" s="32" t="s">
        <v>1116</v>
      </c>
      <c r="E298" s="85" t="s">
        <v>1057</v>
      </c>
      <c r="F298" s="222">
        <v>1</v>
      </c>
      <c r="G298" s="222"/>
      <c r="H298" s="222"/>
      <c r="I298" s="222"/>
      <c r="J298" s="222"/>
      <c r="K298" s="222"/>
      <c r="L298" s="222">
        <v>1</v>
      </c>
      <c r="M298" s="86"/>
      <c r="N298" s="86"/>
      <c r="O298" s="86"/>
      <c r="P298" s="86"/>
      <c r="Q298" s="86">
        <v>1</v>
      </c>
      <c r="R298" s="86"/>
      <c r="S298" s="86"/>
      <c r="T298" s="86"/>
      <c r="U298" s="86"/>
      <c r="V298" s="86"/>
      <c r="W298" s="22">
        <f t="shared" si="12"/>
        <v>1</v>
      </c>
    </row>
    <row r="299" spans="2:24" ht="17.25" customHeight="1">
      <c r="B299" s="58">
        <v>118</v>
      </c>
      <c r="C299" s="53" t="s">
        <v>836</v>
      </c>
      <c r="D299" s="52" t="s">
        <v>1118</v>
      </c>
      <c r="E299" s="87" t="s">
        <v>1059</v>
      </c>
      <c r="F299" s="223">
        <v>1</v>
      </c>
      <c r="G299" s="223"/>
      <c r="H299" s="223"/>
      <c r="I299" s="223"/>
      <c r="J299" s="223"/>
      <c r="K299" s="223">
        <v>1</v>
      </c>
      <c r="L299" s="223">
        <v>1</v>
      </c>
      <c r="M299" s="88"/>
      <c r="N299" s="88"/>
      <c r="O299" s="88"/>
      <c r="P299" s="88"/>
      <c r="Q299" s="88"/>
      <c r="R299" s="88"/>
      <c r="S299" s="88">
        <v>1</v>
      </c>
      <c r="T299" s="88"/>
      <c r="U299" s="88"/>
      <c r="V299" s="88"/>
      <c r="W299" s="22">
        <f t="shared" si="12"/>
        <v>1</v>
      </c>
    </row>
    <row r="300" spans="2:24" ht="17.25" customHeight="1">
      <c r="B300" s="221">
        <v>119</v>
      </c>
      <c r="C300" s="13" t="s">
        <v>845</v>
      </c>
      <c r="D300" s="32" t="s">
        <v>1116</v>
      </c>
      <c r="E300" s="85" t="s">
        <v>1059</v>
      </c>
      <c r="F300" s="222">
        <v>1</v>
      </c>
      <c r="G300" s="222"/>
      <c r="H300" s="222"/>
      <c r="I300" s="222"/>
      <c r="J300" s="222"/>
      <c r="K300" s="222"/>
      <c r="L300" s="222"/>
      <c r="M300" s="86"/>
      <c r="N300" s="86"/>
      <c r="O300" s="86"/>
      <c r="P300" s="86"/>
      <c r="Q300" s="86"/>
      <c r="R300" s="86"/>
      <c r="S300" s="86">
        <v>1</v>
      </c>
      <c r="T300" s="86"/>
      <c r="U300" s="86"/>
      <c r="V300" s="86"/>
      <c r="W300" s="22">
        <f t="shared" si="12"/>
        <v>1</v>
      </c>
    </row>
    <row r="301" spans="2:24" s="7" customFormat="1" ht="17.25" customHeight="1">
      <c r="B301" s="221">
        <v>120</v>
      </c>
      <c r="C301" s="13" t="s">
        <v>1019</v>
      </c>
      <c r="D301" s="32" t="s">
        <v>1116</v>
      </c>
      <c r="E301" s="85" t="s">
        <v>1059</v>
      </c>
      <c r="F301" s="222">
        <v>1</v>
      </c>
      <c r="G301" s="222"/>
      <c r="H301" s="222"/>
      <c r="I301" s="222"/>
      <c r="J301" s="222"/>
      <c r="K301" s="222"/>
      <c r="L301" s="222"/>
      <c r="M301" s="86"/>
      <c r="N301" s="86"/>
      <c r="O301" s="86"/>
      <c r="P301" s="86"/>
      <c r="Q301" s="86"/>
      <c r="R301" s="86"/>
      <c r="S301" s="86">
        <v>1</v>
      </c>
      <c r="T301" s="86"/>
      <c r="U301" s="86"/>
      <c r="V301" s="86"/>
      <c r="W301" s="22">
        <f t="shared" si="12"/>
        <v>1</v>
      </c>
    </row>
    <row r="302" spans="2:24" ht="17.25" customHeight="1">
      <c r="B302" s="221">
        <v>121</v>
      </c>
      <c r="C302" s="13" t="s">
        <v>847</v>
      </c>
      <c r="D302" s="32" t="s">
        <v>1116</v>
      </c>
      <c r="E302" s="91" t="s">
        <v>1059</v>
      </c>
      <c r="F302" s="268">
        <v>1</v>
      </c>
      <c r="G302" s="268"/>
      <c r="H302" s="268"/>
      <c r="I302" s="268"/>
      <c r="J302" s="268"/>
      <c r="K302" s="268"/>
      <c r="L302" s="268"/>
      <c r="M302" s="86"/>
      <c r="N302" s="86"/>
      <c r="O302" s="86"/>
      <c r="P302" s="86"/>
      <c r="Q302" s="86"/>
      <c r="R302" s="86"/>
      <c r="S302" s="86">
        <v>1</v>
      </c>
      <c r="T302" s="86"/>
      <c r="U302" s="86"/>
      <c r="V302" s="86"/>
      <c r="W302" s="22">
        <f t="shared" si="12"/>
        <v>1</v>
      </c>
    </row>
    <row r="303" spans="2:24" ht="17.25" customHeight="1">
      <c r="B303" s="221">
        <v>122</v>
      </c>
      <c r="C303" s="13" t="s">
        <v>853</v>
      </c>
      <c r="D303" s="32" t="s">
        <v>1116</v>
      </c>
      <c r="E303" s="85" t="s">
        <v>1059</v>
      </c>
      <c r="F303" s="222">
        <v>1</v>
      </c>
      <c r="G303" s="222"/>
      <c r="H303" s="222"/>
      <c r="I303" s="222"/>
      <c r="J303" s="222"/>
      <c r="K303" s="222"/>
      <c r="L303" s="222"/>
      <c r="M303" s="86"/>
      <c r="N303" s="86"/>
      <c r="O303" s="86"/>
      <c r="P303" s="86"/>
      <c r="Q303" s="86"/>
      <c r="R303" s="86"/>
      <c r="S303" s="86">
        <v>1</v>
      </c>
      <c r="T303" s="86"/>
      <c r="U303" s="86"/>
      <c r="V303" s="86"/>
      <c r="W303" s="22">
        <f t="shared" si="12"/>
        <v>1</v>
      </c>
      <c r="X303" s="1" t="s">
        <v>1327</v>
      </c>
    </row>
    <row r="304" spans="2:24" ht="17.25" customHeight="1">
      <c r="B304" s="443" t="s">
        <v>1138</v>
      </c>
      <c r="C304" s="443"/>
      <c r="D304" s="32"/>
      <c r="E304" s="90"/>
      <c r="F304" s="93">
        <f t="shared" ref="F304:V304" si="13">SUM(F180:F303)</f>
        <v>84</v>
      </c>
      <c r="G304" s="93">
        <f t="shared" si="13"/>
        <v>13</v>
      </c>
      <c r="H304" s="93">
        <f t="shared" si="13"/>
        <v>0</v>
      </c>
      <c r="I304" s="93">
        <f t="shared" si="13"/>
        <v>6</v>
      </c>
      <c r="J304" s="93">
        <f t="shared" si="13"/>
        <v>7</v>
      </c>
      <c r="K304" s="93">
        <f t="shared" si="13"/>
        <v>4</v>
      </c>
      <c r="L304" s="93">
        <f t="shared" si="13"/>
        <v>20</v>
      </c>
      <c r="M304" s="93">
        <f t="shared" si="13"/>
        <v>0</v>
      </c>
      <c r="N304" s="93">
        <f t="shared" si="13"/>
        <v>7</v>
      </c>
      <c r="O304" s="93">
        <f t="shared" si="13"/>
        <v>6</v>
      </c>
      <c r="P304" s="93">
        <f t="shared" si="13"/>
        <v>0</v>
      </c>
      <c r="Q304" s="93">
        <f t="shared" si="13"/>
        <v>1</v>
      </c>
      <c r="R304" s="93">
        <f t="shared" si="13"/>
        <v>2</v>
      </c>
      <c r="S304" s="93">
        <f t="shared" si="13"/>
        <v>68</v>
      </c>
      <c r="T304" s="93">
        <f t="shared" si="13"/>
        <v>0</v>
      </c>
      <c r="U304" s="93">
        <f t="shared" si="13"/>
        <v>0</v>
      </c>
      <c r="V304" s="93">
        <f t="shared" si="13"/>
        <v>0</v>
      </c>
      <c r="W304" s="94">
        <f>SUM(M304:V304)</f>
        <v>84</v>
      </c>
      <c r="X304" s="1">
        <f>M304+N304+O304+P304+U304</f>
        <v>13</v>
      </c>
    </row>
    <row r="305" spans="1:23" ht="17.25" customHeight="1">
      <c r="B305" s="14"/>
      <c r="C305" s="15"/>
      <c r="D305" s="35"/>
      <c r="E305" s="16"/>
      <c r="F305" s="177"/>
      <c r="G305" s="177"/>
      <c r="H305" s="177"/>
      <c r="I305" s="177"/>
      <c r="J305" s="177"/>
      <c r="K305" s="177"/>
      <c r="L305" s="207"/>
      <c r="M305" s="95"/>
      <c r="N305" s="95"/>
      <c r="O305" s="95" t="s">
        <v>1321</v>
      </c>
      <c r="P305" s="95">
        <f>SUM(M304:P304)</f>
        <v>13</v>
      </c>
      <c r="Q305" s="95"/>
      <c r="R305" s="95"/>
      <c r="S305" s="95"/>
      <c r="T305" s="95"/>
      <c r="U305" s="95"/>
      <c r="V305" s="95"/>
      <c r="W305" s="109"/>
    </row>
    <row r="306" spans="1:23" ht="17.25" customHeight="1">
      <c r="A306" s="40" t="s">
        <v>1193</v>
      </c>
      <c r="B306" s="2"/>
      <c r="C306" s="15"/>
      <c r="D306" s="35"/>
      <c r="E306" s="16"/>
      <c r="F306" s="177"/>
      <c r="G306" s="177"/>
      <c r="H306" s="177"/>
      <c r="I306" s="177"/>
      <c r="J306" s="177"/>
      <c r="K306" s="177"/>
      <c r="L306" s="207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25"/>
    </row>
    <row r="307" spans="1:23" ht="25.5" customHeight="1">
      <c r="B307" s="221"/>
      <c r="C307" s="23" t="s">
        <v>1065</v>
      </c>
      <c r="D307" s="31" t="s">
        <v>999</v>
      </c>
      <c r="E307" s="82" t="s">
        <v>1</v>
      </c>
      <c r="F307" s="169" t="s">
        <v>1329</v>
      </c>
      <c r="G307" s="169" t="s">
        <v>1328</v>
      </c>
      <c r="H307" s="169" t="s">
        <v>1330</v>
      </c>
      <c r="I307" s="169" t="s">
        <v>1331</v>
      </c>
      <c r="J307" s="169" t="s">
        <v>1333</v>
      </c>
      <c r="K307" s="169" t="s">
        <v>1334</v>
      </c>
      <c r="L307" s="169" t="s">
        <v>1405</v>
      </c>
      <c r="M307" s="168" t="s">
        <v>1418</v>
      </c>
      <c r="N307" s="168" t="s">
        <v>1463</v>
      </c>
      <c r="O307" s="168" t="s">
        <v>1425</v>
      </c>
      <c r="P307" s="168" t="s">
        <v>1426</v>
      </c>
      <c r="Q307" s="83" t="s">
        <v>1239</v>
      </c>
      <c r="R307" s="83" t="s">
        <v>1240</v>
      </c>
      <c r="S307" s="83" t="s">
        <v>1241</v>
      </c>
      <c r="T307" s="83" t="s">
        <v>979</v>
      </c>
      <c r="U307" s="168" t="s">
        <v>1414</v>
      </c>
      <c r="V307" s="83" t="s">
        <v>1242</v>
      </c>
      <c r="W307" s="46" t="s">
        <v>1223</v>
      </c>
    </row>
    <row r="308" spans="1:23" ht="17.25" customHeight="1">
      <c r="B308" s="221">
        <v>1</v>
      </c>
      <c r="C308" s="13" t="s">
        <v>253</v>
      </c>
      <c r="D308" s="32" t="s">
        <v>1113</v>
      </c>
      <c r="E308" s="85" t="s">
        <v>1059</v>
      </c>
      <c r="F308" s="222">
        <v>1</v>
      </c>
      <c r="G308" s="222"/>
      <c r="H308" s="222"/>
      <c r="I308" s="222"/>
      <c r="J308" s="222"/>
      <c r="K308" s="222"/>
      <c r="L308" s="222"/>
      <c r="M308" s="86"/>
      <c r="N308" s="86"/>
      <c r="O308" s="86"/>
      <c r="P308" s="86"/>
      <c r="Q308" s="86"/>
      <c r="R308" s="86"/>
      <c r="S308" s="86">
        <v>1</v>
      </c>
      <c r="T308" s="86"/>
      <c r="U308" s="86"/>
      <c r="V308" s="86"/>
      <c r="W308" s="22">
        <f>SUM(M308:V308)</f>
        <v>1</v>
      </c>
    </row>
    <row r="309" spans="1:23" ht="17.25" customHeight="1">
      <c r="B309" s="58">
        <v>2</v>
      </c>
      <c r="C309" s="55" t="s">
        <v>1016</v>
      </c>
      <c r="D309" s="52" t="s">
        <v>1114</v>
      </c>
      <c r="E309" s="112" t="s">
        <v>1000</v>
      </c>
      <c r="F309" s="223"/>
      <c r="G309" s="223"/>
      <c r="H309" s="223"/>
      <c r="I309" s="223"/>
      <c r="J309" s="223"/>
      <c r="K309" s="223"/>
      <c r="L309" s="223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22">
        <f t="shared" ref="W309:W371" si="14">SUM(M309:V309)</f>
        <v>0</v>
      </c>
    </row>
    <row r="310" spans="1:23" ht="17.25" customHeight="1">
      <c r="B310" s="58">
        <v>3</v>
      </c>
      <c r="C310" s="53" t="s">
        <v>1183</v>
      </c>
      <c r="D310" s="52" t="s">
        <v>1113</v>
      </c>
      <c r="E310" s="112" t="s">
        <v>1443</v>
      </c>
      <c r="F310" s="223">
        <v>1</v>
      </c>
      <c r="G310" s="223">
        <v>1</v>
      </c>
      <c r="H310" s="223"/>
      <c r="I310" s="223"/>
      <c r="J310" s="223">
        <v>1</v>
      </c>
      <c r="K310" s="223"/>
      <c r="L310" s="223"/>
      <c r="M310" s="88"/>
      <c r="N310" s="88"/>
      <c r="O310" s="88">
        <v>1</v>
      </c>
      <c r="P310" s="88"/>
      <c r="Q310" s="88"/>
      <c r="R310" s="88"/>
      <c r="S310" s="88"/>
      <c r="T310" s="88"/>
      <c r="U310" s="88"/>
      <c r="V310" s="88"/>
      <c r="W310" s="22">
        <f t="shared" si="14"/>
        <v>1</v>
      </c>
    </row>
    <row r="311" spans="1:23" ht="17.25" customHeight="1">
      <c r="B311" s="221">
        <v>4</v>
      </c>
      <c r="C311" s="13" t="s">
        <v>270</v>
      </c>
      <c r="D311" s="32" t="s">
        <v>1113</v>
      </c>
      <c r="E311" s="85" t="s">
        <v>1059</v>
      </c>
      <c r="F311" s="222">
        <v>1</v>
      </c>
      <c r="G311" s="222"/>
      <c r="H311" s="222"/>
      <c r="I311" s="222"/>
      <c r="J311" s="222"/>
      <c r="K311" s="222"/>
      <c r="L311" s="222"/>
      <c r="M311" s="86"/>
      <c r="N311" s="86"/>
      <c r="O311" s="86"/>
      <c r="P311" s="86"/>
      <c r="Q311" s="86"/>
      <c r="R311" s="86"/>
      <c r="S311" s="86">
        <v>1</v>
      </c>
      <c r="T311" s="86"/>
      <c r="U311" s="86"/>
      <c r="V311" s="86"/>
      <c r="W311" s="22">
        <f t="shared" si="14"/>
        <v>1</v>
      </c>
    </row>
    <row r="312" spans="1:23" ht="17.25" customHeight="1">
      <c r="B312" s="221">
        <v>5</v>
      </c>
      <c r="C312" s="13" t="s">
        <v>298</v>
      </c>
      <c r="D312" s="32" t="s">
        <v>1113</v>
      </c>
      <c r="E312" s="85" t="s">
        <v>1059</v>
      </c>
      <c r="F312" s="222">
        <v>1</v>
      </c>
      <c r="G312" s="222"/>
      <c r="H312" s="222"/>
      <c r="I312" s="222"/>
      <c r="J312" s="222"/>
      <c r="K312" s="222"/>
      <c r="L312" s="222">
        <v>1</v>
      </c>
      <c r="M312" s="86"/>
      <c r="N312" s="86"/>
      <c r="O312" s="86"/>
      <c r="P312" s="86"/>
      <c r="Q312" s="86"/>
      <c r="R312" s="86"/>
      <c r="S312" s="86">
        <v>1</v>
      </c>
      <c r="T312" s="86"/>
      <c r="U312" s="86"/>
      <c r="V312" s="86"/>
      <c r="W312" s="22">
        <f t="shared" si="14"/>
        <v>1</v>
      </c>
    </row>
    <row r="313" spans="1:23" ht="17.25" customHeight="1">
      <c r="B313" s="58">
        <v>6</v>
      </c>
      <c r="C313" s="55" t="s">
        <v>1184</v>
      </c>
      <c r="D313" s="52" t="s">
        <v>1114</v>
      </c>
      <c r="E313" s="112" t="s">
        <v>1443</v>
      </c>
      <c r="F313" s="223">
        <v>1</v>
      </c>
      <c r="G313" s="223">
        <v>1</v>
      </c>
      <c r="H313" s="223"/>
      <c r="I313" s="223">
        <v>1</v>
      </c>
      <c r="J313" s="223"/>
      <c r="K313" s="223"/>
      <c r="L313" s="223"/>
      <c r="M313" s="88"/>
      <c r="N313" s="88"/>
      <c r="O313" s="88">
        <v>1</v>
      </c>
      <c r="P313" s="88"/>
      <c r="Q313" s="88"/>
      <c r="R313" s="88"/>
      <c r="S313" s="88"/>
      <c r="T313" s="88"/>
      <c r="U313" s="88"/>
      <c r="V313" s="88"/>
      <c r="W313" s="22">
        <f t="shared" si="14"/>
        <v>1</v>
      </c>
    </row>
    <row r="314" spans="1:23" ht="17.25" customHeight="1">
      <c r="B314" s="221">
        <v>7</v>
      </c>
      <c r="C314" s="13" t="s">
        <v>366</v>
      </c>
      <c r="D314" s="32" t="s">
        <v>1113</v>
      </c>
      <c r="E314" s="85" t="s">
        <v>1059</v>
      </c>
      <c r="F314" s="222">
        <v>1</v>
      </c>
      <c r="G314" s="222"/>
      <c r="H314" s="222"/>
      <c r="I314" s="222"/>
      <c r="J314" s="222"/>
      <c r="K314" s="222"/>
      <c r="L314" s="222"/>
      <c r="M314" s="86"/>
      <c r="N314" s="86"/>
      <c r="O314" s="86"/>
      <c r="P314" s="86"/>
      <c r="Q314" s="86"/>
      <c r="R314" s="86"/>
      <c r="S314" s="86">
        <v>1</v>
      </c>
      <c r="T314" s="86"/>
      <c r="U314" s="86"/>
      <c r="V314" s="86"/>
      <c r="W314" s="22">
        <f t="shared" si="14"/>
        <v>1</v>
      </c>
    </row>
    <row r="315" spans="1:23" ht="17.25" customHeight="1">
      <c r="B315" s="221">
        <v>8</v>
      </c>
      <c r="C315" s="13" t="s">
        <v>1082</v>
      </c>
      <c r="D315" s="32" t="s">
        <v>1113</v>
      </c>
      <c r="E315" s="85" t="s">
        <v>1000</v>
      </c>
      <c r="F315" s="222"/>
      <c r="G315" s="222"/>
      <c r="H315" s="222"/>
      <c r="I315" s="222"/>
      <c r="J315" s="222"/>
      <c r="K315" s="222"/>
      <c r="L315" s="222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22">
        <f t="shared" si="14"/>
        <v>0</v>
      </c>
    </row>
    <row r="316" spans="1:23" ht="17.25" customHeight="1">
      <c r="B316" s="221">
        <v>9</v>
      </c>
      <c r="C316" s="13" t="s">
        <v>372</v>
      </c>
      <c r="D316" s="32" t="s">
        <v>1113</v>
      </c>
      <c r="E316" s="85" t="s">
        <v>1059</v>
      </c>
      <c r="F316" s="222">
        <v>1</v>
      </c>
      <c r="G316" s="222"/>
      <c r="H316" s="222"/>
      <c r="I316" s="222"/>
      <c r="J316" s="222"/>
      <c r="K316" s="222"/>
      <c r="L316" s="222">
        <v>1</v>
      </c>
      <c r="M316" s="86"/>
      <c r="N316" s="86"/>
      <c r="O316" s="86"/>
      <c r="P316" s="86"/>
      <c r="Q316" s="86"/>
      <c r="R316" s="86"/>
      <c r="S316" s="86">
        <v>1</v>
      </c>
      <c r="T316" s="86"/>
      <c r="U316" s="86"/>
      <c r="V316" s="86"/>
      <c r="W316" s="22">
        <f t="shared" si="14"/>
        <v>1</v>
      </c>
    </row>
    <row r="317" spans="1:23" ht="17.25" customHeight="1">
      <c r="B317" s="221">
        <v>10</v>
      </c>
      <c r="C317" s="13" t="s">
        <v>374</v>
      </c>
      <c r="D317" s="32" t="s">
        <v>1113</v>
      </c>
      <c r="E317" s="85" t="s">
        <v>1059</v>
      </c>
      <c r="F317" s="222">
        <v>1</v>
      </c>
      <c r="G317" s="222"/>
      <c r="H317" s="222"/>
      <c r="I317" s="222"/>
      <c r="J317" s="222">
        <v>1</v>
      </c>
      <c r="K317" s="222"/>
      <c r="L317" s="222">
        <v>1</v>
      </c>
      <c r="M317" s="86"/>
      <c r="N317" s="86"/>
      <c r="O317" s="86"/>
      <c r="P317" s="86"/>
      <c r="Q317" s="86"/>
      <c r="R317" s="86"/>
      <c r="S317" s="86">
        <v>1</v>
      </c>
      <c r="T317" s="86"/>
      <c r="U317" s="86"/>
      <c r="V317" s="86"/>
      <c r="W317" s="22">
        <f t="shared" si="14"/>
        <v>1</v>
      </c>
    </row>
    <row r="318" spans="1:23" ht="17.25" customHeight="1">
      <c r="B318" s="58">
        <v>11</v>
      </c>
      <c r="C318" s="53" t="s">
        <v>378</v>
      </c>
      <c r="D318" s="52" t="s">
        <v>1114</v>
      </c>
      <c r="E318" s="87" t="s">
        <v>30</v>
      </c>
      <c r="F318" s="223"/>
      <c r="G318" s="223"/>
      <c r="H318" s="223"/>
      <c r="I318" s="223"/>
      <c r="J318" s="223"/>
      <c r="K318" s="223"/>
      <c r="L318" s="223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22">
        <f t="shared" si="14"/>
        <v>0</v>
      </c>
    </row>
    <row r="319" spans="1:23" ht="17.25" customHeight="1">
      <c r="B319" s="58">
        <v>12</v>
      </c>
      <c r="C319" s="53" t="s">
        <v>382</v>
      </c>
      <c r="D319" s="52" t="s">
        <v>1114</v>
      </c>
      <c r="E319" s="87" t="s">
        <v>1059</v>
      </c>
      <c r="F319" s="223">
        <v>1</v>
      </c>
      <c r="G319" s="223"/>
      <c r="H319" s="223"/>
      <c r="I319" s="223"/>
      <c r="J319" s="223"/>
      <c r="K319" s="223"/>
      <c r="L319" s="223">
        <v>1</v>
      </c>
      <c r="M319" s="88"/>
      <c r="N319" s="88"/>
      <c r="O319" s="88"/>
      <c r="P319" s="88"/>
      <c r="Q319" s="88"/>
      <c r="R319" s="88"/>
      <c r="S319" s="88">
        <v>1</v>
      </c>
      <c r="T319" s="88"/>
      <c r="U319" s="88"/>
      <c r="V319" s="88"/>
      <c r="W319" s="22">
        <f t="shared" si="14"/>
        <v>1</v>
      </c>
    </row>
    <row r="320" spans="1:23" ht="17.25" customHeight="1">
      <c r="B320" s="221">
        <v>13</v>
      </c>
      <c r="C320" s="13" t="s">
        <v>438</v>
      </c>
      <c r="D320" s="32" t="s">
        <v>1113</v>
      </c>
      <c r="E320" s="85" t="s">
        <v>30</v>
      </c>
      <c r="F320" s="222"/>
      <c r="G320" s="222"/>
      <c r="H320" s="222"/>
      <c r="I320" s="222"/>
      <c r="J320" s="222"/>
      <c r="K320" s="222"/>
      <c r="L320" s="222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22">
        <f t="shared" si="14"/>
        <v>0</v>
      </c>
    </row>
    <row r="321" spans="2:23" ht="25.5" customHeight="1">
      <c r="B321" s="221"/>
      <c r="C321" s="23" t="s">
        <v>984</v>
      </c>
      <c r="D321" s="31" t="s">
        <v>999</v>
      </c>
      <c r="E321" s="82" t="s">
        <v>1</v>
      </c>
      <c r="F321" s="169" t="s">
        <v>1329</v>
      </c>
      <c r="G321" s="169" t="s">
        <v>1328</v>
      </c>
      <c r="H321" s="169" t="s">
        <v>1330</v>
      </c>
      <c r="I321" s="169" t="s">
        <v>1331</v>
      </c>
      <c r="J321" s="169" t="s">
        <v>1333</v>
      </c>
      <c r="K321" s="169" t="s">
        <v>1334</v>
      </c>
      <c r="L321" s="169" t="s">
        <v>1405</v>
      </c>
      <c r="M321" s="168" t="s">
        <v>1418</v>
      </c>
      <c r="N321" s="168" t="s">
        <v>1419</v>
      </c>
      <c r="O321" s="168" t="s">
        <v>1425</v>
      </c>
      <c r="P321" s="168" t="s">
        <v>1426</v>
      </c>
      <c r="Q321" s="83" t="s">
        <v>1239</v>
      </c>
      <c r="R321" s="83" t="s">
        <v>1240</v>
      </c>
      <c r="S321" s="83" t="s">
        <v>1241</v>
      </c>
      <c r="T321" s="83" t="s">
        <v>979</v>
      </c>
      <c r="U321" s="168" t="s">
        <v>1414</v>
      </c>
      <c r="V321" s="83" t="s">
        <v>1242</v>
      </c>
      <c r="W321" s="46" t="s">
        <v>1223</v>
      </c>
    </row>
    <row r="322" spans="2:23" ht="17.25" customHeight="1">
      <c r="B322" s="221">
        <v>14</v>
      </c>
      <c r="C322" s="13" t="s">
        <v>440</v>
      </c>
      <c r="D322" s="32" t="s">
        <v>1113</v>
      </c>
      <c r="E322" s="85" t="s">
        <v>30</v>
      </c>
      <c r="F322" s="222"/>
      <c r="G322" s="222"/>
      <c r="H322" s="222"/>
      <c r="I322" s="222"/>
      <c r="J322" s="222"/>
      <c r="K322" s="222"/>
      <c r="L322" s="222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22">
        <f t="shared" si="14"/>
        <v>0</v>
      </c>
    </row>
    <row r="323" spans="2:23" ht="17.25" customHeight="1">
      <c r="B323" s="58">
        <v>15</v>
      </c>
      <c r="C323" s="53" t="s">
        <v>474</v>
      </c>
      <c r="D323" s="52" t="s">
        <v>1114</v>
      </c>
      <c r="E323" s="87" t="s">
        <v>30</v>
      </c>
      <c r="F323" s="223"/>
      <c r="G323" s="223"/>
      <c r="H323" s="223"/>
      <c r="I323" s="223"/>
      <c r="J323" s="223"/>
      <c r="K323" s="223"/>
      <c r="L323" s="223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22">
        <f t="shared" si="14"/>
        <v>0</v>
      </c>
    </row>
    <row r="324" spans="2:23" ht="17.25" customHeight="1">
      <c r="B324" s="58">
        <v>16</v>
      </c>
      <c r="C324" s="53" t="s">
        <v>943</v>
      </c>
      <c r="D324" s="52" t="s">
        <v>1113</v>
      </c>
      <c r="E324" s="87" t="s">
        <v>1000</v>
      </c>
      <c r="F324" s="223"/>
      <c r="G324" s="223"/>
      <c r="H324" s="223"/>
      <c r="I324" s="223"/>
      <c r="J324" s="223"/>
      <c r="K324" s="223"/>
      <c r="L324" s="223">
        <v>1</v>
      </c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22">
        <f t="shared" si="14"/>
        <v>0</v>
      </c>
    </row>
    <row r="325" spans="2:23" ht="17.25" customHeight="1">
      <c r="B325" s="221">
        <v>17</v>
      </c>
      <c r="C325" s="13" t="s">
        <v>987</v>
      </c>
      <c r="D325" s="32" t="s">
        <v>1113</v>
      </c>
      <c r="E325" s="85" t="s">
        <v>1000</v>
      </c>
      <c r="F325" s="222"/>
      <c r="G325" s="222"/>
      <c r="H325" s="222"/>
      <c r="I325" s="222"/>
      <c r="J325" s="222"/>
      <c r="K325" s="222"/>
      <c r="L325" s="222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22">
        <f t="shared" si="14"/>
        <v>0</v>
      </c>
    </row>
    <row r="326" spans="2:23" ht="17.25" customHeight="1">
      <c r="B326" s="221">
        <v>18</v>
      </c>
      <c r="C326" s="13" t="s">
        <v>482</v>
      </c>
      <c r="D326" s="32" t="s">
        <v>1113</v>
      </c>
      <c r="E326" s="85" t="s">
        <v>1059</v>
      </c>
      <c r="F326" s="222">
        <v>1</v>
      </c>
      <c r="G326" s="222"/>
      <c r="H326" s="222"/>
      <c r="I326" s="222"/>
      <c r="J326" s="222"/>
      <c r="K326" s="222"/>
      <c r="L326" s="222">
        <v>1</v>
      </c>
      <c r="M326" s="86"/>
      <c r="N326" s="86"/>
      <c r="O326" s="86"/>
      <c r="P326" s="86"/>
      <c r="Q326" s="86"/>
      <c r="R326" s="86"/>
      <c r="S326" s="86">
        <v>1</v>
      </c>
      <c r="T326" s="86"/>
      <c r="U326" s="86"/>
      <c r="V326" s="86"/>
      <c r="W326" s="22">
        <f t="shared" si="14"/>
        <v>1</v>
      </c>
    </row>
    <row r="327" spans="2:23" ht="17.25" customHeight="1">
      <c r="B327" s="58">
        <v>19</v>
      </c>
      <c r="C327" s="53" t="s">
        <v>486</v>
      </c>
      <c r="D327" s="52" t="s">
        <v>1113</v>
      </c>
      <c r="E327" s="87" t="s">
        <v>1059</v>
      </c>
      <c r="F327" s="223">
        <v>1</v>
      </c>
      <c r="G327" s="223"/>
      <c r="H327" s="223"/>
      <c r="I327" s="223"/>
      <c r="J327" s="223"/>
      <c r="K327" s="223"/>
      <c r="L327" s="223"/>
      <c r="M327" s="88"/>
      <c r="N327" s="88"/>
      <c r="O327" s="88"/>
      <c r="P327" s="88"/>
      <c r="Q327" s="88"/>
      <c r="R327" s="88"/>
      <c r="S327" s="88">
        <v>1</v>
      </c>
      <c r="T327" s="88"/>
      <c r="U327" s="88"/>
      <c r="V327" s="88"/>
      <c r="W327" s="22">
        <f t="shared" si="14"/>
        <v>1</v>
      </c>
    </row>
    <row r="328" spans="2:23" ht="17.25" customHeight="1">
      <c r="B328" s="58">
        <v>20</v>
      </c>
      <c r="C328" s="53" t="s">
        <v>492</v>
      </c>
      <c r="D328" s="52" t="s">
        <v>1113</v>
      </c>
      <c r="E328" s="87" t="s">
        <v>30</v>
      </c>
      <c r="F328" s="223"/>
      <c r="G328" s="223"/>
      <c r="H328" s="223"/>
      <c r="I328" s="223"/>
      <c r="J328" s="223">
        <v>1</v>
      </c>
      <c r="K328" s="223"/>
      <c r="L328" s="223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22">
        <f t="shared" si="14"/>
        <v>0</v>
      </c>
    </row>
    <row r="329" spans="2:23" ht="17.25" customHeight="1">
      <c r="B329" s="221">
        <v>21</v>
      </c>
      <c r="C329" s="13" t="s">
        <v>508</v>
      </c>
      <c r="D329" s="32" t="s">
        <v>1113</v>
      </c>
      <c r="E329" s="85" t="s">
        <v>1189</v>
      </c>
      <c r="F329" s="222">
        <v>1</v>
      </c>
      <c r="G329" s="222"/>
      <c r="H329" s="222"/>
      <c r="I329" s="222"/>
      <c r="J329" s="222"/>
      <c r="K329" s="222">
        <v>1</v>
      </c>
      <c r="L329" s="222">
        <v>1</v>
      </c>
      <c r="M329" s="86"/>
      <c r="N329" s="86"/>
      <c r="O329" s="86"/>
      <c r="P329" s="86"/>
      <c r="Q329" s="86"/>
      <c r="R329" s="86"/>
      <c r="S329" s="86">
        <v>1</v>
      </c>
      <c r="T329" s="86"/>
      <c r="U329" s="86"/>
      <c r="V329" s="86"/>
      <c r="W329" s="22">
        <f t="shared" si="14"/>
        <v>1</v>
      </c>
    </row>
    <row r="330" spans="2:23" ht="17.25" customHeight="1">
      <c r="B330" s="58">
        <v>22</v>
      </c>
      <c r="C330" s="53" t="s">
        <v>510</v>
      </c>
      <c r="D330" s="52" t="s">
        <v>1113</v>
      </c>
      <c r="E330" s="87" t="s">
        <v>30</v>
      </c>
      <c r="F330" s="223"/>
      <c r="G330" s="223"/>
      <c r="H330" s="223"/>
      <c r="I330" s="223"/>
      <c r="J330" s="223">
        <v>1</v>
      </c>
      <c r="K330" s="223"/>
      <c r="L330" s="223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22">
        <f t="shared" si="14"/>
        <v>0</v>
      </c>
    </row>
    <row r="331" spans="2:23" ht="17.25" customHeight="1">
      <c r="B331" s="221">
        <v>23</v>
      </c>
      <c r="C331" s="13" t="s">
        <v>513</v>
      </c>
      <c r="D331" s="32" t="s">
        <v>1113</v>
      </c>
      <c r="E331" s="85" t="s">
        <v>30</v>
      </c>
      <c r="F331" s="222"/>
      <c r="G331" s="222"/>
      <c r="H331" s="222"/>
      <c r="I331" s="222"/>
      <c r="J331" s="222"/>
      <c r="K331" s="222"/>
      <c r="L331" s="222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22">
        <f t="shared" si="14"/>
        <v>0</v>
      </c>
    </row>
    <row r="332" spans="2:23" ht="17.25" customHeight="1">
      <c r="B332" s="221">
        <v>24</v>
      </c>
      <c r="C332" s="13" t="s">
        <v>515</v>
      </c>
      <c r="D332" s="32" t="s">
        <v>1113</v>
      </c>
      <c r="E332" s="85" t="s">
        <v>30</v>
      </c>
      <c r="F332" s="222"/>
      <c r="G332" s="222"/>
      <c r="H332" s="222"/>
      <c r="I332" s="222"/>
      <c r="J332" s="222"/>
      <c r="K332" s="222"/>
      <c r="L332" s="222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22">
        <f t="shared" si="14"/>
        <v>0</v>
      </c>
    </row>
    <row r="333" spans="2:23" ht="17.25" customHeight="1">
      <c r="B333" s="221">
        <v>25</v>
      </c>
      <c r="C333" s="13" t="s">
        <v>1089</v>
      </c>
      <c r="D333" s="32" t="s">
        <v>1113</v>
      </c>
      <c r="E333" s="85" t="s">
        <v>1443</v>
      </c>
      <c r="F333" s="222">
        <v>1</v>
      </c>
      <c r="G333" s="222">
        <v>1</v>
      </c>
      <c r="H333" s="222"/>
      <c r="I333" s="222">
        <v>1</v>
      </c>
      <c r="J333" s="222">
        <v>1</v>
      </c>
      <c r="K333" s="222"/>
      <c r="L333" s="222">
        <v>1</v>
      </c>
      <c r="M333" s="86"/>
      <c r="N333" s="86"/>
      <c r="O333" s="86">
        <v>1</v>
      </c>
      <c r="P333" s="86"/>
      <c r="Q333" s="86"/>
      <c r="R333" s="86"/>
      <c r="S333" s="86"/>
      <c r="T333" s="86"/>
      <c r="U333" s="86"/>
      <c r="V333" s="86"/>
      <c r="W333" s="22">
        <f t="shared" si="14"/>
        <v>1</v>
      </c>
    </row>
    <row r="334" spans="2:23" ht="17.25" customHeight="1">
      <c r="B334" s="221">
        <v>26</v>
      </c>
      <c r="C334" s="13" t="s">
        <v>517</v>
      </c>
      <c r="D334" s="32" t="s">
        <v>1113</v>
      </c>
      <c r="E334" s="85" t="s">
        <v>30</v>
      </c>
      <c r="F334" s="222"/>
      <c r="G334" s="222"/>
      <c r="H334" s="222"/>
      <c r="I334" s="222"/>
      <c r="J334" s="222"/>
      <c r="K334" s="222"/>
      <c r="L334" s="222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22">
        <f t="shared" si="14"/>
        <v>0</v>
      </c>
    </row>
    <row r="335" spans="2:23" ht="17.25" customHeight="1">
      <c r="B335" s="221">
        <v>27</v>
      </c>
      <c r="C335" s="13" t="s">
        <v>519</v>
      </c>
      <c r="D335" s="32" t="s">
        <v>1113</v>
      </c>
      <c r="E335" s="85" t="s">
        <v>1059</v>
      </c>
      <c r="F335" s="222">
        <v>1</v>
      </c>
      <c r="G335" s="222"/>
      <c r="H335" s="222"/>
      <c r="I335" s="222"/>
      <c r="J335" s="222"/>
      <c r="K335" s="222"/>
      <c r="L335" s="222">
        <v>1</v>
      </c>
      <c r="M335" s="86"/>
      <c r="N335" s="86"/>
      <c r="O335" s="86"/>
      <c r="P335" s="86"/>
      <c r="Q335" s="86"/>
      <c r="R335" s="86"/>
      <c r="S335" s="86">
        <v>1</v>
      </c>
      <c r="T335" s="86"/>
      <c r="U335" s="86"/>
      <c r="V335" s="86"/>
      <c r="W335" s="22">
        <f t="shared" si="14"/>
        <v>1</v>
      </c>
    </row>
    <row r="336" spans="2:23" ht="17.25" customHeight="1">
      <c r="B336" s="221">
        <v>28</v>
      </c>
      <c r="C336" s="13" t="s">
        <v>521</v>
      </c>
      <c r="D336" s="32" t="s">
        <v>1113</v>
      </c>
      <c r="E336" s="85" t="s">
        <v>1059</v>
      </c>
      <c r="F336" s="222">
        <v>1</v>
      </c>
      <c r="G336" s="222"/>
      <c r="H336" s="222"/>
      <c r="I336" s="222"/>
      <c r="J336" s="222"/>
      <c r="K336" s="222"/>
      <c r="L336" s="222">
        <v>1</v>
      </c>
      <c r="M336" s="86"/>
      <c r="N336" s="86"/>
      <c r="O336" s="86"/>
      <c r="P336" s="86"/>
      <c r="Q336" s="86"/>
      <c r="R336" s="86"/>
      <c r="S336" s="86">
        <v>1</v>
      </c>
      <c r="T336" s="86"/>
      <c r="U336" s="86"/>
      <c r="V336" s="86"/>
      <c r="W336" s="22">
        <f t="shared" si="14"/>
        <v>1</v>
      </c>
    </row>
    <row r="337" spans="2:23" ht="17.25" customHeight="1">
      <c r="B337" s="58">
        <v>29</v>
      </c>
      <c r="C337" s="53" t="s">
        <v>523</v>
      </c>
      <c r="D337" s="52" t="s">
        <v>1113</v>
      </c>
      <c r="E337" s="112" t="s">
        <v>1059</v>
      </c>
      <c r="F337" s="223">
        <v>1</v>
      </c>
      <c r="G337" s="223"/>
      <c r="H337" s="223"/>
      <c r="I337" s="223"/>
      <c r="J337" s="223"/>
      <c r="K337" s="223"/>
      <c r="L337" s="223"/>
      <c r="M337" s="88"/>
      <c r="N337" s="88"/>
      <c r="O337" s="88"/>
      <c r="P337" s="88"/>
      <c r="Q337" s="88"/>
      <c r="R337" s="88"/>
      <c r="S337" s="88">
        <v>1</v>
      </c>
      <c r="T337" s="88"/>
      <c r="U337" s="88"/>
      <c r="V337" s="88"/>
      <c r="W337" s="22">
        <f t="shared" si="14"/>
        <v>1</v>
      </c>
    </row>
    <row r="338" spans="2:23" ht="17.25" customHeight="1">
      <c r="B338" s="221">
        <v>30</v>
      </c>
      <c r="C338" s="13" t="s">
        <v>525</v>
      </c>
      <c r="D338" s="32" t="s">
        <v>1113</v>
      </c>
      <c r="E338" s="85" t="s">
        <v>1059</v>
      </c>
      <c r="F338" s="222">
        <v>1</v>
      </c>
      <c r="G338" s="222"/>
      <c r="H338" s="222"/>
      <c r="I338" s="222"/>
      <c r="J338" s="222"/>
      <c r="K338" s="222"/>
      <c r="L338" s="222"/>
      <c r="M338" s="86"/>
      <c r="N338" s="86"/>
      <c r="O338" s="86"/>
      <c r="P338" s="86"/>
      <c r="Q338" s="86"/>
      <c r="R338" s="86"/>
      <c r="S338" s="86">
        <v>1</v>
      </c>
      <c r="T338" s="86"/>
      <c r="U338" s="86"/>
      <c r="V338" s="86"/>
      <c r="W338" s="22">
        <f t="shared" si="14"/>
        <v>1</v>
      </c>
    </row>
    <row r="339" spans="2:23" ht="17.25" customHeight="1">
      <c r="B339" s="221">
        <v>31</v>
      </c>
      <c r="C339" s="13" t="s">
        <v>531</v>
      </c>
      <c r="D339" s="32" t="s">
        <v>1113</v>
      </c>
      <c r="E339" s="85" t="s">
        <v>1422</v>
      </c>
      <c r="F339" s="222">
        <v>1</v>
      </c>
      <c r="G339" s="222">
        <v>1</v>
      </c>
      <c r="H339" s="222"/>
      <c r="I339" s="222"/>
      <c r="J339" s="222"/>
      <c r="K339" s="222"/>
      <c r="L339" s="222">
        <v>1</v>
      </c>
      <c r="M339" s="86"/>
      <c r="N339" s="86">
        <v>1</v>
      </c>
      <c r="O339" s="86"/>
      <c r="P339" s="86"/>
      <c r="Q339" s="86"/>
      <c r="R339" s="86"/>
      <c r="S339" s="86"/>
      <c r="T339" s="86"/>
      <c r="U339" s="86"/>
      <c r="V339" s="86"/>
      <c r="W339" s="22">
        <f t="shared" si="14"/>
        <v>1</v>
      </c>
    </row>
    <row r="340" spans="2:23" ht="17.25" customHeight="1">
      <c r="B340" s="221">
        <v>32</v>
      </c>
      <c r="C340" s="13" t="s">
        <v>535</v>
      </c>
      <c r="D340" s="32" t="s">
        <v>1113</v>
      </c>
      <c r="E340" s="85" t="s">
        <v>1059</v>
      </c>
      <c r="F340" s="222">
        <v>1</v>
      </c>
      <c r="G340" s="222"/>
      <c r="H340" s="222"/>
      <c r="I340" s="222"/>
      <c r="J340" s="222"/>
      <c r="K340" s="222"/>
      <c r="L340" s="222"/>
      <c r="M340" s="86"/>
      <c r="N340" s="86"/>
      <c r="O340" s="86"/>
      <c r="P340" s="86"/>
      <c r="Q340" s="86"/>
      <c r="R340" s="86"/>
      <c r="S340" s="86">
        <v>1</v>
      </c>
      <c r="T340" s="86"/>
      <c r="U340" s="86"/>
      <c r="V340" s="86"/>
      <c r="W340" s="22">
        <f t="shared" si="14"/>
        <v>1</v>
      </c>
    </row>
    <row r="341" spans="2:23" ht="17.25" customHeight="1">
      <c r="B341" s="221">
        <v>33</v>
      </c>
      <c r="C341" s="13" t="s">
        <v>939</v>
      </c>
      <c r="D341" s="32" t="s">
        <v>1113</v>
      </c>
      <c r="E341" s="85" t="s">
        <v>1000</v>
      </c>
      <c r="F341" s="222"/>
      <c r="G341" s="222"/>
      <c r="H341" s="222"/>
      <c r="I341" s="222"/>
      <c r="J341" s="222"/>
      <c r="K341" s="222"/>
      <c r="L341" s="222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22">
        <f t="shared" si="14"/>
        <v>0</v>
      </c>
    </row>
    <row r="342" spans="2:23" ht="17.25" customHeight="1">
      <c r="B342" s="221">
        <v>34</v>
      </c>
      <c r="C342" s="13" t="s">
        <v>557</v>
      </c>
      <c r="D342" s="32" t="s">
        <v>1113</v>
      </c>
      <c r="E342" s="85" t="s">
        <v>1059</v>
      </c>
      <c r="F342" s="222">
        <v>1</v>
      </c>
      <c r="G342" s="222"/>
      <c r="H342" s="222"/>
      <c r="I342" s="222"/>
      <c r="J342" s="222"/>
      <c r="K342" s="222"/>
      <c r="L342" s="222"/>
      <c r="M342" s="86"/>
      <c r="N342" s="86"/>
      <c r="O342" s="86"/>
      <c r="P342" s="86"/>
      <c r="Q342" s="86"/>
      <c r="R342" s="86"/>
      <c r="S342" s="86">
        <v>1</v>
      </c>
      <c r="T342" s="86"/>
      <c r="U342" s="86"/>
      <c r="V342" s="86"/>
      <c r="W342" s="22">
        <f t="shared" si="14"/>
        <v>1</v>
      </c>
    </row>
    <row r="343" spans="2:23" ht="17.25" customHeight="1">
      <c r="B343" s="221">
        <v>35</v>
      </c>
      <c r="C343" s="13" t="s">
        <v>564</v>
      </c>
      <c r="D343" s="32" t="s">
        <v>1113</v>
      </c>
      <c r="E343" s="85" t="s">
        <v>30</v>
      </c>
      <c r="F343" s="222"/>
      <c r="G343" s="222"/>
      <c r="H343" s="222"/>
      <c r="I343" s="222"/>
      <c r="J343" s="222"/>
      <c r="K343" s="222"/>
      <c r="L343" s="222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22">
        <f t="shared" si="14"/>
        <v>0</v>
      </c>
    </row>
    <row r="344" spans="2:23" ht="17.25" customHeight="1">
      <c r="B344" s="221">
        <v>36</v>
      </c>
      <c r="C344" s="13" t="s">
        <v>568</v>
      </c>
      <c r="D344" s="32" t="s">
        <v>1113</v>
      </c>
      <c r="E344" s="85" t="s">
        <v>30</v>
      </c>
      <c r="F344" s="222"/>
      <c r="G344" s="222"/>
      <c r="H344" s="222"/>
      <c r="I344" s="222"/>
      <c r="J344" s="222"/>
      <c r="K344" s="222"/>
      <c r="L344" s="222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22">
        <f t="shared" si="14"/>
        <v>0</v>
      </c>
    </row>
    <row r="345" spans="2:23" ht="17.25" customHeight="1">
      <c r="B345" s="221">
        <v>37</v>
      </c>
      <c r="C345" s="13" t="s">
        <v>570</v>
      </c>
      <c r="D345" s="32" t="s">
        <v>1113</v>
      </c>
      <c r="E345" s="85" t="s">
        <v>30</v>
      </c>
      <c r="F345" s="222"/>
      <c r="G345" s="222"/>
      <c r="H345" s="222"/>
      <c r="I345" s="222"/>
      <c r="J345" s="222"/>
      <c r="K345" s="222"/>
      <c r="L345" s="222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22">
        <f t="shared" si="14"/>
        <v>0</v>
      </c>
    </row>
    <row r="346" spans="2:23" ht="17.25" customHeight="1">
      <c r="B346" s="221">
        <v>38</v>
      </c>
      <c r="C346" s="13" t="s">
        <v>935</v>
      </c>
      <c r="D346" s="32" t="s">
        <v>1113</v>
      </c>
      <c r="E346" s="85" t="s">
        <v>1000</v>
      </c>
      <c r="F346" s="222"/>
      <c r="G346" s="222"/>
      <c r="H346" s="222"/>
      <c r="I346" s="222"/>
      <c r="J346" s="222"/>
      <c r="K346" s="222"/>
      <c r="L346" s="222">
        <v>1</v>
      </c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22">
        <f t="shared" si="14"/>
        <v>0</v>
      </c>
    </row>
    <row r="347" spans="2:23" ht="17.25" customHeight="1">
      <c r="B347" s="221">
        <v>39</v>
      </c>
      <c r="C347" s="13" t="s">
        <v>599</v>
      </c>
      <c r="D347" s="32" t="s">
        <v>1113</v>
      </c>
      <c r="E347" s="85" t="s">
        <v>30</v>
      </c>
      <c r="F347" s="222"/>
      <c r="G347" s="222"/>
      <c r="H347" s="222"/>
      <c r="I347" s="222"/>
      <c r="J347" s="222"/>
      <c r="K347" s="222"/>
      <c r="L347" s="222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22">
        <f t="shared" si="14"/>
        <v>0</v>
      </c>
    </row>
    <row r="348" spans="2:23" ht="17.25" customHeight="1">
      <c r="B348" s="221">
        <v>40</v>
      </c>
      <c r="C348" s="13" t="s">
        <v>601</v>
      </c>
      <c r="D348" s="32" t="s">
        <v>1113</v>
      </c>
      <c r="E348" s="85" t="s">
        <v>30</v>
      </c>
      <c r="F348" s="222"/>
      <c r="G348" s="222"/>
      <c r="H348" s="222"/>
      <c r="I348" s="222"/>
      <c r="J348" s="222"/>
      <c r="K348" s="222"/>
      <c r="L348" s="222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22">
        <f t="shared" si="14"/>
        <v>0</v>
      </c>
    </row>
    <row r="349" spans="2:23" ht="17.25" customHeight="1">
      <c r="B349" s="221">
        <v>41</v>
      </c>
      <c r="C349" s="13" t="s">
        <v>603</v>
      </c>
      <c r="D349" s="32" t="s">
        <v>1113</v>
      </c>
      <c r="E349" s="85" t="s">
        <v>1059</v>
      </c>
      <c r="F349" s="222">
        <v>1</v>
      </c>
      <c r="G349" s="222"/>
      <c r="H349" s="222"/>
      <c r="I349" s="222"/>
      <c r="J349" s="222"/>
      <c r="K349" s="222"/>
      <c r="L349" s="222"/>
      <c r="M349" s="86"/>
      <c r="N349" s="86"/>
      <c r="O349" s="86"/>
      <c r="P349" s="86"/>
      <c r="Q349" s="86"/>
      <c r="R349" s="86"/>
      <c r="S349" s="86">
        <v>1</v>
      </c>
      <c r="T349" s="86"/>
      <c r="U349" s="86"/>
      <c r="V349" s="86"/>
      <c r="W349" s="22">
        <f t="shared" si="14"/>
        <v>1</v>
      </c>
    </row>
    <row r="350" spans="2:23" ht="17.25" customHeight="1">
      <c r="B350" s="221">
        <v>42</v>
      </c>
      <c r="C350" s="13" t="s">
        <v>962</v>
      </c>
      <c r="D350" s="32" t="s">
        <v>1113</v>
      </c>
      <c r="E350" s="85" t="s">
        <v>1059</v>
      </c>
      <c r="F350" s="222">
        <v>1</v>
      </c>
      <c r="G350" s="222"/>
      <c r="H350" s="222"/>
      <c r="I350" s="222"/>
      <c r="J350" s="222"/>
      <c r="K350" s="222"/>
      <c r="L350" s="222"/>
      <c r="M350" s="86"/>
      <c r="N350" s="86"/>
      <c r="O350" s="86"/>
      <c r="P350" s="86"/>
      <c r="Q350" s="86"/>
      <c r="R350" s="86"/>
      <c r="S350" s="86">
        <v>1</v>
      </c>
      <c r="T350" s="86"/>
      <c r="U350" s="86"/>
      <c r="V350" s="86"/>
      <c r="W350" s="22">
        <f t="shared" si="14"/>
        <v>1</v>
      </c>
    </row>
    <row r="351" spans="2:23" ht="17.25" customHeight="1">
      <c r="B351" s="58">
        <v>43</v>
      </c>
      <c r="C351" s="53" t="s">
        <v>606</v>
      </c>
      <c r="D351" s="52" t="s">
        <v>1113</v>
      </c>
      <c r="E351" s="87" t="s">
        <v>1059</v>
      </c>
      <c r="F351" s="223">
        <v>1</v>
      </c>
      <c r="G351" s="223"/>
      <c r="H351" s="223"/>
      <c r="I351" s="223"/>
      <c r="J351" s="223"/>
      <c r="K351" s="223"/>
      <c r="L351" s="223"/>
      <c r="M351" s="88"/>
      <c r="N351" s="88"/>
      <c r="O351" s="88"/>
      <c r="P351" s="88"/>
      <c r="Q351" s="88"/>
      <c r="R351" s="88"/>
      <c r="S351" s="88">
        <v>1</v>
      </c>
      <c r="T351" s="88"/>
      <c r="U351" s="88"/>
      <c r="V351" s="88"/>
      <c r="W351" s="22">
        <f t="shared" si="14"/>
        <v>1</v>
      </c>
    </row>
    <row r="352" spans="2:23" ht="17.25" customHeight="1">
      <c r="B352" s="58">
        <v>44</v>
      </c>
      <c r="C352" s="53" t="s">
        <v>608</v>
      </c>
      <c r="D352" s="52" t="s">
        <v>1113</v>
      </c>
      <c r="E352" s="87" t="s">
        <v>30</v>
      </c>
      <c r="F352" s="223"/>
      <c r="G352" s="223"/>
      <c r="H352" s="223"/>
      <c r="I352" s="223"/>
      <c r="J352" s="223"/>
      <c r="K352" s="223"/>
      <c r="L352" s="223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22">
        <f t="shared" si="14"/>
        <v>0</v>
      </c>
    </row>
    <row r="353" spans="2:23" ht="17.25" customHeight="1">
      <c r="B353" s="58">
        <v>45</v>
      </c>
      <c r="C353" s="53" t="s">
        <v>616</v>
      </c>
      <c r="D353" s="52" t="s">
        <v>1113</v>
      </c>
      <c r="E353" s="87" t="s">
        <v>30</v>
      </c>
      <c r="F353" s="223"/>
      <c r="G353" s="223"/>
      <c r="H353" s="223"/>
      <c r="I353" s="223"/>
      <c r="J353" s="223"/>
      <c r="K353" s="223"/>
      <c r="L353" s="223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22">
        <f t="shared" si="14"/>
        <v>0</v>
      </c>
    </row>
    <row r="354" spans="2:23" ht="17.25" customHeight="1">
      <c r="B354" s="221">
        <v>46</v>
      </c>
      <c r="C354" s="13" t="s">
        <v>618</v>
      </c>
      <c r="D354" s="32" t="s">
        <v>1113</v>
      </c>
      <c r="E354" s="85" t="s">
        <v>1059</v>
      </c>
      <c r="F354" s="222">
        <v>1</v>
      </c>
      <c r="G354" s="222"/>
      <c r="H354" s="222"/>
      <c r="I354" s="222"/>
      <c r="J354" s="222"/>
      <c r="K354" s="222"/>
      <c r="L354" s="222"/>
      <c r="M354" s="86"/>
      <c r="N354" s="86"/>
      <c r="O354" s="86"/>
      <c r="P354" s="86"/>
      <c r="Q354" s="86"/>
      <c r="R354" s="86"/>
      <c r="S354" s="86">
        <v>1</v>
      </c>
      <c r="T354" s="86"/>
      <c r="U354" s="86"/>
      <c r="V354" s="86"/>
      <c r="W354" s="22">
        <f t="shared" si="14"/>
        <v>1</v>
      </c>
    </row>
    <row r="355" spans="2:23" ht="17.25" customHeight="1">
      <c r="B355" s="221">
        <v>47</v>
      </c>
      <c r="C355" s="13" t="s">
        <v>620</v>
      </c>
      <c r="D355" s="32" t="s">
        <v>1113</v>
      </c>
      <c r="E355" s="85" t="s">
        <v>30</v>
      </c>
      <c r="F355" s="222"/>
      <c r="G355" s="222"/>
      <c r="H355" s="222"/>
      <c r="I355" s="222"/>
      <c r="J355" s="222"/>
      <c r="K355" s="222"/>
      <c r="L355" s="222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22">
        <f t="shared" si="14"/>
        <v>0</v>
      </c>
    </row>
    <row r="356" spans="2:23" ht="17.25" customHeight="1">
      <c r="B356" s="58">
        <v>48</v>
      </c>
      <c r="C356" s="53" t="s">
        <v>622</v>
      </c>
      <c r="D356" s="52" t="s">
        <v>1113</v>
      </c>
      <c r="E356" s="87" t="s">
        <v>30</v>
      </c>
      <c r="F356" s="223"/>
      <c r="G356" s="223"/>
      <c r="H356" s="223"/>
      <c r="I356" s="223"/>
      <c r="J356" s="223"/>
      <c r="K356" s="223"/>
      <c r="L356" s="223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22">
        <f t="shared" si="14"/>
        <v>0</v>
      </c>
    </row>
    <row r="357" spans="2:23" ht="17.25" customHeight="1">
      <c r="B357" s="221">
        <v>49</v>
      </c>
      <c r="C357" s="13" t="s">
        <v>961</v>
      </c>
      <c r="D357" s="32" t="s">
        <v>1113</v>
      </c>
      <c r="E357" s="85" t="s">
        <v>1059</v>
      </c>
      <c r="F357" s="222">
        <v>1</v>
      </c>
      <c r="G357" s="222"/>
      <c r="H357" s="222"/>
      <c r="I357" s="222"/>
      <c r="J357" s="222"/>
      <c r="K357" s="222"/>
      <c r="L357" s="222">
        <v>1</v>
      </c>
      <c r="M357" s="86"/>
      <c r="N357" s="86"/>
      <c r="O357" s="86"/>
      <c r="P357" s="86"/>
      <c r="Q357" s="86"/>
      <c r="R357" s="86"/>
      <c r="S357" s="86">
        <v>1</v>
      </c>
      <c r="T357" s="86"/>
      <c r="U357" s="86"/>
      <c r="V357" s="86"/>
      <c r="W357" s="22">
        <f t="shared" si="14"/>
        <v>1</v>
      </c>
    </row>
    <row r="358" spans="2:23" ht="17.25" customHeight="1">
      <c r="B358" s="221">
        <v>50</v>
      </c>
      <c r="C358" s="13" t="s">
        <v>625</v>
      </c>
      <c r="D358" s="32" t="s">
        <v>1113</v>
      </c>
      <c r="E358" s="85" t="s">
        <v>30</v>
      </c>
      <c r="F358" s="222"/>
      <c r="G358" s="222"/>
      <c r="H358" s="222"/>
      <c r="I358" s="222"/>
      <c r="J358" s="222"/>
      <c r="K358" s="222"/>
      <c r="L358" s="222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22">
        <f t="shared" si="14"/>
        <v>0</v>
      </c>
    </row>
    <row r="359" spans="2:23" ht="17.25" customHeight="1">
      <c r="B359" s="221">
        <v>51</v>
      </c>
      <c r="C359" s="13" t="s">
        <v>960</v>
      </c>
      <c r="D359" s="32" t="s">
        <v>1113</v>
      </c>
      <c r="E359" s="85" t="s">
        <v>1059</v>
      </c>
      <c r="F359" s="222">
        <v>1</v>
      </c>
      <c r="G359" s="222"/>
      <c r="H359" s="222"/>
      <c r="I359" s="222"/>
      <c r="J359" s="222">
        <v>1</v>
      </c>
      <c r="K359" s="222"/>
      <c r="L359" s="222">
        <v>1</v>
      </c>
      <c r="M359" s="86"/>
      <c r="N359" s="86"/>
      <c r="O359" s="86"/>
      <c r="P359" s="86"/>
      <c r="Q359" s="86"/>
      <c r="R359" s="86"/>
      <c r="S359" s="86">
        <v>1</v>
      </c>
      <c r="T359" s="86"/>
      <c r="U359" s="86"/>
      <c r="V359" s="86"/>
      <c r="W359" s="22">
        <f t="shared" si="14"/>
        <v>1</v>
      </c>
    </row>
    <row r="360" spans="2:23" s="7" customFormat="1" ht="17.25" customHeight="1">
      <c r="B360" s="221">
        <v>52</v>
      </c>
      <c r="C360" s="13" t="s">
        <v>959</v>
      </c>
      <c r="D360" s="32" t="s">
        <v>1113</v>
      </c>
      <c r="E360" s="85" t="s">
        <v>30</v>
      </c>
      <c r="F360" s="222"/>
      <c r="G360" s="222"/>
      <c r="H360" s="222"/>
      <c r="I360" s="222"/>
      <c r="J360" s="222"/>
      <c r="K360" s="222"/>
      <c r="L360" s="222">
        <v>1</v>
      </c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22">
        <f t="shared" si="14"/>
        <v>0</v>
      </c>
    </row>
    <row r="361" spans="2:23" ht="17.25" customHeight="1">
      <c r="B361" s="221">
        <v>53</v>
      </c>
      <c r="C361" s="13" t="s">
        <v>990</v>
      </c>
      <c r="D361" s="32" t="s">
        <v>1113</v>
      </c>
      <c r="E361" s="85" t="s">
        <v>30</v>
      </c>
      <c r="F361" s="222"/>
      <c r="G361" s="222"/>
      <c r="H361" s="222"/>
      <c r="I361" s="222"/>
      <c r="J361" s="222"/>
      <c r="K361" s="222"/>
      <c r="L361" s="222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22">
        <f t="shared" si="14"/>
        <v>0</v>
      </c>
    </row>
    <row r="362" spans="2:23" ht="17.25" customHeight="1">
      <c r="B362" s="221">
        <v>54</v>
      </c>
      <c r="C362" s="13" t="s">
        <v>629</v>
      </c>
      <c r="D362" s="32" t="s">
        <v>1113</v>
      </c>
      <c r="E362" s="85" t="s">
        <v>30</v>
      </c>
      <c r="F362" s="222"/>
      <c r="G362" s="222"/>
      <c r="H362" s="222"/>
      <c r="I362" s="222"/>
      <c r="J362" s="222"/>
      <c r="K362" s="222"/>
      <c r="L362" s="222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22">
        <f t="shared" si="14"/>
        <v>0</v>
      </c>
    </row>
    <row r="363" spans="2:23" ht="17.25" customHeight="1">
      <c r="B363" s="221">
        <v>55</v>
      </c>
      <c r="C363" s="13" t="s">
        <v>631</v>
      </c>
      <c r="D363" s="32" t="s">
        <v>1113</v>
      </c>
      <c r="E363" s="85" t="s">
        <v>1059</v>
      </c>
      <c r="F363" s="222">
        <v>1</v>
      </c>
      <c r="G363" s="222"/>
      <c r="H363" s="222"/>
      <c r="I363" s="222"/>
      <c r="J363" s="222"/>
      <c r="K363" s="222"/>
      <c r="L363" s="222"/>
      <c r="M363" s="86"/>
      <c r="N363" s="86"/>
      <c r="O363" s="86"/>
      <c r="P363" s="86"/>
      <c r="Q363" s="86"/>
      <c r="R363" s="86"/>
      <c r="S363" s="86">
        <v>1</v>
      </c>
      <c r="T363" s="86"/>
      <c r="U363" s="86"/>
      <c r="V363" s="86"/>
      <c r="W363" s="22">
        <f t="shared" si="14"/>
        <v>1</v>
      </c>
    </row>
    <row r="364" spans="2:23" ht="17.25" customHeight="1">
      <c r="B364" s="221">
        <v>56</v>
      </c>
      <c r="C364" s="13" t="s">
        <v>632</v>
      </c>
      <c r="D364" s="32" t="s">
        <v>1113</v>
      </c>
      <c r="E364" s="85" t="s">
        <v>1060</v>
      </c>
      <c r="F364" s="222">
        <v>1</v>
      </c>
      <c r="G364" s="222"/>
      <c r="H364" s="222"/>
      <c r="I364" s="222"/>
      <c r="J364" s="222"/>
      <c r="K364" s="222"/>
      <c r="L364" s="222"/>
      <c r="M364" s="86"/>
      <c r="N364" s="86"/>
      <c r="O364" s="86"/>
      <c r="P364" s="86"/>
      <c r="Q364" s="86"/>
      <c r="R364" s="86"/>
      <c r="S364" s="86">
        <v>2</v>
      </c>
      <c r="T364" s="86"/>
      <c r="U364" s="86"/>
      <c r="V364" s="86"/>
      <c r="W364" s="22">
        <f t="shared" si="14"/>
        <v>2</v>
      </c>
    </row>
    <row r="365" spans="2:23" ht="17.25" customHeight="1">
      <c r="B365" s="221">
        <v>57</v>
      </c>
      <c r="C365" s="18" t="s">
        <v>634</v>
      </c>
      <c r="D365" s="32" t="s">
        <v>1113</v>
      </c>
      <c r="E365" s="85" t="s">
        <v>1059</v>
      </c>
      <c r="F365" s="222">
        <v>1</v>
      </c>
      <c r="G365" s="222"/>
      <c r="H365" s="222"/>
      <c r="I365" s="222"/>
      <c r="J365" s="222"/>
      <c r="K365" s="222"/>
      <c r="L365" s="222"/>
      <c r="M365" s="86"/>
      <c r="N365" s="86"/>
      <c r="O365" s="86"/>
      <c r="P365" s="86"/>
      <c r="Q365" s="86"/>
      <c r="R365" s="86"/>
      <c r="S365" s="86">
        <v>1</v>
      </c>
      <c r="T365" s="86"/>
      <c r="U365" s="86"/>
      <c r="V365" s="86"/>
      <c r="W365" s="22">
        <f t="shared" si="14"/>
        <v>1</v>
      </c>
    </row>
    <row r="366" spans="2:23" ht="17.25" customHeight="1">
      <c r="B366" s="221">
        <v>58</v>
      </c>
      <c r="C366" s="56" t="s">
        <v>636</v>
      </c>
      <c r="D366" s="32" t="s">
        <v>1113</v>
      </c>
      <c r="E366" s="85" t="s">
        <v>1059</v>
      </c>
      <c r="F366" s="222">
        <v>1</v>
      </c>
      <c r="G366" s="222"/>
      <c r="H366" s="222"/>
      <c r="I366" s="222"/>
      <c r="J366" s="222"/>
      <c r="K366" s="222"/>
      <c r="L366" s="222">
        <v>1</v>
      </c>
      <c r="M366" s="86"/>
      <c r="N366" s="86"/>
      <c r="O366" s="86"/>
      <c r="P366" s="86"/>
      <c r="Q366" s="86"/>
      <c r="R366" s="86"/>
      <c r="S366" s="86">
        <v>1</v>
      </c>
      <c r="T366" s="86"/>
      <c r="U366" s="86"/>
      <c r="V366" s="86"/>
      <c r="W366" s="22">
        <f t="shared" si="14"/>
        <v>1</v>
      </c>
    </row>
    <row r="367" spans="2:23" ht="17.25" customHeight="1">
      <c r="B367" s="221">
        <v>59</v>
      </c>
      <c r="C367" s="18" t="s">
        <v>638</v>
      </c>
      <c r="D367" s="32" t="s">
        <v>1113</v>
      </c>
      <c r="E367" s="85" t="s">
        <v>1059</v>
      </c>
      <c r="F367" s="222">
        <v>1</v>
      </c>
      <c r="G367" s="222"/>
      <c r="H367" s="222"/>
      <c r="I367" s="222"/>
      <c r="J367" s="222"/>
      <c r="K367" s="222"/>
      <c r="L367" s="222"/>
      <c r="M367" s="86"/>
      <c r="N367" s="86"/>
      <c r="O367" s="86"/>
      <c r="P367" s="86"/>
      <c r="Q367" s="86"/>
      <c r="R367" s="86"/>
      <c r="S367" s="86">
        <v>1</v>
      </c>
      <c r="T367" s="86"/>
      <c r="U367" s="86"/>
      <c r="V367" s="86"/>
      <c r="W367" s="22">
        <f t="shared" si="14"/>
        <v>1</v>
      </c>
    </row>
    <row r="368" spans="2:23" ht="17.25" customHeight="1">
      <c r="B368" s="221">
        <v>60</v>
      </c>
      <c r="C368" s="18" t="s">
        <v>640</v>
      </c>
      <c r="D368" s="32" t="s">
        <v>1113</v>
      </c>
      <c r="E368" s="85" t="s">
        <v>1058</v>
      </c>
      <c r="F368" s="222">
        <v>1</v>
      </c>
      <c r="G368" s="222"/>
      <c r="H368" s="222"/>
      <c r="I368" s="222"/>
      <c r="J368" s="222"/>
      <c r="K368" s="222"/>
      <c r="L368" s="222"/>
      <c r="M368" s="86"/>
      <c r="N368" s="86"/>
      <c r="O368" s="86"/>
      <c r="P368" s="86"/>
      <c r="Q368" s="86"/>
      <c r="R368" s="86">
        <v>1</v>
      </c>
      <c r="S368" s="86"/>
      <c r="T368" s="86"/>
      <c r="U368" s="86"/>
      <c r="V368" s="86"/>
      <c r="W368" s="22">
        <f t="shared" si="14"/>
        <v>1</v>
      </c>
    </row>
    <row r="369" spans="1:23" ht="17.25" customHeight="1">
      <c r="B369" s="221">
        <v>61</v>
      </c>
      <c r="C369" s="56" t="s">
        <v>642</v>
      </c>
      <c r="D369" s="32" t="s">
        <v>1113</v>
      </c>
      <c r="E369" s="85" t="s">
        <v>1059</v>
      </c>
      <c r="F369" s="222">
        <v>1</v>
      </c>
      <c r="G369" s="222"/>
      <c r="H369" s="222"/>
      <c r="I369" s="222"/>
      <c r="J369" s="222"/>
      <c r="K369" s="222"/>
      <c r="L369" s="222"/>
      <c r="M369" s="86"/>
      <c r="N369" s="86"/>
      <c r="O369" s="86"/>
      <c r="P369" s="86"/>
      <c r="Q369" s="86"/>
      <c r="R369" s="86"/>
      <c r="S369" s="86">
        <v>1</v>
      </c>
      <c r="T369" s="86"/>
      <c r="U369" s="86"/>
      <c r="V369" s="86"/>
      <c r="W369" s="22">
        <f t="shared" si="14"/>
        <v>1</v>
      </c>
    </row>
    <row r="370" spans="1:23" ht="17.25" customHeight="1">
      <c r="B370" s="221">
        <v>62</v>
      </c>
      <c r="C370" s="56" t="s">
        <v>1150</v>
      </c>
      <c r="D370" s="32" t="s">
        <v>1113</v>
      </c>
      <c r="E370" s="85" t="s">
        <v>1000</v>
      </c>
      <c r="F370" s="222"/>
      <c r="G370" s="222"/>
      <c r="H370" s="222"/>
      <c r="I370" s="222"/>
      <c r="J370" s="222"/>
      <c r="K370" s="222"/>
      <c r="L370" s="222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22">
        <f t="shared" si="14"/>
        <v>0</v>
      </c>
    </row>
    <row r="371" spans="1:23" ht="17.25" customHeight="1">
      <c r="B371" s="58">
        <v>63</v>
      </c>
      <c r="C371" s="53" t="s">
        <v>644</v>
      </c>
      <c r="D371" s="52" t="s">
        <v>1113</v>
      </c>
      <c r="E371" s="87" t="s">
        <v>1059</v>
      </c>
      <c r="F371" s="223">
        <v>1</v>
      </c>
      <c r="G371" s="223"/>
      <c r="H371" s="223"/>
      <c r="I371" s="223"/>
      <c r="J371" s="223"/>
      <c r="K371" s="223"/>
      <c r="L371" s="223"/>
      <c r="M371" s="88"/>
      <c r="N371" s="88"/>
      <c r="O371" s="88"/>
      <c r="P371" s="88"/>
      <c r="Q371" s="88"/>
      <c r="R371" s="88"/>
      <c r="S371" s="88">
        <v>1</v>
      </c>
      <c r="T371" s="88"/>
      <c r="U371" s="88"/>
      <c r="V371" s="88"/>
      <c r="W371" s="22">
        <f t="shared" si="14"/>
        <v>1</v>
      </c>
    </row>
    <row r="372" spans="1:23" ht="17.25" customHeight="1">
      <c r="B372" s="58">
        <v>64</v>
      </c>
      <c r="C372" s="53" t="s">
        <v>646</v>
      </c>
      <c r="D372" s="52" t="s">
        <v>1113</v>
      </c>
      <c r="E372" s="87" t="s">
        <v>1059</v>
      </c>
      <c r="F372" s="223">
        <v>1</v>
      </c>
      <c r="G372" s="223"/>
      <c r="H372" s="223"/>
      <c r="I372" s="223"/>
      <c r="J372" s="223"/>
      <c r="K372" s="223"/>
      <c r="L372" s="223">
        <v>1</v>
      </c>
      <c r="M372" s="88"/>
      <c r="N372" s="88"/>
      <c r="O372" s="88"/>
      <c r="P372" s="88"/>
      <c r="Q372" s="88"/>
      <c r="R372" s="88"/>
      <c r="S372" s="88">
        <v>1</v>
      </c>
      <c r="T372" s="88"/>
      <c r="U372" s="88"/>
      <c r="V372" s="88"/>
      <c r="W372" s="22">
        <f t="shared" ref="W372:W435" si="15">SUM(M372:V372)</f>
        <v>1</v>
      </c>
    </row>
    <row r="373" spans="1:23" ht="17.25" customHeight="1">
      <c r="B373" s="58">
        <v>65</v>
      </c>
      <c r="C373" s="53" t="s">
        <v>956</v>
      </c>
      <c r="D373" s="52" t="s">
        <v>1113</v>
      </c>
      <c r="E373" s="87" t="s">
        <v>1000</v>
      </c>
      <c r="F373" s="223"/>
      <c r="G373" s="223"/>
      <c r="H373" s="223"/>
      <c r="I373" s="223"/>
      <c r="J373" s="223"/>
      <c r="K373" s="223"/>
      <c r="L373" s="223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22">
        <f t="shared" si="15"/>
        <v>0</v>
      </c>
    </row>
    <row r="374" spans="1:23" ht="17.25" customHeight="1">
      <c r="B374" s="58">
        <v>66</v>
      </c>
      <c r="C374" s="53" t="s">
        <v>160</v>
      </c>
      <c r="D374" s="52" t="s">
        <v>1113</v>
      </c>
      <c r="E374" s="87" t="s">
        <v>1059</v>
      </c>
      <c r="F374" s="223">
        <v>1</v>
      </c>
      <c r="G374" s="223"/>
      <c r="H374" s="223"/>
      <c r="I374" s="223"/>
      <c r="J374" s="223"/>
      <c r="K374" s="223"/>
      <c r="L374" s="223"/>
      <c r="M374" s="88"/>
      <c r="N374" s="88"/>
      <c r="O374" s="88"/>
      <c r="P374" s="88"/>
      <c r="Q374" s="88"/>
      <c r="R374" s="88"/>
      <c r="S374" s="88">
        <v>1</v>
      </c>
      <c r="T374" s="88"/>
      <c r="U374" s="88"/>
      <c r="V374" s="88"/>
      <c r="W374" s="22">
        <f t="shared" si="15"/>
        <v>1</v>
      </c>
    </row>
    <row r="375" spans="1:23" ht="17.25" customHeight="1">
      <c r="B375" s="221">
        <v>67</v>
      </c>
      <c r="C375" s="18" t="s">
        <v>657</v>
      </c>
      <c r="D375" s="32" t="s">
        <v>1113</v>
      </c>
      <c r="E375" s="98" t="s">
        <v>30</v>
      </c>
      <c r="F375" s="265"/>
      <c r="G375" s="265"/>
      <c r="H375" s="265"/>
      <c r="I375" s="265"/>
      <c r="J375" s="265"/>
      <c r="K375" s="265"/>
      <c r="L375" s="265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22">
        <f t="shared" si="15"/>
        <v>0</v>
      </c>
    </row>
    <row r="376" spans="1:23" ht="25.5" customHeight="1">
      <c r="B376" s="221"/>
      <c r="C376" s="23" t="s">
        <v>984</v>
      </c>
      <c r="D376" s="31" t="s">
        <v>999</v>
      </c>
      <c r="E376" s="82" t="s">
        <v>1</v>
      </c>
      <c r="F376" s="169" t="s">
        <v>1329</v>
      </c>
      <c r="G376" s="169" t="s">
        <v>1328</v>
      </c>
      <c r="H376" s="169" t="s">
        <v>1330</v>
      </c>
      <c r="I376" s="169" t="s">
        <v>1331</v>
      </c>
      <c r="J376" s="169" t="s">
        <v>1333</v>
      </c>
      <c r="K376" s="169" t="s">
        <v>1334</v>
      </c>
      <c r="L376" s="169" t="s">
        <v>1405</v>
      </c>
      <c r="M376" s="168" t="s">
        <v>1418</v>
      </c>
      <c r="N376" s="168" t="s">
        <v>1419</v>
      </c>
      <c r="O376" s="168" t="s">
        <v>1425</v>
      </c>
      <c r="P376" s="168" t="s">
        <v>1426</v>
      </c>
      <c r="Q376" s="83" t="s">
        <v>1239</v>
      </c>
      <c r="R376" s="83" t="s">
        <v>1240</v>
      </c>
      <c r="S376" s="83" t="s">
        <v>1241</v>
      </c>
      <c r="T376" s="83" t="s">
        <v>979</v>
      </c>
      <c r="U376" s="168" t="s">
        <v>1414</v>
      </c>
      <c r="V376" s="83" t="s">
        <v>1242</v>
      </c>
      <c r="W376" s="46" t="s">
        <v>1223</v>
      </c>
    </row>
    <row r="377" spans="1:23" ht="17.25" customHeight="1">
      <c r="B377" s="221">
        <v>68</v>
      </c>
      <c r="C377" s="56" t="s">
        <v>659</v>
      </c>
      <c r="D377" s="32" t="s">
        <v>1113</v>
      </c>
      <c r="E377" s="85" t="s">
        <v>1443</v>
      </c>
      <c r="F377" s="222">
        <v>1</v>
      </c>
      <c r="G377" s="222">
        <v>1</v>
      </c>
      <c r="H377" s="222"/>
      <c r="I377" s="222">
        <v>1</v>
      </c>
      <c r="J377" s="222"/>
      <c r="K377" s="222"/>
      <c r="L377" s="222"/>
      <c r="M377" s="86"/>
      <c r="N377" s="86"/>
      <c r="O377" s="86">
        <v>1</v>
      </c>
      <c r="P377" s="86"/>
      <c r="Q377" s="86"/>
      <c r="R377" s="86"/>
      <c r="S377" s="86"/>
      <c r="T377" s="86"/>
      <c r="U377" s="86"/>
      <c r="V377" s="86"/>
      <c r="W377" s="22">
        <f t="shared" si="15"/>
        <v>1</v>
      </c>
    </row>
    <row r="378" spans="1:23" ht="17.25" customHeight="1">
      <c r="B378" s="58">
        <v>69</v>
      </c>
      <c r="C378" s="53" t="s">
        <v>665</v>
      </c>
      <c r="D378" s="52" t="s">
        <v>1113</v>
      </c>
      <c r="E378" s="87" t="s">
        <v>1422</v>
      </c>
      <c r="F378" s="223">
        <v>1</v>
      </c>
      <c r="G378" s="223">
        <v>1</v>
      </c>
      <c r="H378" s="223"/>
      <c r="I378" s="223"/>
      <c r="J378" s="223"/>
      <c r="K378" s="223"/>
      <c r="L378" s="223"/>
      <c r="M378" s="88"/>
      <c r="N378" s="88">
        <v>1</v>
      </c>
      <c r="O378" s="88"/>
      <c r="P378" s="88"/>
      <c r="Q378" s="88"/>
      <c r="R378" s="88"/>
      <c r="S378" s="88"/>
      <c r="T378" s="88"/>
      <c r="U378" s="88"/>
      <c r="V378" s="88"/>
      <c r="W378" s="22">
        <f t="shared" si="15"/>
        <v>1</v>
      </c>
    </row>
    <row r="379" spans="1:23" s="2" customFormat="1" ht="17.25" customHeight="1">
      <c r="A379" s="26"/>
      <c r="B379" s="58">
        <v>70</v>
      </c>
      <c r="C379" s="53" t="s">
        <v>667</v>
      </c>
      <c r="D379" s="52" t="s">
        <v>1113</v>
      </c>
      <c r="E379" s="87" t="s">
        <v>1059</v>
      </c>
      <c r="F379" s="223">
        <v>1</v>
      </c>
      <c r="G379" s="223"/>
      <c r="H379" s="223"/>
      <c r="I379" s="223"/>
      <c r="J379" s="223"/>
      <c r="K379" s="223"/>
      <c r="L379" s="223"/>
      <c r="M379" s="88"/>
      <c r="N379" s="88"/>
      <c r="O379" s="88"/>
      <c r="P379" s="88"/>
      <c r="Q379" s="88"/>
      <c r="R379" s="88"/>
      <c r="S379" s="88">
        <v>1</v>
      </c>
      <c r="T379" s="88"/>
      <c r="U379" s="88"/>
      <c r="V379" s="88"/>
      <c r="W379" s="22">
        <f t="shared" si="15"/>
        <v>1</v>
      </c>
    </row>
    <row r="380" spans="1:23" s="2" customFormat="1" ht="17.25" customHeight="1">
      <c r="A380" s="40" t="s">
        <v>1125</v>
      </c>
      <c r="B380" s="58">
        <v>71</v>
      </c>
      <c r="C380" s="53" t="s">
        <v>994</v>
      </c>
      <c r="D380" s="52" t="s">
        <v>1113</v>
      </c>
      <c r="E380" s="87" t="s">
        <v>1000</v>
      </c>
      <c r="F380" s="223"/>
      <c r="G380" s="223"/>
      <c r="H380" s="223"/>
      <c r="I380" s="223"/>
      <c r="J380" s="223"/>
      <c r="K380" s="223"/>
      <c r="L380" s="223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22">
        <f t="shared" si="15"/>
        <v>0</v>
      </c>
    </row>
    <row r="381" spans="1:23" s="7" customFormat="1" ht="17.25" customHeight="1">
      <c r="B381" s="58">
        <v>72</v>
      </c>
      <c r="C381" s="53" t="s">
        <v>669</v>
      </c>
      <c r="D381" s="52" t="s">
        <v>1113</v>
      </c>
      <c r="E381" s="87" t="s">
        <v>30</v>
      </c>
      <c r="F381" s="223"/>
      <c r="G381" s="223"/>
      <c r="H381" s="223"/>
      <c r="I381" s="223"/>
      <c r="J381" s="223"/>
      <c r="K381" s="223"/>
      <c r="L381" s="223">
        <v>1</v>
      </c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22">
        <f t="shared" si="15"/>
        <v>0</v>
      </c>
    </row>
    <row r="382" spans="1:23" ht="17.25" customHeight="1">
      <c r="B382" s="221">
        <v>73</v>
      </c>
      <c r="C382" s="18" t="s">
        <v>671</v>
      </c>
      <c r="D382" s="32" t="s">
        <v>1113</v>
      </c>
      <c r="E382" s="85" t="s">
        <v>1058</v>
      </c>
      <c r="F382" s="222">
        <v>1</v>
      </c>
      <c r="G382" s="222"/>
      <c r="H382" s="222"/>
      <c r="I382" s="222"/>
      <c r="J382" s="222"/>
      <c r="K382" s="222"/>
      <c r="L382" s="222"/>
      <c r="M382" s="86"/>
      <c r="N382" s="86"/>
      <c r="O382" s="86"/>
      <c r="P382" s="86"/>
      <c r="Q382" s="86"/>
      <c r="R382" s="86">
        <v>1</v>
      </c>
      <c r="S382" s="86"/>
      <c r="T382" s="86"/>
      <c r="U382" s="86"/>
      <c r="V382" s="86"/>
      <c r="W382" s="22">
        <f t="shared" si="15"/>
        <v>1</v>
      </c>
    </row>
    <row r="383" spans="1:23" ht="17.25" customHeight="1">
      <c r="B383" s="221">
        <v>74</v>
      </c>
      <c r="C383" s="18" t="s">
        <v>951</v>
      </c>
      <c r="D383" s="32" t="s">
        <v>1113</v>
      </c>
      <c r="E383" s="85" t="s">
        <v>1059</v>
      </c>
      <c r="F383" s="222">
        <v>1</v>
      </c>
      <c r="G383" s="222"/>
      <c r="H383" s="222"/>
      <c r="I383" s="222"/>
      <c r="J383" s="222"/>
      <c r="K383" s="222"/>
      <c r="L383" s="222">
        <v>1</v>
      </c>
      <c r="M383" s="86"/>
      <c r="N383" s="86"/>
      <c r="O383" s="86"/>
      <c r="P383" s="86"/>
      <c r="Q383" s="86"/>
      <c r="R383" s="86"/>
      <c r="S383" s="86">
        <v>1</v>
      </c>
      <c r="T383" s="86"/>
      <c r="U383" s="86"/>
      <c r="V383" s="86"/>
      <c r="W383" s="22">
        <f t="shared" si="15"/>
        <v>1</v>
      </c>
    </row>
    <row r="384" spans="1:23" ht="17.25" customHeight="1">
      <c r="B384" s="58">
        <v>75</v>
      </c>
      <c r="C384" s="53" t="s">
        <v>677</v>
      </c>
      <c r="D384" s="52" t="s">
        <v>1113</v>
      </c>
      <c r="E384" s="87" t="s">
        <v>30</v>
      </c>
      <c r="F384" s="223"/>
      <c r="G384" s="223"/>
      <c r="H384" s="223"/>
      <c r="I384" s="223"/>
      <c r="J384" s="223">
        <v>1</v>
      </c>
      <c r="K384" s="223"/>
      <c r="L384" s="223">
        <v>1</v>
      </c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22">
        <f t="shared" si="15"/>
        <v>0</v>
      </c>
    </row>
    <row r="385" spans="2:23" ht="17.25" customHeight="1">
      <c r="B385" s="58">
        <v>76</v>
      </c>
      <c r="C385" s="53" t="s">
        <v>679</v>
      </c>
      <c r="D385" s="52" t="s">
        <v>1113</v>
      </c>
      <c r="E385" s="87" t="s">
        <v>1059</v>
      </c>
      <c r="F385" s="223">
        <v>1</v>
      </c>
      <c r="G385" s="223"/>
      <c r="H385" s="223"/>
      <c r="I385" s="223"/>
      <c r="J385" s="223"/>
      <c r="K385" s="223"/>
      <c r="L385" s="223"/>
      <c r="M385" s="88"/>
      <c r="N385" s="88"/>
      <c r="O385" s="88"/>
      <c r="P385" s="88"/>
      <c r="Q385" s="88"/>
      <c r="R385" s="88"/>
      <c r="S385" s="88">
        <v>1</v>
      </c>
      <c r="T385" s="88"/>
      <c r="U385" s="88"/>
      <c r="V385" s="88"/>
      <c r="W385" s="22">
        <f t="shared" si="15"/>
        <v>1</v>
      </c>
    </row>
    <row r="386" spans="2:23" ht="17.25" customHeight="1">
      <c r="B386" s="58">
        <v>77</v>
      </c>
      <c r="C386" s="53" t="s">
        <v>681</v>
      </c>
      <c r="D386" s="52" t="s">
        <v>1113</v>
      </c>
      <c r="E386" s="87" t="s">
        <v>1059</v>
      </c>
      <c r="F386" s="223">
        <v>1</v>
      </c>
      <c r="G386" s="223"/>
      <c r="H386" s="223"/>
      <c r="I386" s="223"/>
      <c r="J386" s="223"/>
      <c r="K386" s="223"/>
      <c r="L386" s="223">
        <v>1</v>
      </c>
      <c r="M386" s="88"/>
      <c r="N386" s="88"/>
      <c r="O386" s="88"/>
      <c r="P386" s="88"/>
      <c r="Q386" s="88"/>
      <c r="R386" s="88"/>
      <c r="S386" s="88">
        <v>1</v>
      </c>
      <c r="T386" s="88"/>
      <c r="U386" s="88"/>
      <c r="V386" s="88"/>
      <c r="W386" s="22">
        <f t="shared" si="15"/>
        <v>1</v>
      </c>
    </row>
    <row r="387" spans="2:23" ht="17.25" customHeight="1">
      <c r="B387" s="58">
        <v>78</v>
      </c>
      <c r="C387" s="53" t="s">
        <v>683</v>
      </c>
      <c r="D387" s="52" t="s">
        <v>1113</v>
      </c>
      <c r="E387" s="87" t="s">
        <v>30</v>
      </c>
      <c r="F387" s="223"/>
      <c r="G387" s="223"/>
      <c r="H387" s="223"/>
      <c r="I387" s="223"/>
      <c r="J387" s="223"/>
      <c r="K387" s="223"/>
      <c r="L387" s="223">
        <v>1</v>
      </c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22">
        <f t="shared" si="15"/>
        <v>0</v>
      </c>
    </row>
    <row r="388" spans="2:23" ht="17.25" customHeight="1">
      <c r="B388" s="58">
        <v>79</v>
      </c>
      <c r="C388" s="53" t="s">
        <v>685</v>
      </c>
      <c r="D388" s="52" t="s">
        <v>1113</v>
      </c>
      <c r="E388" s="87" t="s">
        <v>30</v>
      </c>
      <c r="F388" s="223"/>
      <c r="G388" s="223"/>
      <c r="H388" s="223"/>
      <c r="I388" s="223"/>
      <c r="J388" s="223"/>
      <c r="K388" s="223"/>
      <c r="L388" s="223">
        <v>1</v>
      </c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22">
        <f t="shared" si="15"/>
        <v>0</v>
      </c>
    </row>
    <row r="389" spans="2:23" ht="17.25" customHeight="1">
      <c r="B389" s="58">
        <v>80</v>
      </c>
      <c r="C389" s="53" t="s">
        <v>687</v>
      </c>
      <c r="D389" s="52" t="s">
        <v>1113</v>
      </c>
      <c r="E389" s="87" t="s">
        <v>1059</v>
      </c>
      <c r="F389" s="223">
        <v>1</v>
      </c>
      <c r="G389" s="223"/>
      <c r="H389" s="223"/>
      <c r="I389" s="223"/>
      <c r="J389" s="223"/>
      <c r="K389" s="223"/>
      <c r="L389" s="223">
        <v>1</v>
      </c>
      <c r="M389" s="88"/>
      <c r="N389" s="88"/>
      <c r="O389" s="88"/>
      <c r="P389" s="88"/>
      <c r="Q389" s="88"/>
      <c r="R389" s="88"/>
      <c r="S389" s="88">
        <v>1</v>
      </c>
      <c r="T389" s="88"/>
      <c r="U389" s="88"/>
      <c r="V389" s="88"/>
      <c r="W389" s="22">
        <f t="shared" si="15"/>
        <v>1</v>
      </c>
    </row>
    <row r="390" spans="2:23" ht="17.25" customHeight="1">
      <c r="B390" s="58">
        <v>81</v>
      </c>
      <c r="C390" s="53" t="s">
        <v>689</v>
      </c>
      <c r="D390" s="52" t="s">
        <v>1113</v>
      </c>
      <c r="E390" s="87" t="s">
        <v>1059</v>
      </c>
      <c r="F390" s="223">
        <v>1</v>
      </c>
      <c r="G390" s="223"/>
      <c r="H390" s="223"/>
      <c r="I390" s="223"/>
      <c r="J390" s="223"/>
      <c r="K390" s="223"/>
      <c r="L390" s="223"/>
      <c r="M390" s="88"/>
      <c r="N390" s="88"/>
      <c r="O390" s="88"/>
      <c r="P390" s="88"/>
      <c r="Q390" s="88"/>
      <c r="R390" s="88"/>
      <c r="S390" s="88">
        <v>1</v>
      </c>
      <c r="T390" s="88"/>
      <c r="U390" s="88"/>
      <c r="V390" s="88"/>
      <c r="W390" s="22">
        <f t="shared" si="15"/>
        <v>1</v>
      </c>
    </row>
    <row r="391" spans="2:23" ht="17.25" customHeight="1">
      <c r="B391" s="58">
        <v>82</v>
      </c>
      <c r="C391" s="53" t="s">
        <v>691</v>
      </c>
      <c r="D391" s="52" t="s">
        <v>1113</v>
      </c>
      <c r="E391" s="87" t="s">
        <v>1059</v>
      </c>
      <c r="F391" s="223">
        <v>1</v>
      </c>
      <c r="G391" s="223"/>
      <c r="H391" s="223"/>
      <c r="I391" s="223"/>
      <c r="J391" s="223"/>
      <c r="K391" s="223"/>
      <c r="L391" s="223">
        <v>1</v>
      </c>
      <c r="M391" s="88"/>
      <c r="N391" s="88"/>
      <c r="O391" s="88"/>
      <c r="P391" s="88"/>
      <c r="Q391" s="88"/>
      <c r="R391" s="88"/>
      <c r="S391" s="88">
        <v>1</v>
      </c>
      <c r="T391" s="88"/>
      <c r="U391" s="88"/>
      <c r="V391" s="88"/>
      <c r="W391" s="22">
        <f t="shared" si="15"/>
        <v>1</v>
      </c>
    </row>
    <row r="392" spans="2:23" ht="17.25" customHeight="1">
      <c r="B392" s="58">
        <v>83</v>
      </c>
      <c r="C392" s="53" t="s">
        <v>1196</v>
      </c>
      <c r="D392" s="52" t="s">
        <v>1113</v>
      </c>
      <c r="E392" s="87" t="s">
        <v>1469</v>
      </c>
      <c r="F392" s="223">
        <v>1</v>
      </c>
      <c r="G392" s="223">
        <v>1</v>
      </c>
      <c r="H392" s="223"/>
      <c r="I392" s="223">
        <v>1</v>
      </c>
      <c r="J392" s="223">
        <v>1</v>
      </c>
      <c r="K392" s="223"/>
      <c r="L392" s="223"/>
      <c r="M392" s="88"/>
      <c r="N392" s="88"/>
      <c r="O392" s="88">
        <v>1</v>
      </c>
      <c r="P392" s="88"/>
      <c r="Q392" s="88"/>
      <c r="R392" s="88"/>
      <c r="S392" s="88"/>
      <c r="T392" s="88"/>
      <c r="U392" s="88"/>
      <c r="V392" s="88"/>
      <c r="W392" s="22">
        <f t="shared" si="15"/>
        <v>1</v>
      </c>
    </row>
    <row r="393" spans="2:23" ht="17.25" customHeight="1">
      <c r="B393" s="221">
        <v>84</v>
      </c>
      <c r="C393" s="18" t="s">
        <v>693</v>
      </c>
      <c r="D393" s="32" t="s">
        <v>1113</v>
      </c>
      <c r="E393" s="85" t="s">
        <v>1059</v>
      </c>
      <c r="F393" s="222">
        <v>1</v>
      </c>
      <c r="G393" s="222"/>
      <c r="H393" s="222"/>
      <c r="I393" s="222"/>
      <c r="J393" s="222"/>
      <c r="K393" s="222"/>
      <c r="L393" s="222">
        <v>1</v>
      </c>
      <c r="M393" s="86"/>
      <c r="N393" s="86"/>
      <c r="O393" s="86"/>
      <c r="P393" s="86"/>
      <c r="Q393" s="86"/>
      <c r="R393" s="86"/>
      <c r="S393" s="86">
        <v>1</v>
      </c>
      <c r="T393" s="86"/>
      <c r="U393" s="86"/>
      <c r="V393" s="86"/>
      <c r="W393" s="22">
        <f t="shared" si="15"/>
        <v>1</v>
      </c>
    </row>
    <row r="394" spans="2:23" ht="17.25" customHeight="1">
      <c r="B394" s="221">
        <v>85</v>
      </c>
      <c r="C394" s="18" t="s">
        <v>695</v>
      </c>
      <c r="D394" s="32" t="s">
        <v>1113</v>
      </c>
      <c r="E394" s="85" t="s">
        <v>1059</v>
      </c>
      <c r="F394" s="222">
        <v>1</v>
      </c>
      <c r="G394" s="222"/>
      <c r="H394" s="222"/>
      <c r="I394" s="222"/>
      <c r="J394" s="222">
        <v>1</v>
      </c>
      <c r="K394" s="222"/>
      <c r="L394" s="222"/>
      <c r="M394" s="86"/>
      <c r="N394" s="86"/>
      <c r="O394" s="86"/>
      <c r="P394" s="86"/>
      <c r="Q394" s="86"/>
      <c r="R394" s="86"/>
      <c r="S394" s="86">
        <v>1</v>
      </c>
      <c r="T394" s="86"/>
      <c r="U394" s="86"/>
      <c r="V394" s="86"/>
      <c r="W394" s="22">
        <f t="shared" si="15"/>
        <v>1</v>
      </c>
    </row>
    <row r="395" spans="2:23" ht="17.25" customHeight="1">
      <c r="B395" s="58">
        <v>86</v>
      </c>
      <c r="C395" s="53" t="s">
        <v>184</v>
      </c>
      <c r="D395" s="52" t="s">
        <v>1113</v>
      </c>
      <c r="E395" s="87" t="s">
        <v>1059</v>
      </c>
      <c r="F395" s="223">
        <v>1</v>
      </c>
      <c r="G395" s="223"/>
      <c r="H395" s="223"/>
      <c r="I395" s="223"/>
      <c r="J395" s="223"/>
      <c r="K395" s="223"/>
      <c r="L395" s="223"/>
      <c r="M395" s="88"/>
      <c r="N395" s="88"/>
      <c r="O395" s="88"/>
      <c r="P395" s="88"/>
      <c r="Q395" s="88"/>
      <c r="R395" s="88"/>
      <c r="S395" s="88">
        <v>1</v>
      </c>
      <c r="T395" s="88"/>
      <c r="U395" s="88"/>
      <c r="V395" s="88"/>
      <c r="W395" s="22">
        <f t="shared" si="15"/>
        <v>1</v>
      </c>
    </row>
    <row r="396" spans="2:23" ht="17.25" customHeight="1">
      <c r="B396" s="58">
        <v>87</v>
      </c>
      <c r="C396" s="53" t="s">
        <v>698</v>
      </c>
      <c r="D396" s="52" t="s">
        <v>1113</v>
      </c>
      <c r="E396" s="87" t="s">
        <v>1059</v>
      </c>
      <c r="F396" s="223">
        <v>1</v>
      </c>
      <c r="G396" s="223"/>
      <c r="H396" s="223"/>
      <c r="I396" s="223"/>
      <c r="J396" s="223"/>
      <c r="K396" s="223"/>
      <c r="L396" s="223"/>
      <c r="M396" s="88"/>
      <c r="N396" s="88"/>
      <c r="O396" s="88"/>
      <c r="P396" s="88"/>
      <c r="Q396" s="88"/>
      <c r="R396" s="88"/>
      <c r="S396" s="88">
        <v>1</v>
      </c>
      <c r="T396" s="88"/>
      <c r="U396" s="88"/>
      <c r="V396" s="88"/>
      <c r="W396" s="22">
        <f t="shared" si="15"/>
        <v>1</v>
      </c>
    </row>
    <row r="397" spans="2:23" ht="17.25" customHeight="1">
      <c r="B397" s="58">
        <v>88</v>
      </c>
      <c r="C397" s="53" t="s">
        <v>700</v>
      </c>
      <c r="D397" s="52" t="s">
        <v>1113</v>
      </c>
      <c r="E397" s="87" t="s">
        <v>1059</v>
      </c>
      <c r="F397" s="223">
        <v>1</v>
      </c>
      <c r="G397" s="223"/>
      <c r="H397" s="223"/>
      <c r="I397" s="223"/>
      <c r="J397" s="223"/>
      <c r="K397" s="223"/>
      <c r="L397" s="223"/>
      <c r="M397" s="88"/>
      <c r="N397" s="88"/>
      <c r="O397" s="88"/>
      <c r="P397" s="88"/>
      <c r="Q397" s="88"/>
      <c r="R397" s="88"/>
      <c r="S397" s="88">
        <v>1</v>
      </c>
      <c r="T397" s="88"/>
      <c r="U397" s="88"/>
      <c r="V397" s="88"/>
      <c r="W397" s="22">
        <f t="shared" si="15"/>
        <v>1</v>
      </c>
    </row>
    <row r="398" spans="2:23" ht="17.25" customHeight="1">
      <c r="B398" s="58">
        <v>89</v>
      </c>
      <c r="C398" s="53" t="s">
        <v>702</v>
      </c>
      <c r="D398" s="52" t="s">
        <v>1113</v>
      </c>
      <c r="E398" s="87" t="s">
        <v>1059</v>
      </c>
      <c r="F398" s="223">
        <v>1</v>
      </c>
      <c r="G398" s="223"/>
      <c r="H398" s="223"/>
      <c r="I398" s="223"/>
      <c r="J398" s="223"/>
      <c r="K398" s="223"/>
      <c r="L398" s="223"/>
      <c r="M398" s="88"/>
      <c r="N398" s="88"/>
      <c r="O398" s="88"/>
      <c r="P398" s="88"/>
      <c r="Q398" s="88"/>
      <c r="R398" s="88"/>
      <c r="S398" s="88">
        <v>1</v>
      </c>
      <c r="T398" s="88"/>
      <c r="U398" s="88"/>
      <c r="V398" s="88"/>
      <c r="W398" s="22">
        <f t="shared" si="15"/>
        <v>1</v>
      </c>
    </row>
    <row r="399" spans="2:23" ht="17.25" customHeight="1">
      <c r="B399" s="58">
        <v>90</v>
      </c>
      <c r="C399" s="53" t="s">
        <v>704</v>
      </c>
      <c r="D399" s="52" t="s">
        <v>1113</v>
      </c>
      <c r="E399" s="87" t="s">
        <v>30</v>
      </c>
      <c r="F399" s="223"/>
      <c r="G399" s="223"/>
      <c r="H399" s="223"/>
      <c r="I399" s="223"/>
      <c r="J399" s="223"/>
      <c r="K399" s="223"/>
      <c r="L399" s="223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22">
        <f t="shared" si="15"/>
        <v>0</v>
      </c>
    </row>
    <row r="400" spans="2:23" ht="17.25" customHeight="1">
      <c r="B400" s="221">
        <v>91</v>
      </c>
      <c r="C400" s="18" t="s">
        <v>706</v>
      </c>
      <c r="D400" s="32" t="s">
        <v>1113</v>
      </c>
      <c r="E400" s="85" t="s">
        <v>30</v>
      </c>
      <c r="F400" s="222"/>
      <c r="G400" s="222"/>
      <c r="H400" s="222"/>
      <c r="I400" s="222"/>
      <c r="J400" s="222"/>
      <c r="K400" s="222"/>
      <c r="L400" s="222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22">
        <f t="shared" si="15"/>
        <v>0</v>
      </c>
    </row>
    <row r="401" spans="1:23" ht="17.25" customHeight="1">
      <c r="B401" s="221">
        <v>92</v>
      </c>
      <c r="C401" s="18" t="s">
        <v>708</v>
      </c>
      <c r="D401" s="32" t="s">
        <v>1113</v>
      </c>
      <c r="E401" s="85" t="s">
        <v>30</v>
      </c>
      <c r="F401" s="222"/>
      <c r="G401" s="222"/>
      <c r="H401" s="222"/>
      <c r="I401" s="222"/>
      <c r="J401" s="222"/>
      <c r="K401" s="222"/>
      <c r="L401" s="222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22">
        <f t="shared" si="15"/>
        <v>0</v>
      </c>
    </row>
    <row r="402" spans="1:23" ht="17.25" customHeight="1">
      <c r="B402" s="221">
        <v>93</v>
      </c>
      <c r="C402" s="18" t="s">
        <v>718</v>
      </c>
      <c r="D402" s="32" t="s">
        <v>1113</v>
      </c>
      <c r="E402" s="85" t="s">
        <v>1059</v>
      </c>
      <c r="F402" s="222">
        <v>1</v>
      </c>
      <c r="G402" s="222"/>
      <c r="H402" s="222"/>
      <c r="I402" s="222"/>
      <c r="J402" s="222"/>
      <c r="K402" s="222"/>
      <c r="L402" s="222"/>
      <c r="M402" s="86"/>
      <c r="N402" s="86"/>
      <c r="O402" s="86"/>
      <c r="P402" s="86"/>
      <c r="Q402" s="86"/>
      <c r="R402" s="86"/>
      <c r="S402" s="86">
        <v>1</v>
      </c>
      <c r="T402" s="86"/>
      <c r="U402" s="86"/>
      <c r="V402" s="86"/>
      <c r="W402" s="22">
        <f t="shared" si="15"/>
        <v>1</v>
      </c>
    </row>
    <row r="403" spans="1:23" ht="17.25" customHeight="1">
      <c r="B403" s="221">
        <v>94</v>
      </c>
      <c r="C403" s="18" t="s">
        <v>720</v>
      </c>
      <c r="D403" s="32" t="s">
        <v>1113</v>
      </c>
      <c r="E403" s="85" t="s">
        <v>1059</v>
      </c>
      <c r="F403" s="222">
        <v>1</v>
      </c>
      <c r="G403" s="222"/>
      <c r="H403" s="222"/>
      <c r="I403" s="222"/>
      <c r="J403" s="222"/>
      <c r="K403" s="222"/>
      <c r="L403" s="222">
        <v>1</v>
      </c>
      <c r="M403" s="86"/>
      <c r="N403" s="86"/>
      <c r="O403" s="86"/>
      <c r="P403" s="86"/>
      <c r="Q403" s="86"/>
      <c r="R403" s="86"/>
      <c r="S403" s="86">
        <v>1</v>
      </c>
      <c r="T403" s="86"/>
      <c r="U403" s="86"/>
      <c r="V403" s="86"/>
      <c r="W403" s="22">
        <f t="shared" si="15"/>
        <v>1</v>
      </c>
    </row>
    <row r="404" spans="1:23" ht="17.25" customHeight="1">
      <c r="B404" s="221">
        <v>95</v>
      </c>
      <c r="C404" s="18" t="s">
        <v>726</v>
      </c>
      <c r="D404" s="32" t="s">
        <v>1113</v>
      </c>
      <c r="E404" s="85" t="s">
        <v>1059</v>
      </c>
      <c r="F404" s="222">
        <v>1</v>
      </c>
      <c r="G404" s="222"/>
      <c r="H404" s="222"/>
      <c r="I404" s="222"/>
      <c r="J404" s="222"/>
      <c r="K404" s="222"/>
      <c r="L404" s="222">
        <v>1</v>
      </c>
      <c r="M404" s="86"/>
      <c r="N404" s="86"/>
      <c r="O404" s="86"/>
      <c r="P404" s="86"/>
      <c r="Q404" s="86"/>
      <c r="R404" s="86"/>
      <c r="S404" s="86">
        <v>1</v>
      </c>
      <c r="T404" s="86"/>
      <c r="U404" s="86"/>
      <c r="V404" s="86"/>
      <c r="W404" s="22">
        <f t="shared" si="15"/>
        <v>1</v>
      </c>
    </row>
    <row r="405" spans="1:23" ht="17.25" customHeight="1">
      <c r="B405" s="221">
        <v>96</v>
      </c>
      <c r="C405" s="18" t="s">
        <v>728</v>
      </c>
      <c r="D405" s="32" t="s">
        <v>1113</v>
      </c>
      <c r="E405" s="85" t="s">
        <v>1059</v>
      </c>
      <c r="F405" s="222">
        <v>1</v>
      </c>
      <c r="G405" s="222"/>
      <c r="H405" s="222"/>
      <c r="I405" s="222"/>
      <c r="J405" s="222">
        <v>1</v>
      </c>
      <c r="K405" s="222"/>
      <c r="L405" s="222">
        <v>1</v>
      </c>
      <c r="M405" s="86"/>
      <c r="N405" s="86"/>
      <c r="O405" s="86"/>
      <c r="P405" s="86"/>
      <c r="Q405" s="86"/>
      <c r="R405" s="86"/>
      <c r="S405" s="86">
        <v>1</v>
      </c>
      <c r="T405" s="86"/>
      <c r="U405" s="86"/>
      <c r="V405" s="86"/>
      <c r="W405" s="22">
        <f t="shared" si="15"/>
        <v>1</v>
      </c>
    </row>
    <row r="406" spans="1:23" ht="17.25" customHeight="1">
      <c r="B406" s="221">
        <v>97</v>
      </c>
      <c r="C406" s="18" t="s">
        <v>734</v>
      </c>
      <c r="D406" s="32" t="s">
        <v>1113</v>
      </c>
      <c r="E406" s="85" t="s">
        <v>30</v>
      </c>
      <c r="F406" s="222"/>
      <c r="G406" s="222"/>
      <c r="H406" s="222"/>
      <c r="I406" s="222"/>
      <c r="J406" s="222"/>
      <c r="K406" s="222"/>
      <c r="L406" s="222">
        <v>1</v>
      </c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22">
        <f t="shared" si="15"/>
        <v>0</v>
      </c>
    </row>
    <row r="407" spans="1:23" ht="17.25" customHeight="1">
      <c r="B407" s="221">
        <v>98</v>
      </c>
      <c r="C407" s="18" t="s">
        <v>744</v>
      </c>
      <c r="D407" s="32" t="s">
        <v>1113</v>
      </c>
      <c r="E407" s="85" t="s">
        <v>1059</v>
      </c>
      <c r="F407" s="222">
        <v>1</v>
      </c>
      <c r="G407" s="222"/>
      <c r="H407" s="222"/>
      <c r="I407" s="222"/>
      <c r="J407" s="222"/>
      <c r="K407" s="222"/>
      <c r="L407" s="222"/>
      <c r="M407" s="86"/>
      <c r="N407" s="86"/>
      <c r="O407" s="86"/>
      <c r="P407" s="86"/>
      <c r="Q407" s="86"/>
      <c r="R407" s="86"/>
      <c r="S407" s="86">
        <v>1</v>
      </c>
      <c r="T407" s="86"/>
      <c r="U407" s="86"/>
      <c r="V407" s="86"/>
      <c r="W407" s="22">
        <f t="shared" si="15"/>
        <v>1</v>
      </c>
    </row>
    <row r="408" spans="1:23" ht="17.25" customHeight="1">
      <c r="B408" s="221">
        <v>99</v>
      </c>
      <c r="C408" s="18" t="s">
        <v>1194</v>
      </c>
      <c r="D408" s="32" t="s">
        <v>1113</v>
      </c>
      <c r="E408" s="85" t="s">
        <v>30</v>
      </c>
      <c r="F408" s="222"/>
      <c r="G408" s="222"/>
      <c r="H408" s="222"/>
      <c r="I408" s="222"/>
      <c r="J408" s="222"/>
      <c r="K408" s="222"/>
      <c r="L408" s="222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22">
        <f t="shared" si="15"/>
        <v>0</v>
      </c>
    </row>
    <row r="409" spans="1:23" ht="17.25" customHeight="1">
      <c r="B409" s="221">
        <v>100</v>
      </c>
      <c r="C409" s="18" t="s">
        <v>746</v>
      </c>
      <c r="D409" s="32" t="s">
        <v>1113</v>
      </c>
      <c r="E409" s="85" t="s">
        <v>1059</v>
      </c>
      <c r="F409" s="222">
        <v>1</v>
      </c>
      <c r="G409" s="222"/>
      <c r="H409" s="222"/>
      <c r="I409" s="222"/>
      <c r="J409" s="222"/>
      <c r="K409" s="222"/>
      <c r="L409" s="222"/>
      <c r="M409" s="86"/>
      <c r="N409" s="86"/>
      <c r="O409" s="86"/>
      <c r="P409" s="86"/>
      <c r="Q409" s="86"/>
      <c r="R409" s="86"/>
      <c r="S409" s="86">
        <v>1</v>
      </c>
      <c r="T409" s="86"/>
      <c r="U409" s="86"/>
      <c r="V409" s="86"/>
      <c r="W409" s="22">
        <f t="shared" si="15"/>
        <v>1</v>
      </c>
    </row>
    <row r="410" spans="1:23" ht="17.25" customHeight="1">
      <c r="B410" s="221">
        <v>101</v>
      </c>
      <c r="C410" s="18" t="s">
        <v>748</v>
      </c>
      <c r="D410" s="32" t="s">
        <v>1113</v>
      </c>
      <c r="E410" s="85" t="s">
        <v>1059</v>
      </c>
      <c r="F410" s="222">
        <v>1</v>
      </c>
      <c r="G410" s="222"/>
      <c r="H410" s="222"/>
      <c r="I410" s="222"/>
      <c r="J410" s="222"/>
      <c r="K410" s="222"/>
      <c r="L410" s="222"/>
      <c r="M410" s="86"/>
      <c r="N410" s="86"/>
      <c r="O410" s="86"/>
      <c r="P410" s="86"/>
      <c r="Q410" s="86"/>
      <c r="R410" s="86"/>
      <c r="S410" s="86">
        <v>1</v>
      </c>
      <c r="T410" s="86"/>
      <c r="U410" s="86"/>
      <c r="V410" s="86"/>
      <c r="W410" s="22">
        <f t="shared" si="15"/>
        <v>1</v>
      </c>
    </row>
    <row r="411" spans="1:23" ht="17.25" customHeight="1">
      <c r="B411" s="221">
        <v>102</v>
      </c>
      <c r="C411" s="18" t="s">
        <v>988</v>
      </c>
      <c r="D411" s="32" t="s">
        <v>1113</v>
      </c>
      <c r="E411" s="85" t="s">
        <v>1000</v>
      </c>
      <c r="F411" s="222"/>
      <c r="G411" s="222"/>
      <c r="H411" s="222"/>
      <c r="I411" s="222"/>
      <c r="J411" s="222"/>
      <c r="K411" s="222"/>
      <c r="L411" s="222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22">
        <f t="shared" si="15"/>
        <v>0</v>
      </c>
    </row>
    <row r="412" spans="1:23" ht="17.25" customHeight="1">
      <c r="B412" s="221">
        <v>103</v>
      </c>
      <c r="C412" s="18" t="s">
        <v>210</v>
      </c>
      <c r="D412" s="32" t="s">
        <v>1113</v>
      </c>
      <c r="E412" s="85" t="s">
        <v>30</v>
      </c>
      <c r="F412" s="222"/>
      <c r="G412" s="222"/>
      <c r="H412" s="222"/>
      <c r="I412" s="222"/>
      <c r="J412" s="222"/>
      <c r="K412" s="222"/>
      <c r="L412" s="222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22">
        <f t="shared" si="15"/>
        <v>0</v>
      </c>
    </row>
    <row r="413" spans="1:23" ht="17.25" customHeight="1">
      <c r="B413" s="221">
        <v>104</v>
      </c>
      <c r="C413" s="18" t="s">
        <v>762</v>
      </c>
      <c r="D413" s="32" t="s">
        <v>1113</v>
      </c>
      <c r="E413" s="85" t="s">
        <v>1059</v>
      </c>
      <c r="F413" s="222">
        <v>1</v>
      </c>
      <c r="G413" s="222"/>
      <c r="H413" s="222"/>
      <c r="I413" s="222"/>
      <c r="J413" s="222">
        <v>1</v>
      </c>
      <c r="K413" s="222"/>
      <c r="L413" s="222"/>
      <c r="M413" s="86"/>
      <c r="N413" s="86"/>
      <c r="O413" s="86"/>
      <c r="P413" s="86"/>
      <c r="Q413" s="86"/>
      <c r="R413" s="86"/>
      <c r="S413" s="86">
        <v>1</v>
      </c>
      <c r="T413" s="86"/>
      <c r="U413" s="86"/>
      <c r="V413" s="86"/>
      <c r="W413" s="22">
        <f t="shared" si="15"/>
        <v>1</v>
      </c>
    </row>
    <row r="414" spans="1:23" ht="17.25" customHeight="1">
      <c r="B414" s="221">
        <v>105</v>
      </c>
      <c r="C414" s="18" t="s">
        <v>764</v>
      </c>
      <c r="D414" s="32" t="s">
        <v>1113</v>
      </c>
      <c r="E414" s="85" t="s">
        <v>1059</v>
      </c>
      <c r="F414" s="222">
        <v>1</v>
      </c>
      <c r="G414" s="222"/>
      <c r="H414" s="222"/>
      <c r="I414" s="222"/>
      <c r="J414" s="222"/>
      <c r="K414" s="222"/>
      <c r="L414" s="222"/>
      <c r="M414" s="86"/>
      <c r="N414" s="86"/>
      <c r="O414" s="86"/>
      <c r="P414" s="86"/>
      <c r="Q414" s="86"/>
      <c r="R414" s="86"/>
      <c r="S414" s="86">
        <v>1</v>
      </c>
      <c r="T414" s="86"/>
      <c r="U414" s="86"/>
      <c r="V414" s="86"/>
      <c r="W414" s="22">
        <f t="shared" si="15"/>
        <v>1</v>
      </c>
    </row>
    <row r="415" spans="1:23" s="2" customFormat="1" ht="17.25" customHeight="1">
      <c r="A415" s="40" t="s">
        <v>1126</v>
      </c>
      <c r="B415" s="58">
        <v>106</v>
      </c>
      <c r="C415" s="53" t="s">
        <v>766</v>
      </c>
      <c r="D415" s="52" t="s">
        <v>1113</v>
      </c>
      <c r="E415" s="87" t="s">
        <v>1059</v>
      </c>
      <c r="F415" s="223">
        <v>1</v>
      </c>
      <c r="G415" s="223"/>
      <c r="H415" s="223"/>
      <c r="I415" s="223"/>
      <c r="J415" s="223"/>
      <c r="K415" s="223"/>
      <c r="L415" s="223"/>
      <c r="M415" s="88"/>
      <c r="N415" s="88"/>
      <c r="O415" s="88"/>
      <c r="P415" s="88"/>
      <c r="Q415" s="88"/>
      <c r="R415" s="88"/>
      <c r="S415" s="88">
        <v>1</v>
      </c>
      <c r="T415" s="88"/>
      <c r="U415" s="88"/>
      <c r="V415" s="88"/>
      <c r="W415" s="22">
        <f t="shared" si="15"/>
        <v>1</v>
      </c>
    </row>
    <row r="416" spans="1:23" s="7" customFormat="1" ht="17.25" customHeight="1">
      <c r="B416" s="58">
        <v>107</v>
      </c>
      <c r="C416" s="53" t="s">
        <v>768</v>
      </c>
      <c r="D416" s="52" t="s">
        <v>1113</v>
      </c>
      <c r="E416" s="87" t="s">
        <v>1059</v>
      </c>
      <c r="F416" s="223">
        <v>1</v>
      </c>
      <c r="G416" s="223"/>
      <c r="H416" s="223"/>
      <c r="I416" s="223"/>
      <c r="J416" s="223"/>
      <c r="K416" s="223"/>
      <c r="L416" s="223"/>
      <c r="M416" s="88"/>
      <c r="N416" s="88"/>
      <c r="O416" s="88"/>
      <c r="P416" s="88"/>
      <c r="Q416" s="88"/>
      <c r="R416" s="88"/>
      <c r="S416" s="88">
        <v>1</v>
      </c>
      <c r="T416" s="88"/>
      <c r="U416" s="88"/>
      <c r="V416" s="88"/>
      <c r="W416" s="22">
        <f t="shared" si="15"/>
        <v>1</v>
      </c>
    </row>
    <row r="417" spans="1:23" ht="17.25" customHeight="1">
      <c r="B417" s="58">
        <v>108</v>
      </c>
      <c r="C417" s="53" t="s">
        <v>770</v>
      </c>
      <c r="D417" s="52" t="s">
        <v>1113</v>
      </c>
      <c r="E417" s="87" t="s">
        <v>30</v>
      </c>
      <c r="F417" s="223"/>
      <c r="G417" s="223"/>
      <c r="H417" s="223"/>
      <c r="I417" s="223"/>
      <c r="J417" s="223"/>
      <c r="K417" s="223"/>
      <c r="L417" s="223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22">
        <f t="shared" si="15"/>
        <v>0</v>
      </c>
    </row>
    <row r="418" spans="1:23" ht="17.25" customHeight="1">
      <c r="B418" s="58">
        <v>109</v>
      </c>
      <c r="C418" s="53" t="s">
        <v>772</v>
      </c>
      <c r="D418" s="52" t="s">
        <v>1113</v>
      </c>
      <c r="E418" s="87" t="s">
        <v>30</v>
      </c>
      <c r="F418" s="223"/>
      <c r="G418" s="223"/>
      <c r="H418" s="223"/>
      <c r="I418" s="223"/>
      <c r="J418" s="223"/>
      <c r="K418" s="223"/>
      <c r="L418" s="223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22">
        <f t="shared" si="15"/>
        <v>0</v>
      </c>
    </row>
    <row r="419" spans="1:23" ht="17.25" customHeight="1">
      <c r="B419" s="58">
        <v>110</v>
      </c>
      <c r="C419" s="53" t="s">
        <v>774</v>
      </c>
      <c r="D419" s="52" t="s">
        <v>1113</v>
      </c>
      <c r="E419" s="87" t="s">
        <v>1059</v>
      </c>
      <c r="F419" s="223">
        <v>1</v>
      </c>
      <c r="G419" s="223"/>
      <c r="H419" s="223"/>
      <c r="I419" s="223"/>
      <c r="J419" s="223"/>
      <c r="K419" s="223"/>
      <c r="L419" s="223"/>
      <c r="M419" s="88"/>
      <c r="N419" s="88"/>
      <c r="O419" s="88"/>
      <c r="P419" s="88"/>
      <c r="Q419" s="88"/>
      <c r="R419" s="88"/>
      <c r="S419" s="88">
        <v>1</v>
      </c>
      <c r="T419" s="88"/>
      <c r="U419" s="88"/>
      <c r="V419" s="88"/>
      <c r="W419" s="22">
        <f t="shared" si="15"/>
        <v>1</v>
      </c>
    </row>
    <row r="420" spans="1:23" ht="17.25" customHeight="1">
      <c r="B420" s="58">
        <v>111</v>
      </c>
      <c r="C420" s="53" t="s">
        <v>778</v>
      </c>
      <c r="D420" s="52" t="s">
        <v>1113</v>
      </c>
      <c r="E420" s="87" t="s">
        <v>30</v>
      </c>
      <c r="F420" s="223"/>
      <c r="G420" s="223"/>
      <c r="H420" s="223"/>
      <c r="I420" s="223"/>
      <c r="J420" s="223"/>
      <c r="K420" s="223"/>
      <c r="L420" s="223">
        <v>1</v>
      </c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22">
        <f t="shared" si="15"/>
        <v>0</v>
      </c>
    </row>
    <row r="421" spans="1:23" s="2" customFormat="1" ht="17.25" customHeight="1">
      <c r="A421" s="40" t="s">
        <v>1127</v>
      </c>
      <c r="B421" s="221">
        <v>112</v>
      </c>
      <c r="C421" s="18" t="s">
        <v>788</v>
      </c>
      <c r="D421" s="32" t="s">
        <v>1113</v>
      </c>
      <c r="E421" s="85" t="s">
        <v>30</v>
      </c>
      <c r="F421" s="222"/>
      <c r="G421" s="222"/>
      <c r="H421" s="222"/>
      <c r="I421" s="222"/>
      <c r="J421" s="222"/>
      <c r="K421" s="222"/>
      <c r="L421" s="222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22">
        <f t="shared" si="15"/>
        <v>0</v>
      </c>
    </row>
    <row r="422" spans="1:23" s="7" customFormat="1" ht="17.25" customHeight="1">
      <c r="B422" s="221">
        <v>113</v>
      </c>
      <c r="C422" s="56" t="s">
        <v>792</v>
      </c>
      <c r="D422" s="32" t="s">
        <v>1113</v>
      </c>
      <c r="E422" s="85" t="s">
        <v>30</v>
      </c>
      <c r="F422" s="222"/>
      <c r="G422" s="222"/>
      <c r="H422" s="222"/>
      <c r="I422" s="222"/>
      <c r="J422" s="222"/>
      <c r="K422" s="222"/>
      <c r="L422" s="222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22">
        <f t="shared" si="15"/>
        <v>0</v>
      </c>
    </row>
    <row r="423" spans="1:23" ht="17.25" customHeight="1">
      <c r="B423" s="221">
        <v>114</v>
      </c>
      <c r="C423" s="56" t="s">
        <v>1167</v>
      </c>
      <c r="D423" s="32" t="s">
        <v>1113</v>
      </c>
      <c r="E423" s="85" t="s">
        <v>1447</v>
      </c>
      <c r="F423" s="222">
        <v>1</v>
      </c>
      <c r="G423" s="222">
        <v>1</v>
      </c>
      <c r="H423" s="222"/>
      <c r="I423" s="222">
        <v>1</v>
      </c>
      <c r="J423" s="222">
        <v>1</v>
      </c>
      <c r="K423" s="222"/>
      <c r="L423" s="222"/>
      <c r="M423" s="86"/>
      <c r="N423" s="86">
        <v>1</v>
      </c>
      <c r="O423" s="86"/>
      <c r="P423" s="86"/>
      <c r="Q423" s="86"/>
      <c r="R423" s="86"/>
      <c r="S423" s="86"/>
      <c r="T423" s="86"/>
      <c r="U423" s="86"/>
      <c r="V423" s="86"/>
      <c r="W423" s="22">
        <f t="shared" si="15"/>
        <v>1</v>
      </c>
    </row>
    <row r="424" spans="1:23" ht="17.25" customHeight="1">
      <c r="B424" s="221">
        <v>115</v>
      </c>
      <c r="C424" s="56" t="s">
        <v>793</v>
      </c>
      <c r="D424" s="32" t="s">
        <v>1113</v>
      </c>
      <c r="E424" s="85" t="s">
        <v>1059</v>
      </c>
      <c r="F424" s="222">
        <v>1</v>
      </c>
      <c r="G424" s="222"/>
      <c r="H424" s="222"/>
      <c r="I424" s="222"/>
      <c r="J424" s="222"/>
      <c r="K424" s="222"/>
      <c r="L424" s="222">
        <v>1</v>
      </c>
      <c r="M424" s="86"/>
      <c r="N424" s="86"/>
      <c r="O424" s="86"/>
      <c r="P424" s="86"/>
      <c r="Q424" s="86"/>
      <c r="R424" s="86"/>
      <c r="S424" s="86">
        <v>1</v>
      </c>
      <c r="T424" s="86"/>
      <c r="U424" s="86"/>
      <c r="V424" s="86"/>
      <c r="W424" s="22">
        <f t="shared" si="15"/>
        <v>1</v>
      </c>
    </row>
    <row r="425" spans="1:23" ht="17.25" customHeight="1">
      <c r="B425" s="221">
        <v>116</v>
      </c>
      <c r="C425" s="56" t="s">
        <v>795</v>
      </c>
      <c r="D425" s="32" t="s">
        <v>1113</v>
      </c>
      <c r="E425" s="85" t="s">
        <v>1059</v>
      </c>
      <c r="F425" s="222">
        <v>1</v>
      </c>
      <c r="G425" s="222"/>
      <c r="H425" s="222"/>
      <c r="I425" s="222"/>
      <c r="J425" s="222"/>
      <c r="K425" s="222"/>
      <c r="L425" s="222">
        <v>1</v>
      </c>
      <c r="M425" s="86"/>
      <c r="N425" s="86"/>
      <c r="O425" s="86"/>
      <c r="P425" s="86"/>
      <c r="Q425" s="86"/>
      <c r="R425" s="86"/>
      <c r="S425" s="86">
        <v>1</v>
      </c>
      <c r="T425" s="86"/>
      <c r="U425" s="86"/>
      <c r="V425" s="86"/>
      <c r="W425" s="22">
        <f t="shared" si="15"/>
        <v>1</v>
      </c>
    </row>
    <row r="426" spans="1:23" ht="17.25" customHeight="1">
      <c r="B426" s="221">
        <v>117</v>
      </c>
      <c r="C426" s="56" t="s">
        <v>1111</v>
      </c>
      <c r="D426" s="32" t="s">
        <v>1113</v>
      </c>
      <c r="E426" s="85" t="s">
        <v>1443</v>
      </c>
      <c r="F426" s="222">
        <v>1</v>
      </c>
      <c r="G426" s="222">
        <v>1</v>
      </c>
      <c r="H426" s="222"/>
      <c r="I426" s="222">
        <v>1</v>
      </c>
      <c r="J426" s="222"/>
      <c r="K426" s="222"/>
      <c r="L426" s="222"/>
      <c r="M426" s="86"/>
      <c r="N426" s="86"/>
      <c r="O426" s="86">
        <v>1</v>
      </c>
      <c r="P426" s="86"/>
      <c r="Q426" s="86"/>
      <c r="R426" s="86"/>
      <c r="S426" s="86"/>
      <c r="T426" s="86"/>
      <c r="U426" s="86"/>
      <c r="V426" s="86"/>
      <c r="W426" s="22">
        <f t="shared" si="15"/>
        <v>1</v>
      </c>
    </row>
    <row r="427" spans="1:23" ht="17.25" customHeight="1">
      <c r="B427" s="221">
        <v>118</v>
      </c>
      <c r="C427" s="56" t="s">
        <v>797</v>
      </c>
      <c r="D427" s="32" t="s">
        <v>1113</v>
      </c>
      <c r="E427" s="85" t="s">
        <v>1059</v>
      </c>
      <c r="F427" s="222">
        <v>1</v>
      </c>
      <c r="G427" s="222"/>
      <c r="H427" s="222"/>
      <c r="I427" s="222"/>
      <c r="J427" s="222"/>
      <c r="K427" s="222"/>
      <c r="L427" s="222"/>
      <c r="M427" s="86"/>
      <c r="N427" s="86"/>
      <c r="O427" s="86"/>
      <c r="P427" s="86"/>
      <c r="Q427" s="86"/>
      <c r="R427" s="86"/>
      <c r="S427" s="86">
        <v>1</v>
      </c>
      <c r="T427" s="86"/>
      <c r="U427" s="86"/>
      <c r="V427" s="86"/>
      <c r="W427" s="22">
        <f t="shared" si="15"/>
        <v>1</v>
      </c>
    </row>
    <row r="428" spans="1:23" ht="17.25" customHeight="1">
      <c r="B428" s="221">
        <v>119</v>
      </c>
      <c r="C428" s="18" t="s">
        <v>817</v>
      </c>
      <c r="D428" s="32" t="s">
        <v>1113</v>
      </c>
      <c r="E428" s="85" t="s">
        <v>1059</v>
      </c>
      <c r="F428" s="222">
        <v>1</v>
      </c>
      <c r="G428" s="222"/>
      <c r="H428" s="222"/>
      <c r="I428" s="222"/>
      <c r="J428" s="222"/>
      <c r="K428" s="222"/>
      <c r="L428" s="222">
        <v>1</v>
      </c>
      <c r="M428" s="86"/>
      <c r="N428" s="86"/>
      <c r="O428" s="86"/>
      <c r="P428" s="86"/>
      <c r="Q428" s="86"/>
      <c r="R428" s="86"/>
      <c r="S428" s="86">
        <v>1</v>
      </c>
      <c r="T428" s="86"/>
      <c r="U428" s="86"/>
      <c r="V428" s="86"/>
      <c r="W428" s="22">
        <f t="shared" si="15"/>
        <v>1</v>
      </c>
    </row>
    <row r="429" spans="1:23" ht="17.25" customHeight="1">
      <c r="B429" s="221">
        <v>120</v>
      </c>
      <c r="C429" s="18" t="s">
        <v>236</v>
      </c>
      <c r="D429" s="32" t="s">
        <v>1113</v>
      </c>
      <c r="E429" s="85" t="s">
        <v>30</v>
      </c>
      <c r="F429" s="222"/>
      <c r="G429" s="222"/>
      <c r="H429" s="222"/>
      <c r="I429" s="222"/>
      <c r="J429" s="222"/>
      <c r="K429" s="222"/>
      <c r="L429" s="222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22">
        <f t="shared" si="15"/>
        <v>0</v>
      </c>
    </row>
    <row r="430" spans="1:23" ht="17.25" customHeight="1">
      <c r="B430" s="221">
        <v>121</v>
      </c>
      <c r="C430" s="18" t="s">
        <v>830</v>
      </c>
      <c r="D430" s="32" t="s">
        <v>1113</v>
      </c>
      <c r="E430" s="85" t="s">
        <v>1059</v>
      </c>
      <c r="F430" s="222">
        <v>1</v>
      </c>
      <c r="G430" s="222"/>
      <c r="H430" s="222"/>
      <c r="I430" s="222"/>
      <c r="J430" s="222"/>
      <c r="K430" s="222"/>
      <c r="L430" s="222"/>
      <c r="M430" s="86"/>
      <c r="N430" s="86"/>
      <c r="O430" s="86"/>
      <c r="P430" s="86"/>
      <c r="Q430" s="86"/>
      <c r="R430" s="86"/>
      <c r="S430" s="86">
        <v>1</v>
      </c>
      <c r="T430" s="86"/>
      <c r="U430" s="86"/>
      <c r="V430" s="86"/>
      <c r="W430" s="22">
        <f t="shared" si="15"/>
        <v>1</v>
      </c>
    </row>
    <row r="431" spans="1:23" ht="25.5" customHeight="1">
      <c r="B431" s="221"/>
      <c r="C431" s="23" t="s">
        <v>984</v>
      </c>
      <c r="D431" s="31" t="s">
        <v>999</v>
      </c>
      <c r="E431" s="82" t="s">
        <v>1</v>
      </c>
      <c r="F431" s="169" t="s">
        <v>1329</v>
      </c>
      <c r="G431" s="169" t="s">
        <v>1328</v>
      </c>
      <c r="H431" s="169" t="s">
        <v>1330</v>
      </c>
      <c r="I431" s="169" t="s">
        <v>1331</v>
      </c>
      <c r="J431" s="169" t="s">
        <v>1333</v>
      </c>
      <c r="K431" s="169" t="s">
        <v>1334</v>
      </c>
      <c r="L431" s="169" t="s">
        <v>1405</v>
      </c>
      <c r="M431" s="168" t="s">
        <v>1462</v>
      </c>
      <c r="N431" s="168" t="s">
        <v>1419</v>
      </c>
      <c r="O431" s="168" t="s">
        <v>1425</v>
      </c>
      <c r="P431" s="168" t="s">
        <v>1426</v>
      </c>
      <c r="Q431" s="83" t="s">
        <v>1239</v>
      </c>
      <c r="R431" s="83" t="s">
        <v>1240</v>
      </c>
      <c r="S431" s="83" t="s">
        <v>1241</v>
      </c>
      <c r="T431" s="83" t="s">
        <v>979</v>
      </c>
      <c r="U431" s="168" t="s">
        <v>1414</v>
      </c>
      <c r="V431" s="83" t="s">
        <v>1242</v>
      </c>
      <c r="W431" s="46" t="s">
        <v>1223</v>
      </c>
    </row>
    <row r="432" spans="1:23" ht="17.25" customHeight="1">
      <c r="B432" s="58">
        <v>122</v>
      </c>
      <c r="C432" s="53" t="s">
        <v>832</v>
      </c>
      <c r="D432" s="52" t="s">
        <v>1113</v>
      </c>
      <c r="E432" s="87" t="s">
        <v>1059</v>
      </c>
      <c r="F432" s="223">
        <v>1</v>
      </c>
      <c r="G432" s="223"/>
      <c r="H432" s="223"/>
      <c r="I432" s="223"/>
      <c r="J432" s="223"/>
      <c r="K432" s="223"/>
      <c r="L432" s="223"/>
      <c r="M432" s="88"/>
      <c r="N432" s="88"/>
      <c r="O432" s="88"/>
      <c r="P432" s="88"/>
      <c r="Q432" s="88"/>
      <c r="R432" s="88"/>
      <c r="S432" s="88">
        <v>1</v>
      </c>
      <c r="T432" s="88"/>
      <c r="U432" s="88"/>
      <c r="V432" s="88"/>
      <c r="W432" s="22">
        <f t="shared" si="15"/>
        <v>1</v>
      </c>
    </row>
    <row r="433" spans="1:24" ht="17.25" customHeight="1">
      <c r="B433" s="58">
        <v>123</v>
      </c>
      <c r="C433" s="53" t="s">
        <v>834</v>
      </c>
      <c r="D433" s="52" t="s">
        <v>1113</v>
      </c>
      <c r="E433" s="87" t="s">
        <v>30</v>
      </c>
      <c r="F433" s="223"/>
      <c r="G433" s="223"/>
      <c r="H433" s="223"/>
      <c r="I433" s="223"/>
      <c r="J433" s="223"/>
      <c r="K433" s="223"/>
      <c r="L433" s="223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22">
        <f t="shared" si="15"/>
        <v>0</v>
      </c>
    </row>
    <row r="434" spans="1:24" ht="17.25" customHeight="1">
      <c r="B434" s="221">
        <v>124</v>
      </c>
      <c r="C434" s="18" t="s">
        <v>838</v>
      </c>
      <c r="D434" s="32" t="s">
        <v>1113</v>
      </c>
      <c r="E434" s="85" t="s">
        <v>30</v>
      </c>
      <c r="F434" s="222"/>
      <c r="G434" s="222"/>
      <c r="H434" s="222"/>
      <c r="I434" s="222"/>
      <c r="J434" s="222"/>
      <c r="K434" s="222"/>
      <c r="L434" s="222">
        <v>1</v>
      </c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22">
        <f t="shared" si="15"/>
        <v>0</v>
      </c>
    </row>
    <row r="435" spans="1:24" ht="17.25" customHeight="1">
      <c r="B435" s="221">
        <v>125</v>
      </c>
      <c r="C435" s="18" t="s">
        <v>241</v>
      </c>
      <c r="D435" s="32" t="s">
        <v>1113</v>
      </c>
      <c r="E435" s="85" t="s">
        <v>1059</v>
      </c>
      <c r="F435" s="222">
        <v>1</v>
      </c>
      <c r="G435" s="222"/>
      <c r="H435" s="222"/>
      <c r="I435" s="222"/>
      <c r="J435" s="222"/>
      <c r="K435" s="222"/>
      <c r="L435" s="222">
        <v>1</v>
      </c>
      <c r="M435" s="86"/>
      <c r="N435" s="86"/>
      <c r="O435" s="86"/>
      <c r="P435" s="86"/>
      <c r="Q435" s="86"/>
      <c r="R435" s="86"/>
      <c r="S435" s="86">
        <v>1</v>
      </c>
      <c r="T435" s="86"/>
      <c r="U435" s="86"/>
      <c r="V435" s="86"/>
      <c r="W435" s="22">
        <f t="shared" si="15"/>
        <v>1</v>
      </c>
    </row>
    <row r="436" spans="1:24" ht="17.25" customHeight="1">
      <c r="B436" s="221">
        <v>126</v>
      </c>
      <c r="C436" s="18" t="s">
        <v>841</v>
      </c>
      <c r="D436" s="32" t="s">
        <v>1113</v>
      </c>
      <c r="E436" s="85" t="s">
        <v>1059</v>
      </c>
      <c r="F436" s="222">
        <v>1</v>
      </c>
      <c r="G436" s="222"/>
      <c r="H436" s="222"/>
      <c r="I436" s="222"/>
      <c r="J436" s="222"/>
      <c r="K436" s="222"/>
      <c r="L436" s="222"/>
      <c r="M436" s="86"/>
      <c r="N436" s="86"/>
      <c r="O436" s="86"/>
      <c r="P436" s="86"/>
      <c r="Q436" s="86"/>
      <c r="R436" s="86"/>
      <c r="S436" s="86">
        <v>1</v>
      </c>
      <c r="T436" s="86"/>
      <c r="U436" s="86"/>
      <c r="V436" s="86"/>
      <c r="W436" s="22">
        <f>SUM(M436:V436)</f>
        <v>1</v>
      </c>
    </row>
    <row r="437" spans="1:24" ht="17.25" customHeight="1">
      <c r="B437" s="221">
        <v>127</v>
      </c>
      <c r="C437" s="18" t="s">
        <v>843</v>
      </c>
      <c r="D437" s="32" t="s">
        <v>1113</v>
      </c>
      <c r="E437" s="85" t="s">
        <v>1059</v>
      </c>
      <c r="F437" s="222">
        <v>1</v>
      </c>
      <c r="G437" s="222"/>
      <c r="H437" s="222"/>
      <c r="I437" s="222"/>
      <c r="J437" s="222"/>
      <c r="K437" s="222"/>
      <c r="L437" s="222">
        <v>1</v>
      </c>
      <c r="M437" s="86"/>
      <c r="N437" s="86"/>
      <c r="O437" s="86"/>
      <c r="P437" s="86"/>
      <c r="Q437" s="86"/>
      <c r="R437" s="86"/>
      <c r="S437" s="86">
        <v>1</v>
      </c>
      <c r="T437" s="86"/>
      <c r="U437" s="86"/>
      <c r="V437" s="86"/>
      <c r="W437" s="22">
        <f>SUM(M437:V437)</f>
        <v>1</v>
      </c>
    </row>
    <row r="438" spans="1:24" ht="17.25" customHeight="1">
      <c r="B438" s="58">
        <v>128</v>
      </c>
      <c r="C438" s="53" t="s">
        <v>851</v>
      </c>
      <c r="D438" s="52" t="s">
        <v>1113</v>
      </c>
      <c r="E438" s="87" t="s">
        <v>30</v>
      </c>
      <c r="F438" s="223"/>
      <c r="G438" s="223"/>
      <c r="H438" s="223"/>
      <c r="I438" s="223"/>
      <c r="J438" s="223"/>
      <c r="K438" s="223"/>
      <c r="L438" s="223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22">
        <f>SUM(M438:V438)</f>
        <v>0</v>
      </c>
    </row>
    <row r="439" spans="1:24" s="7" customFormat="1" ht="17.25" customHeight="1">
      <c r="B439" s="221">
        <v>129</v>
      </c>
      <c r="C439" s="56" t="s">
        <v>855</v>
      </c>
      <c r="D439" s="32" t="s">
        <v>1113</v>
      </c>
      <c r="E439" s="85" t="s">
        <v>30</v>
      </c>
      <c r="F439" s="222"/>
      <c r="G439" s="222"/>
      <c r="H439" s="222"/>
      <c r="I439" s="222"/>
      <c r="J439" s="222"/>
      <c r="K439" s="222"/>
      <c r="L439" s="222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22">
        <f>SUM(M439:V439)</f>
        <v>0</v>
      </c>
      <c r="X439" s="1" t="s">
        <v>1327</v>
      </c>
    </row>
    <row r="440" spans="1:24" ht="17.25" customHeight="1">
      <c r="B440" s="436" t="s">
        <v>1139</v>
      </c>
      <c r="C440" s="436"/>
      <c r="D440" s="32"/>
      <c r="E440" s="100"/>
      <c r="F440" s="101">
        <f t="shared" ref="F440:W440" si="16">SUM(F308:F439)</f>
        <v>76</v>
      </c>
      <c r="G440" s="101">
        <f t="shared" si="16"/>
        <v>9</v>
      </c>
      <c r="H440" s="101">
        <f t="shared" si="16"/>
        <v>0</v>
      </c>
      <c r="I440" s="101">
        <f t="shared" si="16"/>
        <v>6</v>
      </c>
      <c r="J440" s="101">
        <f t="shared" si="16"/>
        <v>12</v>
      </c>
      <c r="K440" s="101">
        <f t="shared" si="16"/>
        <v>1</v>
      </c>
      <c r="L440" s="101">
        <f t="shared" si="16"/>
        <v>37</v>
      </c>
      <c r="M440" s="113">
        <f t="shared" si="16"/>
        <v>0</v>
      </c>
      <c r="N440" s="113">
        <f t="shared" si="16"/>
        <v>3</v>
      </c>
      <c r="O440" s="113">
        <f t="shared" si="16"/>
        <v>6</v>
      </c>
      <c r="P440" s="113">
        <f t="shared" si="16"/>
        <v>0</v>
      </c>
      <c r="Q440" s="113">
        <f t="shared" si="16"/>
        <v>0</v>
      </c>
      <c r="R440" s="113">
        <f t="shared" si="16"/>
        <v>2</v>
      </c>
      <c r="S440" s="113">
        <f t="shared" si="16"/>
        <v>66</v>
      </c>
      <c r="T440" s="113">
        <f t="shared" si="16"/>
        <v>0</v>
      </c>
      <c r="U440" s="113">
        <f t="shared" si="16"/>
        <v>0</v>
      </c>
      <c r="V440" s="113">
        <f t="shared" si="16"/>
        <v>0</v>
      </c>
      <c r="W440" s="113">
        <f t="shared" si="16"/>
        <v>77</v>
      </c>
      <c r="X440" s="59">
        <f>M440+N440+O440+P440+U440</f>
        <v>9</v>
      </c>
    </row>
    <row r="441" spans="1:24" ht="17.25" customHeight="1">
      <c r="B441" s="14"/>
      <c r="C441" s="14"/>
      <c r="D441" s="35"/>
      <c r="E441" s="16"/>
      <c r="F441" s="177"/>
      <c r="G441" s="177"/>
      <c r="H441" s="177"/>
      <c r="I441" s="177"/>
      <c r="J441" s="177"/>
      <c r="K441" s="177"/>
      <c r="L441" s="207"/>
      <c r="M441" s="95"/>
      <c r="N441" s="95"/>
      <c r="O441" s="95" t="s">
        <v>1321</v>
      </c>
      <c r="P441" s="95">
        <f>SUM(M440:P440)</f>
        <v>9</v>
      </c>
      <c r="Q441" s="95"/>
      <c r="R441" s="95"/>
      <c r="S441" s="95"/>
      <c r="T441" s="95"/>
      <c r="U441" s="95"/>
      <c r="V441" s="95"/>
      <c r="W441" s="109">
        <f>SUM(M440:V440)</f>
        <v>77</v>
      </c>
    </row>
    <row r="442" spans="1:24" ht="17.25" customHeight="1">
      <c r="A442" s="40" t="s">
        <v>1192</v>
      </c>
      <c r="B442" s="14"/>
      <c r="C442" s="15"/>
      <c r="D442" s="35"/>
      <c r="E442" s="16"/>
      <c r="F442" s="177"/>
      <c r="G442" s="177"/>
      <c r="H442" s="177"/>
      <c r="I442" s="177"/>
      <c r="J442" s="177"/>
      <c r="K442" s="177"/>
      <c r="L442" s="207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20"/>
    </row>
    <row r="443" spans="1:24" ht="25.5" customHeight="1">
      <c r="B443" s="221"/>
      <c r="C443" s="23" t="s">
        <v>1254</v>
      </c>
      <c r="D443" s="31" t="s">
        <v>999</v>
      </c>
      <c r="E443" s="190" t="s">
        <v>1</v>
      </c>
      <c r="F443" s="169" t="s">
        <v>1329</v>
      </c>
      <c r="G443" s="169" t="s">
        <v>1328</v>
      </c>
      <c r="H443" s="169" t="s">
        <v>1330</v>
      </c>
      <c r="I443" s="169" t="s">
        <v>1331</v>
      </c>
      <c r="J443" s="169" t="s">
        <v>1333</v>
      </c>
      <c r="K443" s="169" t="s">
        <v>1334</v>
      </c>
      <c r="L443" s="169" t="s">
        <v>1405</v>
      </c>
      <c r="M443" s="169" t="s">
        <v>1470</v>
      </c>
      <c r="N443" s="169" t="s">
        <v>1471</v>
      </c>
      <c r="O443" s="169" t="s">
        <v>1472</v>
      </c>
      <c r="P443" s="169" t="s">
        <v>1426</v>
      </c>
      <c r="Q443" s="191" t="s">
        <v>1255</v>
      </c>
      <c r="R443" s="191" t="s">
        <v>1250</v>
      </c>
      <c r="S443" s="191" t="s">
        <v>1257</v>
      </c>
      <c r="T443" s="191" t="s">
        <v>979</v>
      </c>
      <c r="U443" s="169" t="s">
        <v>1414</v>
      </c>
      <c r="V443" s="191" t="s">
        <v>1242</v>
      </c>
      <c r="W443" s="11" t="s">
        <v>1223</v>
      </c>
    </row>
    <row r="444" spans="1:24" ht="17.25" customHeight="1">
      <c r="B444" s="221">
        <v>1</v>
      </c>
      <c r="C444" s="13" t="s">
        <v>251</v>
      </c>
      <c r="D444" s="32" t="s">
        <v>1200</v>
      </c>
      <c r="E444" s="98" t="s">
        <v>1059</v>
      </c>
      <c r="F444" s="265">
        <v>1</v>
      </c>
      <c r="G444" s="265"/>
      <c r="H444" s="265"/>
      <c r="I444" s="265"/>
      <c r="J444" s="265">
        <v>1</v>
      </c>
      <c r="K444" s="265"/>
      <c r="L444" s="265">
        <v>1</v>
      </c>
      <c r="M444" s="86"/>
      <c r="N444" s="86"/>
      <c r="O444" s="86"/>
      <c r="P444" s="86"/>
      <c r="Q444" s="86"/>
      <c r="R444" s="86"/>
      <c r="S444" s="86">
        <v>1</v>
      </c>
      <c r="T444" s="86"/>
      <c r="U444" s="86"/>
      <c r="V444" s="86"/>
      <c r="W444" s="22">
        <f>SUM(M444:V444)</f>
        <v>1</v>
      </c>
    </row>
    <row r="445" spans="1:24" ht="17.25" customHeight="1">
      <c r="B445" s="221">
        <v>2</v>
      </c>
      <c r="C445" s="13" t="s">
        <v>257</v>
      </c>
      <c r="D445" s="32" t="s">
        <v>1200</v>
      </c>
      <c r="E445" s="85" t="s">
        <v>1059</v>
      </c>
      <c r="F445" s="222">
        <v>1</v>
      </c>
      <c r="G445" s="222"/>
      <c r="H445" s="222"/>
      <c r="I445" s="222"/>
      <c r="J445" s="222"/>
      <c r="K445" s="222"/>
      <c r="L445" s="222">
        <v>1</v>
      </c>
      <c r="M445" s="86"/>
      <c r="N445" s="86"/>
      <c r="O445" s="86"/>
      <c r="P445" s="86"/>
      <c r="Q445" s="86"/>
      <c r="R445" s="86"/>
      <c r="S445" s="86">
        <v>1</v>
      </c>
      <c r="T445" s="86"/>
      <c r="U445" s="86"/>
      <c r="V445" s="86"/>
      <c r="W445" s="22">
        <f t="shared" ref="W445:W508" si="17">SUM(M445:V445)</f>
        <v>1</v>
      </c>
    </row>
    <row r="446" spans="1:24" ht="17.25" customHeight="1">
      <c r="B446" s="221">
        <v>3</v>
      </c>
      <c r="C446" s="13" t="s">
        <v>268</v>
      </c>
      <c r="D446" s="32" t="s">
        <v>1200</v>
      </c>
      <c r="E446" s="85" t="s">
        <v>30</v>
      </c>
      <c r="F446" s="222"/>
      <c r="G446" s="222"/>
      <c r="H446" s="222"/>
      <c r="I446" s="222"/>
      <c r="J446" s="222"/>
      <c r="K446" s="222"/>
      <c r="L446" s="222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22">
        <f t="shared" si="17"/>
        <v>0</v>
      </c>
    </row>
    <row r="447" spans="1:24" ht="17.25" customHeight="1">
      <c r="B447" s="221">
        <v>4</v>
      </c>
      <c r="C447" s="13" t="s">
        <v>274</v>
      </c>
      <c r="D447" s="32" t="s">
        <v>1200</v>
      </c>
      <c r="E447" s="85" t="s">
        <v>30</v>
      </c>
      <c r="F447" s="222"/>
      <c r="G447" s="222"/>
      <c r="H447" s="222"/>
      <c r="I447" s="222"/>
      <c r="J447" s="222"/>
      <c r="K447" s="222"/>
      <c r="L447" s="222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22">
        <f t="shared" si="17"/>
        <v>0</v>
      </c>
    </row>
    <row r="448" spans="1:24" ht="17.25" customHeight="1">
      <c r="B448" s="221">
        <v>5</v>
      </c>
      <c r="C448" s="13" t="s">
        <v>282</v>
      </c>
      <c r="D448" s="32" t="s">
        <v>1200</v>
      </c>
      <c r="E448" s="85" t="s">
        <v>30</v>
      </c>
      <c r="F448" s="222"/>
      <c r="G448" s="222"/>
      <c r="H448" s="222"/>
      <c r="I448" s="222"/>
      <c r="J448" s="222"/>
      <c r="K448" s="222"/>
      <c r="L448" s="222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22">
        <f t="shared" si="17"/>
        <v>0</v>
      </c>
    </row>
    <row r="449" spans="2:23" ht="17.25" customHeight="1">
      <c r="B449" s="221">
        <v>6</v>
      </c>
      <c r="C449" s="13" t="s">
        <v>284</v>
      </c>
      <c r="D449" s="32" t="s">
        <v>1200</v>
      </c>
      <c r="E449" s="85" t="s">
        <v>30</v>
      </c>
      <c r="F449" s="222"/>
      <c r="G449" s="222"/>
      <c r="H449" s="222"/>
      <c r="I449" s="222"/>
      <c r="J449" s="222"/>
      <c r="K449" s="222"/>
      <c r="L449" s="222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22">
        <f t="shared" si="17"/>
        <v>0</v>
      </c>
    </row>
    <row r="450" spans="2:23" ht="17.25" customHeight="1">
      <c r="B450" s="221">
        <v>7</v>
      </c>
      <c r="C450" s="13" t="s">
        <v>286</v>
      </c>
      <c r="D450" s="32" t="s">
        <v>1200</v>
      </c>
      <c r="E450" s="85" t="s">
        <v>1059</v>
      </c>
      <c r="F450" s="222">
        <v>1</v>
      </c>
      <c r="G450" s="222"/>
      <c r="H450" s="222"/>
      <c r="I450" s="222"/>
      <c r="J450" s="222"/>
      <c r="K450" s="222"/>
      <c r="L450" s="222"/>
      <c r="M450" s="86"/>
      <c r="N450" s="86"/>
      <c r="O450" s="86"/>
      <c r="P450" s="86"/>
      <c r="Q450" s="86"/>
      <c r="R450" s="86"/>
      <c r="S450" s="86">
        <v>1</v>
      </c>
      <c r="T450" s="86"/>
      <c r="U450" s="86"/>
      <c r="V450" s="86"/>
      <c r="W450" s="22">
        <f t="shared" si="17"/>
        <v>1</v>
      </c>
    </row>
    <row r="451" spans="2:23" ht="17.25" customHeight="1">
      <c r="B451" s="221">
        <v>8</v>
      </c>
      <c r="C451" s="13" t="s">
        <v>288</v>
      </c>
      <c r="D451" s="32" t="s">
        <v>1200</v>
      </c>
      <c r="E451" s="85" t="s">
        <v>1059</v>
      </c>
      <c r="F451" s="222">
        <v>1</v>
      </c>
      <c r="G451" s="222"/>
      <c r="H451" s="222"/>
      <c r="I451" s="222"/>
      <c r="J451" s="222"/>
      <c r="K451" s="222"/>
      <c r="L451" s="222"/>
      <c r="M451" s="86"/>
      <c r="N451" s="86"/>
      <c r="O451" s="86"/>
      <c r="P451" s="86"/>
      <c r="Q451" s="86"/>
      <c r="R451" s="86"/>
      <c r="S451" s="86">
        <v>1</v>
      </c>
      <c r="T451" s="86"/>
      <c r="U451" s="86"/>
      <c r="V451" s="86"/>
      <c r="W451" s="22">
        <f t="shared" si="17"/>
        <v>1</v>
      </c>
    </row>
    <row r="452" spans="2:23" ht="17.25" customHeight="1">
      <c r="B452" s="221">
        <v>9</v>
      </c>
      <c r="C452" s="13" t="s">
        <v>290</v>
      </c>
      <c r="D452" s="32" t="s">
        <v>1200</v>
      </c>
      <c r="E452" s="85" t="s">
        <v>1059</v>
      </c>
      <c r="F452" s="222">
        <v>1</v>
      </c>
      <c r="G452" s="222"/>
      <c r="H452" s="222"/>
      <c r="I452" s="222"/>
      <c r="J452" s="222"/>
      <c r="K452" s="222"/>
      <c r="L452" s="222"/>
      <c r="M452" s="86"/>
      <c r="N452" s="86"/>
      <c r="O452" s="86"/>
      <c r="P452" s="86"/>
      <c r="Q452" s="86"/>
      <c r="R452" s="86"/>
      <c r="S452" s="86">
        <v>1</v>
      </c>
      <c r="T452" s="86"/>
      <c r="U452" s="86"/>
      <c r="V452" s="86"/>
      <c r="W452" s="22">
        <f t="shared" si="17"/>
        <v>1</v>
      </c>
    </row>
    <row r="453" spans="2:23" ht="17.25" customHeight="1">
      <c r="B453" s="221">
        <v>10</v>
      </c>
      <c r="C453" s="13" t="s">
        <v>296</v>
      </c>
      <c r="D453" s="32" t="s">
        <v>1200</v>
      </c>
      <c r="E453" s="85" t="s">
        <v>1059</v>
      </c>
      <c r="F453" s="222">
        <v>1</v>
      </c>
      <c r="G453" s="222"/>
      <c r="H453" s="222"/>
      <c r="I453" s="222"/>
      <c r="J453" s="222"/>
      <c r="K453" s="222"/>
      <c r="L453" s="222"/>
      <c r="M453" s="86"/>
      <c r="N453" s="86"/>
      <c r="O453" s="86"/>
      <c r="P453" s="86"/>
      <c r="Q453" s="86"/>
      <c r="R453" s="86"/>
      <c r="S453" s="86">
        <v>1</v>
      </c>
      <c r="T453" s="86"/>
      <c r="U453" s="86"/>
      <c r="V453" s="86"/>
      <c r="W453" s="22">
        <f t="shared" si="17"/>
        <v>1</v>
      </c>
    </row>
    <row r="454" spans="2:23" ht="17.25" customHeight="1">
      <c r="B454" s="221">
        <v>11</v>
      </c>
      <c r="C454" s="13" t="s">
        <v>300</v>
      </c>
      <c r="D454" s="32" t="s">
        <v>1200</v>
      </c>
      <c r="E454" s="85" t="s">
        <v>1059</v>
      </c>
      <c r="F454" s="222">
        <v>1</v>
      </c>
      <c r="G454" s="222"/>
      <c r="H454" s="222"/>
      <c r="I454" s="222"/>
      <c r="J454" s="222"/>
      <c r="K454" s="222"/>
      <c r="L454" s="222"/>
      <c r="M454" s="86"/>
      <c r="N454" s="86"/>
      <c r="O454" s="86"/>
      <c r="P454" s="86"/>
      <c r="Q454" s="86"/>
      <c r="R454" s="86"/>
      <c r="S454" s="86">
        <v>1</v>
      </c>
      <c r="T454" s="86"/>
      <c r="U454" s="86"/>
      <c r="V454" s="86"/>
      <c r="W454" s="22">
        <f t="shared" si="17"/>
        <v>1</v>
      </c>
    </row>
    <row r="455" spans="2:23" ht="17.25" customHeight="1">
      <c r="B455" s="221">
        <v>12</v>
      </c>
      <c r="C455" s="13" t="s">
        <v>306</v>
      </c>
      <c r="D455" s="32" t="s">
        <v>1200</v>
      </c>
      <c r="E455" s="85" t="s">
        <v>1059</v>
      </c>
      <c r="F455" s="222">
        <v>1</v>
      </c>
      <c r="G455" s="222"/>
      <c r="H455" s="222"/>
      <c r="I455" s="222"/>
      <c r="J455" s="222">
        <v>1</v>
      </c>
      <c r="K455" s="222"/>
      <c r="L455" s="222">
        <v>1</v>
      </c>
      <c r="M455" s="86"/>
      <c r="N455" s="86"/>
      <c r="O455" s="86"/>
      <c r="P455" s="86"/>
      <c r="Q455" s="86"/>
      <c r="R455" s="86"/>
      <c r="S455" s="86">
        <v>1</v>
      </c>
      <c r="T455" s="86"/>
      <c r="U455" s="86"/>
      <c r="V455" s="86"/>
      <c r="W455" s="22">
        <f t="shared" si="17"/>
        <v>1</v>
      </c>
    </row>
    <row r="456" spans="2:23" ht="17.25" customHeight="1">
      <c r="B456" s="221">
        <v>13</v>
      </c>
      <c r="C456" s="13" t="s">
        <v>308</v>
      </c>
      <c r="D456" s="32" t="s">
        <v>1200</v>
      </c>
      <c r="E456" s="85" t="s">
        <v>1059</v>
      </c>
      <c r="F456" s="222">
        <v>1</v>
      </c>
      <c r="G456" s="222"/>
      <c r="H456" s="222"/>
      <c r="I456" s="222"/>
      <c r="J456" s="222">
        <v>1</v>
      </c>
      <c r="K456" s="222"/>
      <c r="L456" s="222">
        <v>1</v>
      </c>
      <c r="M456" s="86"/>
      <c r="N456" s="86"/>
      <c r="O456" s="86"/>
      <c r="P456" s="86"/>
      <c r="Q456" s="86"/>
      <c r="R456" s="86"/>
      <c r="S456" s="86">
        <v>1</v>
      </c>
      <c r="T456" s="86"/>
      <c r="U456" s="86"/>
      <c r="V456" s="86"/>
      <c r="W456" s="22">
        <f t="shared" si="17"/>
        <v>1</v>
      </c>
    </row>
    <row r="457" spans="2:23" ht="17.25" customHeight="1">
      <c r="B457" s="221">
        <v>14</v>
      </c>
      <c r="C457" s="13" t="s">
        <v>310</v>
      </c>
      <c r="D457" s="32" t="s">
        <v>1200</v>
      </c>
      <c r="E457" s="85" t="s">
        <v>1473</v>
      </c>
      <c r="F457" s="222">
        <v>1</v>
      </c>
      <c r="G457" s="222">
        <v>1</v>
      </c>
      <c r="H457" s="222"/>
      <c r="I457" s="222"/>
      <c r="J457" s="222">
        <v>1</v>
      </c>
      <c r="K457" s="222"/>
      <c r="L457" s="222">
        <v>1</v>
      </c>
      <c r="M457" s="86"/>
      <c r="N457" s="86"/>
      <c r="O457" s="86">
        <v>1</v>
      </c>
      <c r="P457" s="86"/>
      <c r="Q457" s="86"/>
      <c r="R457" s="86"/>
      <c r="S457" s="86"/>
      <c r="T457" s="86"/>
      <c r="U457" s="86"/>
      <c r="V457" s="86"/>
      <c r="W457" s="22">
        <f t="shared" si="17"/>
        <v>1</v>
      </c>
    </row>
    <row r="458" spans="2:23" ht="17.25" customHeight="1">
      <c r="B458" s="221">
        <v>15</v>
      </c>
      <c r="C458" s="13" t="s">
        <v>972</v>
      </c>
      <c r="D458" s="32" t="s">
        <v>1200</v>
      </c>
      <c r="E458" s="85" t="s">
        <v>1253</v>
      </c>
      <c r="F458" s="222"/>
      <c r="G458" s="222"/>
      <c r="H458" s="222"/>
      <c r="I458" s="222"/>
      <c r="J458" s="222"/>
      <c r="K458" s="222"/>
      <c r="L458" s="222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22">
        <f t="shared" si="17"/>
        <v>0</v>
      </c>
    </row>
    <row r="459" spans="2:23" ht="17.25" customHeight="1">
      <c r="B459" s="221">
        <v>16</v>
      </c>
      <c r="C459" s="13" t="s">
        <v>1130</v>
      </c>
      <c r="D459" s="32" t="s">
        <v>1200</v>
      </c>
      <c r="E459" s="85" t="s">
        <v>1252</v>
      </c>
      <c r="F459" s="222"/>
      <c r="G459" s="222"/>
      <c r="H459" s="222"/>
      <c r="I459" s="222"/>
      <c r="J459" s="222"/>
      <c r="K459" s="222"/>
      <c r="L459" s="222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22">
        <f t="shared" si="17"/>
        <v>0</v>
      </c>
    </row>
    <row r="460" spans="2:23" ht="17.25" customHeight="1">
      <c r="B460" s="221">
        <v>17</v>
      </c>
      <c r="C460" s="13" t="s">
        <v>364</v>
      </c>
      <c r="D460" s="32" t="s">
        <v>1200</v>
      </c>
      <c r="E460" s="85" t="s">
        <v>1059</v>
      </c>
      <c r="F460" s="222">
        <v>1</v>
      </c>
      <c r="G460" s="222"/>
      <c r="H460" s="222"/>
      <c r="I460" s="222"/>
      <c r="J460" s="222"/>
      <c r="K460" s="222"/>
      <c r="L460" s="222"/>
      <c r="M460" s="86"/>
      <c r="N460" s="86"/>
      <c r="O460" s="86"/>
      <c r="P460" s="86"/>
      <c r="Q460" s="86"/>
      <c r="R460" s="86"/>
      <c r="S460" s="86">
        <v>1</v>
      </c>
      <c r="T460" s="86"/>
      <c r="U460" s="86"/>
      <c r="V460" s="86"/>
      <c r="W460" s="22">
        <f t="shared" si="17"/>
        <v>1</v>
      </c>
    </row>
    <row r="461" spans="2:23" ht="17.25" customHeight="1">
      <c r="B461" s="221">
        <v>18</v>
      </c>
      <c r="C461" s="13" t="s">
        <v>368</v>
      </c>
      <c r="D461" s="32" t="s">
        <v>1200</v>
      </c>
      <c r="E461" s="85" t="s">
        <v>30</v>
      </c>
      <c r="F461" s="222"/>
      <c r="G461" s="222"/>
      <c r="H461" s="222"/>
      <c r="I461" s="222"/>
      <c r="J461" s="222"/>
      <c r="K461" s="222"/>
      <c r="L461" s="222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22">
        <f t="shared" si="17"/>
        <v>0</v>
      </c>
    </row>
    <row r="462" spans="2:23" ht="17.25" customHeight="1">
      <c r="B462" s="221">
        <v>19</v>
      </c>
      <c r="C462" s="13" t="s">
        <v>376</v>
      </c>
      <c r="D462" s="32" t="s">
        <v>1200</v>
      </c>
      <c r="E462" s="85" t="s">
        <v>30</v>
      </c>
      <c r="F462" s="222"/>
      <c r="G462" s="222"/>
      <c r="H462" s="222"/>
      <c r="I462" s="222"/>
      <c r="J462" s="222"/>
      <c r="K462" s="222"/>
      <c r="L462" s="222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22">
        <f t="shared" si="17"/>
        <v>0</v>
      </c>
    </row>
    <row r="463" spans="2:23" ht="17.25" customHeight="1">
      <c r="B463" s="221">
        <v>20</v>
      </c>
      <c r="C463" s="13" t="s">
        <v>386</v>
      </c>
      <c r="D463" s="32" t="s">
        <v>1200</v>
      </c>
      <c r="E463" s="99" t="s">
        <v>30</v>
      </c>
      <c r="F463" s="222"/>
      <c r="G463" s="222"/>
      <c r="H463" s="222"/>
      <c r="I463" s="222"/>
      <c r="J463" s="222"/>
      <c r="K463" s="222"/>
      <c r="L463" s="222">
        <v>1</v>
      </c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22">
        <f t="shared" si="17"/>
        <v>0</v>
      </c>
    </row>
    <row r="464" spans="2:23" ht="17.25" customHeight="1">
      <c r="B464" s="221">
        <v>21</v>
      </c>
      <c r="C464" s="13" t="s">
        <v>388</v>
      </c>
      <c r="D464" s="32" t="s">
        <v>1200</v>
      </c>
      <c r="E464" s="85" t="s">
        <v>1059</v>
      </c>
      <c r="F464" s="222">
        <v>1</v>
      </c>
      <c r="G464" s="222"/>
      <c r="H464" s="222"/>
      <c r="I464" s="222"/>
      <c r="J464" s="222"/>
      <c r="K464" s="222"/>
      <c r="L464" s="222">
        <v>1</v>
      </c>
      <c r="M464" s="86"/>
      <c r="N464" s="86"/>
      <c r="O464" s="86"/>
      <c r="P464" s="86"/>
      <c r="Q464" s="86"/>
      <c r="R464" s="86"/>
      <c r="S464" s="86">
        <v>1</v>
      </c>
      <c r="T464" s="86"/>
      <c r="U464" s="86"/>
      <c r="V464" s="86"/>
      <c r="W464" s="22">
        <f t="shared" si="17"/>
        <v>1</v>
      </c>
    </row>
    <row r="465" spans="2:23" ht="17.25" customHeight="1">
      <c r="B465" s="221">
        <v>22</v>
      </c>
      <c r="C465" s="13" t="s">
        <v>396</v>
      </c>
      <c r="D465" s="32" t="s">
        <v>1200</v>
      </c>
      <c r="E465" s="85" t="s">
        <v>1059</v>
      </c>
      <c r="F465" s="222">
        <v>1</v>
      </c>
      <c r="G465" s="222"/>
      <c r="H465" s="222"/>
      <c r="I465" s="222"/>
      <c r="J465" s="222"/>
      <c r="K465" s="222"/>
      <c r="L465" s="222"/>
      <c r="M465" s="86"/>
      <c r="N465" s="86"/>
      <c r="O465" s="86"/>
      <c r="P465" s="86"/>
      <c r="Q465" s="86"/>
      <c r="R465" s="86"/>
      <c r="S465" s="86">
        <v>1</v>
      </c>
      <c r="T465" s="86"/>
      <c r="U465" s="86"/>
      <c r="V465" s="86"/>
      <c r="W465" s="22">
        <f t="shared" si="17"/>
        <v>1</v>
      </c>
    </row>
    <row r="466" spans="2:23" ht="17.25" customHeight="1">
      <c r="B466" s="221">
        <v>23</v>
      </c>
      <c r="C466" s="13" t="s">
        <v>402</v>
      </c>
      <c r="D466" s="32" t="s">
        <v>1200</v>
      </c>
      <c r="E466" s="85" t="s">
        <v>1059</v>
      </c>
      <c r="F466" s="222">
        <v>1</v>
      </c>
      <c r="G466" s="222"/>
      <c r="H466" s="222"/>
      <c r="I466" s="222"/>
      <c r="J466" s="222"/>
      <c r="K466" s="222">
        <v>1</v>
      </c>
      <c r="L466" s="222"/>
      <c r="M466" s="86"/>
      <c r="N466" s="86"/>
      <c r="O466" s="86"/>
      <c r="P466" s="86"/>
      <c r="Q466" s="86"/>
      <c r="R466" s="86"/>
      <c r="S466" s="86">
        <v>1</v>
      </c>
      <c r="T466" s="86"/>
      <c r="U466" s="86"/>
      <c r="V466" s="86"/>
      <c r="W466" s="22">
        <f t="shared" si="17"/>
        <v>1</v>
      </c>
    </row>
    <row r="467" spans="2:23" ht="17.25" customHeight="1">
      <c r="B467" s="221">
        <v>24</v>
      </c>
      <c r="C467" s="13" t="s">
        <v>404</v>
      </c>
      <c r="D467" s="32" t="s">
        <v>1200</v>
      </c>
      <c r="E467" s="85" t="s">
        <v>1059</v>
      </c>
      <c r="F467" s="222">
        <v>1</v>
      </c>
      <c r="G467" s="222"/>
      <c r="H467" s="222"/>
      <c r="I467" s="222"/>
      <c r="J467" s="222"/>
      <c r="K467" s="222"/>
      <c r="L467" s="222"/>
      <c r="M467" s="86"/>
      <c r="N467" s="86"/>
      <c r="O467" s="86"/>
      <c r="P467" s="86"/>
      <c r="Q467" s="86"/>
      <c r="R467" s="86"/>
      <c r="S467" s="86">
        <v>1</v>
      </c>
      <c r="T467" s="86"/>
      <c r="U467" s="86"/>
      <c r="V467" s="86"/>
      <c r="W467" s="22">
        <f t="shared" si="17"/>
        <v>1</v>
      </c>
    </row>
    <row r="468" spans="2:23" ht="17.25" customHeight="1">
      <c r="B468" s="221">
        <v>25</v>
      </c>
      <c r="C468" s="13" t="s">
        <v>406</v>
      </c>
      <c r="D468" s="32" t="s">
        <v>1200</v>
      </c>
      <c r="E468" s="85" t="s">
        <v>1059</v>
      </c>
      <c r="F468" s="222">
        <v>1</v>
      </c>
      <c r="G468" s="222"/>
      <c r="H468" s="222"/>
      <c r="I468" s="222"/>
      <c r="J468" s="222"/>
      <c r="K468" s="222"/>
      <c r="L468" s="222"/>
      <c r="M468" s="86"/>
      <c r="N468" s="86"/>
      <c r="O468" s="86"/>
      <c r="P468" s="86"/>
      <c r="Q468" s="86"/>
      <c r="R468" s="86"/>
      <c r="S468" s="86">
        <v>1</v>
      </c>
      <c r="T468" s="86"/>
      <c r="U468" s="86"/>
      <c r="V468" s="86"/>
      <c r="W468" s="22">
        <f t="shared" si="17"/>
        <v>1</v>
      </c>
    </row>
    <row r="469" spans="2:23" ht="17.25" customHeight="1">
      <c r="B469" s="221">
        <v>26</v>
      </c>
      <c r="C469" s="13" t="s">
        <v>408</v>
      </c>
      <c r="D469" s="32" t="s">
        <v>1200</v>
      </c>
      <c r="E469" s="85" t="s">
        <v>1059</v>
      </c>
      <c r="F469" s="222">
        <v>1</v>
      </c>
      <c r="G469" s="222"/>
      <c r="H469" s="222"/>
      <c r="I469" s="222"/>
      <c r="J469" s="222">
        <v>1</v>
      </c>
      <c r="K469" s="222"/>
      <c r="L469" s="222"/>
      <c r="M469" s="86"/>
      <c r="N469" s="86"/>
      <c r="O469" s="86"/>
      <c r="P469" s="86"/>
      <c r="Q469" s="86"/>
      <c r="R469" s="86"/>
      <c r="S469" s="86">
        <v>1</v>
      </c>
      <c r="T469" s="86"/>
      <c r="U469" s="86"/>
      <c r="V469" s="86"/>
      <c r="W469" s="22">
        <f t="shared" si="17"/>
        <v>1</v>
      </c>
    </row>
    <row r="470" spans="2:23" ht="17.25" customHeight="1">
      <c r="B470" s="221">
        <v>27</v>
      </c>
      <c r="C470" s="13" t="s">
        <v>410</v>
      </c>
      <c r="D470" s="32" t="s">
        <v>1200</v>
      </c>
      <c r="E470" s="85" t="s">
        <v>30</v>
      </c>
      <c r="F470" s="222"/>
      <c r="G470" s="222"/>
      <c r="H470" s="222"/>
      <c r="I470" s="222"/>
      <c r="J470" s="222"/>
      <c r="K470" s="222"/>
      <c r="L470" s="222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22">
        <f t="shared" si="17"/>
        <v>0</v>
      </c>
    </row>
    <row r="471" spans="2:23" ht="17.25" customHeight="1">
      <c r="B471" s="221">
        <v>28</v>
      </c>
      <c r="C471" s="13" t="s">
        <v>412</v>
      </c>
      <c r="D471" s="32" t="s">
        <v>1200</v>
      </c>
      <c r="E471" s="85" t="s">
        <v>30</v>
      </c>
      <c r="F471" s="222"/>
      <c r="G471" s="222"/>
      <c r="H471" s="222"/>
      <c r="I471" s="222"/>
      <c r="J471" s="222"/>
      <c r="K471" s="222"/>
      <c r="L471" s="222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22">
        <f t="shared" si="17"/>
        <v>0</v>
      </c>
    </row>
    <row r="472" spans="2:23" ht="17.25" customHeight="1">
      <c r="B472" s="221">
        <v>29</v>
      </c>
      <c r="C472" s="13" t="s">
        <v>414</v>
      </c>
      <c r="D472" s="32" t="s">
        <v>1200</v>
      </c>
      <c r="E472" s="85" t="s">
        <v>1059</v>
      </c>
      <c r="F472" s="222">
        <v>1</v>
      </c>
      <c r="G472" s="222"/>
      <c r="H472" s="222"/>
      <c r="I472" s="222"/>
      <c r="J472" s="222"/>
      <c r="K472" s="222"/>
      <c r="L472" s="222"/>
      <c r="M472" s="86"/>
      <c r="N472" s="86"/>
      <c r="O472" s="86"/>
      <c r="P472" s="86"/>
      <c r="Q472" s="86"/>
      <c r="R472" s="86"/>
      <c r="S472" s="86">
        <v>1</v>
      </c>
      <c r="T472" s="86"/>
      <c r="U472" s="86"/>
      <c r="V472" s="86"/>
      <c r="W472" s="22">
        <f t="shared" si="17"/>
        <v>1</v>
      </c>
    </row>
    <row r="473" spans="2:23" ht="17.25" customHeight="1">
      <c r="B473" s="221">
        <v>30</v>
      </c>
      <c r="C473" s="13" t="s">
        <v>416</v>
      </c>
      <c r="D473" s="32" t="s">
        <v>1200</v>
      </c>
      <c r="E473" s="85" t="s">
        <v>1059</v>
      </c>
      <c r="F473" s="222">
        <v>1</v>
      </c>
      <c r="G473" s="222"/>
      <c r="H473" s="222"/>
      <c r="I473" s="222"/>
      <c r="J473" s="222"/>
      <c r="K473" s="222"/>
      <c r="L473" s="222"/>
      <c r="M473" s="86"/>
      <c r="N473" s="86"/>
      <c r="O473" s="86"/>
      <c r="P473" s="86"/>
      <c r="Q473" s="86"/>
      <c r="R473" s="86"/>
      <c r="S473" s="86">
        <v>1</v>
      </c>
      <c r="T473" s="86"/>
      <c r="U473" s="86"/>
      <c r="V473" s="86"/>
      <c r="W473" s="22">
        <f t="shared" si="17"/>
        <v>1</v>
      </c>
    </row>
    <row r="474" spans="2:23" ht="17.25" customHeight="1">
      <c r="B474" s="221">
        <v>31</v>
      </c>
      <c r="C474" s="13" t="s">
        <v>418</v>
      </c>
      <c r="D474" s="32" t="s">
        <v>1200</v>
      </c>
      <c r="E474" s="85" t="s">
        <v>30</v>
      </c>
      <c r="F474" s="222"/>
      <c r="G474" s="222"/>
      <c r="H474" s="222"/>
      <c r="I474" s="222"/>
      <c r="J474" s="222"/>
      <c r="K474" s="222"/>
      <c r="L474" s="222">
        <v>1</v>
      </c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22">
        <f t="shared" si="17"/>
        <v>0</v>
      </c>
    </row>
    <row r="475" spans="2:23" ht="17.25" customHeight="1">
      <c r="B475" s="221">
        <v>32</v>
      </c>
      <c r="C475" s="13" t="s">
        <v>420</v>
      </c>
      <c r="D475" s="32" t="s">
        <v>1200</v>
      </c>
      <c r="E475" s="85" t="s">
        <v>1059</v>
      </c>
      <c r="F475" s="222">
        <v>1</v>
      </c>
      <c r="G475" s="222"/>
      <c r="H475" s="222"/>
      <c r="I475" s="222"/>
      <c r="J475" s="222"/>
      <c r="K475" s="222"/>
      <c r="L475" s="222">
        <v>1</v>
      </c>
      <c r="M475" s="86"/>
      <c r="N475" s="86"/>
      <c r="O475" s="86"/>
      <c r="P475" s="86"/>
      <c r="Q475" s="86"/>
      <c r="R475" s="86"/>
      <c r="S475" s="86">
        <v>1</v>
      </c>
      <c r="T475" s="86"/>
      <c r="U475" s="86"/>
      <c r="V475" s="86"/>
      <c r="W475" s="22">
        <f t="shared" si="17"/>
        <v>1</v>
      </c>
    </row>
    <row r="476" spans="2:23" ht="17.25" customHeight="1">
      <c r="B476" s="221">
        <v>33</v>
      </c>
      <c r="C476" s="13" t="s">
        <v>422</v>
      </c>
      <c r="D476" s="32" t="s">
        <v>1200</v>
      </c>
      <c r="E476" s="85" t="s">
        <v>30</v>
      </c>
      <c r="F476" s="222"/>
      <c r="G476" s="222"/>
      <c r="H476" s="222"/>
      <c r="I476" s="222"/>
      <c r="J476" s="222"/>
      <c r="K476" s="222"/>
      <c r="L476" s="222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22">
        <f t="shared" si="17"/>
        <v>0</v>
      </c>
    </row>
    <row r="477" spans="2:23" ht="17.25" customHeight="1">
      <c r="B477" s="221">
        <v>34</v>
      </c>
      <c r="C477" s="13" t="s">
        <v>424</v>
      </c>
      <c r="D477" s="32" t="s">
        <v>1200</v>
      </c>
      <c r="E477" s="85" t="s">
        <v>30</v>
      </c>
      <c r="F477" s="222"/>
      <c r="G477" s="222"/>
      <c r="H477" s="222"/>
      <c r="I477" s="222"/>
      <c r="J477" s="222"/>
      <c r="K477" s="222"/>
      <c r="L477" s="222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22">
        <f t="shared" si="17"/>
        <v>0</v>
      </c>
    </row>
    <row r="478" spans="2:23" ht="17.25" customHeight="1">
      <c r="B478" s="221">
        <v>35</v>
      </c>
      <c r="C478" s="13" t="s">
        <v>426</v>
      </c>
      <c r="D478" s="32" t="s">
        <v>1200</v>
      </c>
      <c r="E478" s="85" t="s">
        <v>30</v>
      </c>
      <c r="F478" s="222"/>
      <c r="G478" s="222"/>
      <c r="H478" s="222"/>
      <c r="I478" s="222"/>
      <c r="J478" s="222"/>
      <c r="K478" s="222"/>
      <c r="L478" s="222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22">
        <f t="shared" si="17"/>
        <v>0</v>
      </c>
    </row>
    <row r="479" spans="2:23" ht="17.25" customHeight="1">
      <c r="B479" s="221">
        <v>36</v>
      </c>
      <c r="C479" s="13" t="s">
        <v>428</v>
      </c>
      <c r="D479" s="32" t="s">
        <v>1200</v>
      </c>
      <c r="E479" s="85" t="s">
        <v>1059</v>
      </c>
      <c r="F479" s="222">
        <v>1</v>
      </c>
      <c r="G479" s="222"/>
      <c r="H479" s="222"/>
      <c r="I479" s="222"/>
      <c r="J479" s="222"/>
      <c r="K479" s="222"/>
      <c r="L479" s="222">
        <v>1</v>
      </c>
      <c r="M479" s="86"/>
      <c r="N479" s="86"/>
      <c r="O479" s="86"/>
      <c r="P479" s="86"/>
      <c r="Q479" s="86"/>
      <c r="R479" s="86"/>
      <c r="S479" s="86">
        <v>1</v>
      </c>
      <c r="T479" s="86"/>
      <c r="U479" s="86"/>
      <c r="V479" s="86"/>
      <c r="W479" s="22">
        <f t="shared" si="17"/>
        <v>1</v>
      </c>
    </row>
    <row r="480" spans="2:23" ht="17.25" customHeight="1">
      <c r="B480" s="221">
        <v>37</v>
      </c>
      <c r="C480" s="13" t="s">
        <v>434</v>
      </c>
      <c r="D480" s="32" t="s">
        <v>1200</v>
      </c>
      <c r="E480" s="85" t="s">
        <v>1059</v>
      </c>
      <c r="F480" s="222">
        <v>1</v>
      </c>
      <c r="G480" s="222"/>
      <c r="H480" s="222"/>
      <c r="I480" s="222"/>
      <c r="J480" s="222"/>
      <c r="K480" s="222"/>
      <c r="L480" s="222"/>
      <c r="M480" s="86"/>
      <c r="N480" s="86"/>
      <c r="O480" s="86"/>
      <c r="P480" s="86"/>
      <c r="Q480" s="86"/>
      <c r="R480" s="86"/>
      <c r="S480" s="86">
        <v>1</v>
      </c>
      <c r="T480" s="86"/>
      <c r="U480" s="86"/>
      <c r="V480" s="86"/>
      <c r="W480" s="22">
        <f t="shared" si="17"/>
        <v>1</v>
      </c>
    </row>
    <row r="481" spans="2:23" ht="17.25" customHeight="1">
      <c r="B481" s="221">
        <v>38</v>
      </c>
      <c r="C481" s="13" t="s">
        <v>436</v>
      </c>
      <c r="D481" s="32" t="s">
        <v>1200</v>
      </c>
      <c r="E481" s="85" t="s">
        <v>30</v>
      </c>
      <c r="F481" s="222"/>
      <c r="G481" s="222"/>
      <c r="H481" s="222"/>
      <c r="I481" s="222"/>
      <c r="J481" s="222"/>
      <c r="K481" s="222"/>
      <c r="L481" s="222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22">
        <f t="shared" si="17"/>
        <v>0</v>
      </c>
    </row>
    <row r="482" spans="2:23" ht="17.25" customHeight="1">
      <c r="B482" s="221">
        <v>39</v>
      </c>
      <c r="C482" s="13" t="s">
        <v>1258</v>
      </c>
      <c r="D482" s="32" t="s">
        <v>1200</v>
      </c>
      <c r="E482" s="85" t="s">
        <v>30</v>
      </c>
      <c r="F482" s="222"/>
      <c r="G482" s="222"/>
      <c r="H482" s="222"/>
      <c r="I482" s="222"/>
      <c r="J482" s="222"/>
      <c r="K482" s="222"/>
      <c r="L482" s="222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22">
        <f t="shared" si="17"/>
        <v>0</v>
      </c>
    </row>
    <row r="483" spans="2:23" ht="17.25" customHeight="1">
      <c r="B483" s="221">
        <v>40</v>
      </c>
      <c r="C483" s="13" t="s">
        <v>464</v>
      </c>
      <c r="D483" s="32" t="s">
        <v>1200</v>
      </c>
      <c r="E483" s="85" t="s">
        <v>1059</v>
      </c>
      <c r="F483" s="222">
        <v>1</v>
      </c>
      <c r="G483" s="222"/>
      <c r="H483" s="222"/>
      <c r="I483" s="222"/>
      <c r="J483" s="222"/>
      <c r="K483" s="222"/>
      <c r="L483" s="222"/>
      <c r="M483" s="86"/>
      <c r="N483" s="86"/>
      <c r="O483" s="86"/>
      <c r="P483" s="86"/>
      <c r="Q483" s="86"/>
      <c r="R483" s="86"/>
      <c r="S483" s="86">
        <v>1</v>
      </c>
      <c r="T483" s="86"/>
      <c r="U483" s="86"/>
      <c r="V483" s="86"/>
      <c r="W483" s="22">
        <f t="shared" si="17"/>
        <v>1</v>
      </c>
    </row>
    <row r="484" spans="2:23" ht="17.25" customHeight="1">
      <c r="B484" s="221">
        <v>41</v>
      </c>
      <c r="C484" s="13" t="s">
        <v>468</v>
      </c>
      <c r="D484" s="32" t="s">
        <v>1200</v>
      </c>
      <c r="E484" s="85" t="s">
        <v>1059</v>
      </c>
      <c r="F484" s="222">
        <v>1</v>
      </c>
      <c r="G484" s="222"/>
      <c r="H484" s="222"/>
      <c r="I484" s="222"/>
      <c r="J484" s="222"/>
      <c r="K484" s="222"/>
      <c r="L484" s="222"/>
      <c r="M484" s="86"/>
      <c r="N484" s="86"/>
      <c r="O484" s="86"/>
      <c r="P484" s="86"/>
      <c r="Q484" s="86"/>
      <c r="R484" s="86"/>
      <c r="S484" s="86">
        <v>1</v>
      </c>
      <c r="T484" s="86"/>
      <c r="U484" s="86"/>
      <c r="V484" s="86"/>
      <c r="W484" s="22">
        <f t="shared" si="17"/>
        <v>1</v>
      </c>
    </row>
    <row r="485" spans="2:23" s="7" customFormat="1" ht="17.25" customHeight="1">
      <c r="B485" s="221">
        <v>42</v>
      </c>
      <c r="C485" s="13" t="s">
        <v>470</v>
      </c>
      <c r="D485" s="32" t="s">
        <v>1200</v>
      </c>
      <c r="E485" s="85" t="s">
        <v>30</v>
      </c>
      <c r="F485" s="222"/>
      <c r="G485" s="222"/>
      <c r="H485" s="222"/>
      <c r="I485" s="222"/>
      <c r="J485" s="222"/>
      <c r="K485" s="222"/>
      <c r="L485" s="222">
        <v>1</v>
      </c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22">
        <f t="shared" si="17"/>
        <v>0</v>
      </c>
    </row>
    <row r="486" spans="2:23" ht="17.25" customHeight="1">
      <c r="B486" s="221">
        <v>43</v>
      </c>
      <c r="C486" s="13" t="s">
        <v>476</v>
      </c>
      <c r="D486" s="32" t="s">
        <v>1200</v>
      </c>
      <c r="E486" s="85" t="s">
        <v>1059</v>
      </c>
      <c r="F486" s="222">
        <v>1</v>
      </c>
      <c r="G486" s="222"/>
      <c r="H486" s="222"/>
      <c r="I486" s="222"/>
      <c r="J486" s="222"/>
      <c r="K486" s="222"/>
      <c r="L486" s="222"/>
      <c r="M486" s="86"/>
      <c r="N486" s="86"/>
      <c r="O486" s="86"/>
      <c r="P486" s="86"/>
      <c r="Q486" s="86"/>
      <c r="R486" s="86"/>
      <c r="S486" s="86">
        <v>1</v>
      </c>
      <c r="T486" s="86"/>
      <c r="U486" s="86"/>
      <c r="V486" s="86"/>
      <c r="W486" s="22">
        <f t="shared" si="17"/>
        <v>1</v>
      </c>
    </row>
    <row r="487" spans="2:23" ht="25.5" customHeight="1">
      <c r="B487" s="221"/>
      <c r="C487" s="23" t="s">
        <v>1254</v>
      </c>
      <c r="D487" s="31" t="s">
        <v>999</v>
      </c>
      <c r="E487" s="190" t="s">
        <v>1</v>
      </c>
      <c r="F487" s="169" t="s">
        <v>1329</v>
      </c>
      <c r="G487" s="169" t="s">
        <v>1328</v>
      </c>
      <c r="H487" s="169" t="s">
        <v>1205</v>
      </c>
      <c r="I487" s="169" t="s">
        <v>1206</v>
      </c>
      <c r="J487" s="169" t="s">
        <v>1333</v>
      </c>
      <c r="K487" s="169" t="s">
        <v>1334</v>
      </c>
      <c r="L487" s="169" t="s">
        <v>1405</v>
      </c>
      <c r="M487" s="169" t="s">
        <v>1474</v>
      </c>
      <c r="N487" s="169" t="s">
        <v>1475</v>
      </c>
      <c r="O487" s="169" t="s">
        <v>1476</v>
      </c>
      <c r="P487" s="169" t="s">
        <v>1465</v>
      </c>
      <c r="Q487" s="191" t="s">
        <v>1255</v>
      </c>
      <c r="R487" s="191" t="s">
        <v>1259</v>
      </c>
      <c r="S487" s="191" t="s">
        <v>1260</v>
      </c>
      <c r="T487" s="191" t="s">
        <v>979</v>
      </c>
      <c r="U487" s="169" t="s">
        <v>1414</v>
      </c>
      <c r="V487" s="191" t="s">
        <v>1242</v>
      </c>
      <c r="W487" s="11" t="s">
        <v>1223</v>
      </c>
    </row>
    <row r="488" spans="2:23" ht="17.25" customHeight="1">
      <c r="B488" s="221">
        <v>44</v>
      </c>
      <c r="C488" s="13" t="s">
        <v>478</v>
      </c>
      <c r="D488" s="32" t="s">
        <v>1200</v>
      </c>
      <c r="E488" s="85" t="s">
        <v>1059</v>
      </c>
      <c r="F488" s="222">
        <v>1</v>
      </c>
      <c r="G488" s="222"/>
      <c r="H488" s="222"/>
      <c r="I488" s="222"/>
      <c r="J488" s="222"/>
      <c r="K488" s="222"/>
      <c r="L488" s="222"/>
      <c r="M488" s="86"/>
      <c r="N488" s="86"/>
      <c r="O488" s="86"/>
      <c r="P488" s="86"/>
      <c r="Q488" s="86"/>
      <c r="R488" s="86"/>
      <c r="S488" s="86">
        <v>1</v>
      </c>
      <c r="T488" s="86"/>
      <c r="U488" s="86"/>
      <c r="V488" s="86"/>
      <c r="W488" s="22">
        <f t="shared" si="17"/>
        <v>1</v>
      </c>
    </row>
    <row r="489" spans="2:23" ht="17.25" customHeight="1">
      <c r="B489" s="221">
        <v>45</v>
      </c>
      <c r="C489" s="13" t="s">
        <v>480</v>
      </c>
      <c r="D489" s="32" t="s">
        <v>1200</v>
      </c>
      <c r="E489" s="85" t="s">
        <v>1059</v>
      </c>
      <c r="F489" s="222">
        <v>1</v>
      </c>
      <c r="G489" s="222"/>
      <c r="H489" s="222"/>
      <c r="I489" s="222"/>
      <c r="J489" s="222"/>
      <c r="K489" s="222"/>
      <c r="L489" s="222"/>
      <c r="M489" s="86"/>
      <c r="N489" s="86"/>
      <c r="O489" s="86"/>
      <c r="P489" s="86"/>
      <c r="Q489" s="86"/>
      <c r="R489" s="86"/>
      <c r="S489" s="86">
        <v>1</v>
      </c>
      <c r="T489" s="86"/>
      <c r="U489" s="86"/>
      <c r="V489" s="86"/>
      <c r="W489" s="22">
        <f t="shared" si="17"/>
        <v>1</v>
      </c>
    </row>
    <row r="490" spans="2:23" ht="17.25" customHeight="1">
      <c r="B490" s="221">
        <v>46</v>
      </c>
      <c r="C490" s="19" t="s">
        <v>488</v>
      </c>
      <c r="D490" s="32" t="s">
        <v>1200</v>
      </c>
      <c r="E490" s="91" t="s">
        <v>30</v>
      </c>
      <c r="F490" s="268"/>
      <c r="G490" s="268"/>
      <c r="H490" s="268"/>
      <c r="I490" s="268"/>
      <c r="J490" s="268"/>
      <c r="K490" s="268"/>
      <c r="L490" s="268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22">
        <f t="shared" si="17"/>
        <v>0</v>
      </c>
    </row>
    <row r="491" spans="2:23" ht="17.25" customHeight="1">
      <c r="B491" s="221">
        <v>47</v>
      </c>
      <c r="C491" s="13" t="s">
        <v>494</v>
      </c>
      <c r="D491" s="32" t="s">
        <v>1200</v>
      </c>
      <c r="E491" s="85" t="s">
        <v>1059</v>
      </c>
      <c r="F491" s="222">
        <v>1</v>
      </c>
      <c r="G491" s="222"/>
      <c r="H491" s="222"/>
      <c r="I491" s="222"/>
      <c r="J491" s="222"/>
      <c r="K491" s="222">
        <v>1</v>
      </c>
      <c r="L491" s="222"/>
      <c r="M491" s="86"/>
      <c r="N491" s="86"/>
      <c r="O491" s="86"/>
      <c r="P491" s="86"/>
      <c r="Q491" s="86"/>
      <c r="R491" s="86"/>
      <c r="S491" s="86">
        <v>1</v>
      </c>
      <c r="T491" s="86"/>
      <c r="U491" s="86"/>
      <c r="V491" s="86"/>
      <c r="W491" s="22">
        <f t="shared" si="17"/>
        <v>1</v>
      </c>
    </row>
    <row r="492" spans="2:23" ht="17.25" customHeight="1">
      <c r="B492" s="221">
        <v>48</v>
      </c>
      <c r="C492" s="13" t="s">
        <v>496</v>
      </c>
      <c r="D492" s="32" t="s">
        <v>1200</v>
      </c>
      <c r="E492" s="85" t="s">
        <v>30</v>
      </c>
      <c r="F492" s="222"/>
      <c r="G492" s="222"/>
      <c r="H492" s="222"/>
      <c r="I492" s="222"/>
      <c r="J492" s="222"/>
      <c r="K492" s="222"/>
      <c r="L492" s="222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22">
        <f t="shared" si="17"/>
        <v>0</v>
      </c>
    </row>
    <row r="493" spans="2:23" ht="17.25" customHeight="1">
      <c r="B493" s="221">
        <v>49</v>
      </c>
      <c r="C493" s="13" t="s">
        <v>498</v>
      </c>
      <c r="D493" s="32" t="s">
        <v>1200</v>
      </c>
      <c r="E493" s="85" t="s">
        <v>1059</v>
      </c>
      <c r="F493" s="222">
        <v>1</v>
      </c>
      <c r="G493" s="222"/>
      <c r="H493" s="222"/>
      <c r="I493" s="222"/>
      <c r="J493" s="222"/>
      <c r="K493" s="222"/>
      <c r="L493" s="222">
        <v>1</v>
      </c>
      <c r="M493" s="86"/>
      <c r="N493" s="86"/>
      <c r="O493" s="86"/>
      <c r="P493" s="86"/>
      <c r="Q493" s="86"/>
      <c r="R493" s="86"/>
      <c r="S493" s="86">
        <v>1</v>
      </c>
      <c r="T493" s="86"/>
      <c r="U493" s="86"/>
      <c r="V493" s="86"/>
      <c r="W493" s="22">
        <f t="shared" si="17"/>
        <v>1</v>
      </c>
    </row>
    <row r="494" spans="2:23" ht="17.25" customHeight="1">
      <c r="B494" s="221">
        <v>50</v>
      </c>
      <c r="C494" s="13" t="s">
        <v>500</v>
      </c>
      <c r="D494" s="32" t="s">
        <v>1200</v>
      </c>
      <c r="E494" s="85" t="s">
        <v>30</v>
      </c>
      <c r="F494" s="222"/>
      <c r="G494" s="222"/>
      <c r="H494" s="222"/>
      <c r="I494" s="222"/>
      <c r="J494" s="222"/>
      <c r="K494" s="222"/>
      <c r="L494" s="222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22">
        <f t="shared" si="17"/>
        <v>0</v>
      </c>
    </row>
    <row r="495" spans="2:23" ht="17.25" customHeight="1">
      <c r="B495" s="221">
        <v>51</v>
      </c>
      <c r="C495" s="13" t="s">
        <v>502</v>
      </c>
      <c r="D495" s="32" t="s">
        <v>1200</v>
      </c>
      <c r="E495" s="85" t="s">
        <v>30</v>
      </c>
      <c r="F495" s="222"/>
      <c r="G495" s="222"/>
      <c r="H495" s="222"/>
      <c r="I495" s="222"/>
      <c r="J495" s="222"/>
      <c r="K495" s="222"/>
      <c r="L495" s="222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22">
        <f t="shared" si="17"/>
        <v>0</v>
      </c>
    </row>
    <row r="496" spans="2:23" ht="17.25" customHeight="1">
      <c r="B496" s="221">
        <v>52</v>
      </c>
      <c r="C496" s="13" t="s">
        <v>504</v>
      </c>
      <c r="D496" s="32" t="s">
        <v>1200</v>
      </c>
      <c r="E496" s="85" t="s">
        <v>30</v>
      </c>
      <c r="F496" s="222"/>
      <c r="G496" s="222"/>
      <c r="H496" s="222"/>
      <c r="I496" s="222"/>
      <c r="J496" s="222"/>
      <c r="K496" s="222"/>
      <c r="L496" s="222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22">
        <f t="shared" si="17"/>
        <v>0</v>
      </c>
    </row>
    <row r="497" spans="2:23" ht="17.25" customHeight="1">
      <c r="B497" s="221">
        <v>53</v>
      </c>
      <c r="C497" s="13" t="s">
        <v>506</v>
      </c>
      <c r="D497" s="32" t="s">
        <v>1200</v>
      </c>
      <c r="E497" s="85" t="s">
        <v>1059</v>
      </c>
      <c r="F497" s="222">
        <v>1</v>
      </c>
      <c r="G497" s="222"/>
      <c r="H497" s="222"/>
      <c r="I497" s="222"/>
      <c r="J497" s="222"/>
      <c r="K497" s="222"/>
      <c r="L497" s="222">
        <v>1</v>
      </c>
      <c r="M497" s="86"/>
      <c r="N497" s="86"/>
      <c r="O497" s="86"/>
      <c r="P497" s="86"/>
      <c r="Q497" s="86"/>
      <c r="R497" s="86"/>
      <c r="S497" s="86">
        <v>1</v>
      </c>
      <c r="T497" s="86"/>
      <c r="U497" s="86"/>
      <c r="V497" s="86"/>
      <c r="W497" s="22">
        <f t="shared" si="17"/>
        <v>1</v>
      </c>
    </row>
    <row r="498" spans="2:23" ht="17.25" customHeight="1">
      <c r="B498" s="221">
        <v>54</v>
      </c>
      <c r="C498" s="13" t="s">
        <v>527</v>
      </c>
      <c r="D498" s="32" t="s">
        <v>1200</v>
      </c>
      <c r="E498" s="85" t="s">
        <v>30</v>
      </c>
      <c r="F498" s="222"/>
      <c r="G498" s="222"/>
      <c r="H498" s="222"/>
      <c r="I498" s="222"/>
      <c r="J498" s="222"/>
      <c r="K498" s="222"/>
      <c r="L498" s="222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22">
        <f t="shared" si="17"/>
        <v>0</v>
      </c>
    </row>
    <row r="499" spans="2:23" ht="17.25" customHeight="1">
      <c r="B499" s="221">
        <v>55</v>
      </c>
      <c r="C499" s="13" t="s">
        <v>529</v>
      </c>
      <c r="D499" s="32" t="s">
        <v>1200</v>
      </c>
      <c r="E499" s="85" t="s">
        <v>30</v>
      </c>
      <c r="F499" s="222"/>
      <c r="G499" s="222"/>
      <c r="H499" s="222"/>
      <c r="I499" s="222"/>
      <c r="J499" s="222"/>
      <c r="K499" s="222"/>
      <c r="L499" s="222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22">
        <f t="shared" si="17"/>
        <v>0</v>
      </c>
    </row>
    <row r="500" spans="2:23" ht="17.25" customHeight="1">
      <c r="B500" s="221">
        <v>56</v>
      </c>
      <c r="C500" s="13" t="s">
        <v>533</v>
      </c>
      <c r="D500" s="32" t="s">
        <v>1200</v>
      </c>
      <c r="E500" s="85" t="s">
        <v>30</v>
      </c>
      <c r="F500" s="222"/>
      <c r="G500" s="222"/>
      <c r="H500" s="222"/>
      <c r="I500" s="222"/>
      <c r="J500" s="222"/>
      <c r="K500" s="222"/>
      <c r="L500" s="222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22">
        <f t="shared" si="17"/>
        <v>0</v>
      </c>
    </row>
    <row r="501" spans="2:23" ht="17.25" customHeight="1">
      <c r="B501" s="221">
        <v>57</v>
      </c>
      <c r="C501" s="13" t="s">
        <v>537</v>
      </c>
      <c r="D501" s="32" t="s">
        <v>1200</v>
      </c>
      <c r="E501" s="85" t="s">
        <v>30</v>
      </c>
      <c r="F501" s="222"/>
      <c r="G501" s="222"/>
      <c r="H501" s="222"/>
      <c r="I501" s="222"/>
      <c r="J501" s="222"/>
      <c r="K501" s="222"/>
      <c r="L501" s="222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22">
        <f t="shared" si="17"/>
        <v>0</v>
      </c>
    </row>
    <row r="502" spans="2:23" ht="17.25" customHeight="1">
      <c r="B502" s="221">
        <v>58</v>
      </c>
      <c r="C502" s="13" t="s">
        <v>539</v>
      </c>
      <c r="D502" s="32" t="s">
        <v>1200</v>
      </c>
      <c r="E502" s="85" t="s">
        <v>1059</v>
      </c>
      <c r="F502" s="222">
        <v>1</v>
      </c>
      <c r="G502" s="222"/>
      <c r="H502" s="222"/>
      <c r="I502" s="222"/>
      <c r="J502" s="222"/>
      <c r="K502" s="222"/>
      <c r="L502" s="222"/>
      <c r="M502" s="86"/>
      <c r="N502" s="86"/>
      <c r="O502" s="86"/>
      <c r="P502" s="86"/>
      <c r="Q502" s="86"/>
      <c r="R502" s="86"/>
      <c r="S502" s="86">
        <v>1</v>
      </c>
      <c r="T502" s="86"/>
      <c r="U502" s="86"/>
      <c r="V502" s="86"/>
      <c r="W502" s="22">
        <f t="shared" si="17"/>
        <v>1</v>
      </c>
    </row>
    <row r="503" spans="2:23" ht="17.25" customHeight="1">
      <c r="B503" s="221">
        <v>59</v>
      </c>
      <c r="C503" s="13" t="s">
        <v>559</v>
      </c>
      <c r="D503" s="32" t="s">
        <v>1200</v>
      </c>
      <c r="E503" s="85" t="s">
        <v>30</v>
      </c>
      <c r="F503" s="222"/>
      <c r="G503" s="222"/>
      <c r="H503" s="222"/>
      <c r="I503" s="222"/>
      <c r="J503" s="222"/>
      <c r="K503" s="222"/>
      <c r="L503" s="222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22">
        <f t="shared" si="17"/>
        <v>0</v>
      </c>
    </row>
    <row r="504" spans="2:23" ht="17.25" customHeight="1">
      <c r="B504" s="221">
        <v>60</v>
      </c>
      <c r="C504" s="13" t="s">
        <v>561</v>
      </c>
      <c r="D504" s="32" t="s">
        <v>1200</v>
      </c>
      <c r="E504" s="85" t="s">
        <v>30</v>
      </c>
      <c r="F504" s="222"/>
      <c r="G504" s="222"/>
      <c r="H504" s="222"/>
      <c r="I504" s="222"/>
      <c r="J504" s="222"/>
      <c r="K504" s="222"/>
      <c r="L504" s="222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22">
        <f t="shared" si="17"/>
        <v>0</v>
      </c>
    </row>
    <row r="505" spans="2:23" ht="17.25" customHeight="1">
      <c r="B505" s="221">
        <v>61</v>
      </c>
      <c r="C505" s="13" t="s">
        <v>136</v>
      </c>
      <c r="D505" s="32" t="s">
        <v>1200</v>
      </c>
      <c r="E505" s="85" t="s">
        <v>1059</v>
      </c>
      <c r="F505" s="222">
        <v>1</v>
      </c>
      <c r="G505" s="222"/>
      <c r="H505" s="222"/>
      <c r="I505" s="222"/>
      <c r="J505" s="222">
        <v>1</v>
      </c>
      <c r="K505" s="222"/>
      <c r="L505" s="222"/>
      <c r="M505" s="86"/>
      <c r="N505" s="86"/>
      <c r="O505" s="86"/>
      <c r="P505" s="86"/>
      <c r="Q505" s="86"/>
      <c r="R505" s="86"/>
      <c r="S505" s="86">
        <v>1</v>
      </c>
      <c r="T505" s="86"/>
      <c r="U505" s="86"/>
      <c r="V505" s="86"/>
      <c r="W505" s="22">
        <f t="shared" si="17"/>
        <v>1</v>
      </c>
    </row>
    <row r="506" spans="2:23" ht="17.25" customHeight="1">
      <c r="B506" s="221">
        <v>62</v>
      </c>
      <c r="C506" s="13" t="s">
        <v>966</v>
      </c>
      <c r="D506" s="32" t="s">
        <v>1200</v>
      </c>
      <c r="E506" s="85" t="s">
        <v>1252</v>
      </c>
      <c r="F506" s="222"/>
      <c r="G506" s="222"/>
      <c r="H506" s="222"/>
      <c r="I506" s="222"/>
      <c r="J506" s="222"/>
      <c r="K506" s="222"/>
      <c r="L506" s="222">
        <v>1</v>
      </c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22">
        <f t="shared" si="17"/>
        <v>0</v>
      </c>
    </row>
    <row r="507" spans="2:23" ht="17.25" customHeight="1">
      <c r="B507" s="221">
        <v>63</v>
      </c>
      <c r="C507" s="13" t="s">
        <v>566</v>
      </c>
      <c r="D507" s="32" t="s">
        <v>1200</v>
      </c>
      <c r="E507" s="85" t="s">
        <v>30</v>
      </c>
      <c r="F507" s="222"/>
      <c r="G507" s="222"/>
      <c r="H507" s="222"/>
      <c r="I507" s="222"/>
      <c r="J507" s="222"/>
      <c r="K507" s="222"/>
      <c r="L507" s="222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22">
        <f t="shared" si="17"/>
        <v>0</v>
      </c>
    </row>
    <row r="508" spans="2:23" ht="17.25" customHeight="1">
      <c r="B508" s="221">
        <v>64</v>
      </c>
      <c r="C508" s="13" t="s">
        <v>572</v>
      </c>
      <c r="D508" s="32" t="s">
        <v>1200</v>
      </c>
      <c r="E508" s="85" t="s">
        <v>30</v>
      </c>
      <c r="F508" s="222"/>
      <c r="G508" s="222"/>
      <c r="H508" s="222"/>
      <c r="I508" s="222"/>
      <c r="J508" s="222"/>
      <c r="K508" s="222"/>
      <c r="L508" s="222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22">
        <f t="shared" si="17"/>
        <v>0</v>
      </c>
    </row>
    <row r="509" spans="2:23" ht="17.25" customHeight="1">
      <c r="B509" s="221">
        <v>65</v>
      </c>
      <c r="C509" s="13" t="s">
        <v>581</v>
      </c>
      <c r="D509" s="32" t="s">
        <v>1200</v>
      </c>
      <c r="E509" s="85" t="s">
        <v>1059</v>
      </c>
      <c r="F509" s="222">
        <v>1</v>
      </c>
      <c r="G509" s="222"/>
      <c r="H509" s="222"/>
      <c r="I509" s="222"/>
      <c r="J509" s="222"/>
      <c r="K509" s="222"/>
      <c r="L509" s="222"/>
      <c r="M509" s="86"/>
      <c r="N509" s="86"/>
      <c r="O509" s="86"/>
      <c r="P509" s="86"/>
      <c r="Q509" s="86"/>
      <c r="R509" s="86"/>
      <c r="S509" s="86">
        <v>1</v>
      </c>
      <c r="T509" s="86"/>
      <c r="U509" s="86"/>
      <c r="V509" s="86"/>
      <c r="W509" s="22">
        <f t="shared" ref="W509:W540" si="18">SUM(M509:V509)</f>
        <v>1</v>
      </c>
    </row>
    <row r="510" spans="2:23" ht="17.25" customHeight="1">
      <c r="B510" s="221">
        <v>66</v>
      </c>
      <c r="C510" s="13" t="s">
        <v>583</v>
      </c>
      <c r="D510" s="32" t="s">
        <v>1200</v>
      </c>
      <c r="E510" s="85" t="s">
        <v>1059</v>
      </c>
      <c r="F510" s="222">
        <v>1</v>
      </c>
      <c r="G510" s="222"/>
      <c r="H510" s="222"/>
      <c r="I510" s="222"/>
      <c r="J510" s="222"/>
      <c r="K510" s="222"/>
      <c r="L510" s="222"/>
      <c r="M510" s="86"/>
      <c r="N510" s="86"/>
      <c r="O510" s="86"/>
      <c r="P510" s="86"/>
      <c r="Q510" s="86"/>
      <c r="R510" s="86"/>
      <c r="S510" s="86">
        <v>1</v>
      </c>
      <c r="T510" s="86"/>
      <c r="U510" s="86"/>
      <c r="V510" s="86"/>
      <c r="W510" s="22">
        <f t="shared" si="18"/>
        <v>1</v>
      </c>
    </row>
    <row r="511" spans="2:23" ht="17.25" customHeight="1">
      <c r="B511" s="221">
        <v>67</v>
      </c>
      <c r="C511" s="13" t="s">
        <v>585</v>
      </c>
      <c r="D511" s="32" t="s">
        <v>1200</v>
      </c>
      <c r="E511" s="85" t="s">
        <v>30</v>
      </c>
      <c r="F511" s="222"/>
      <c r="G511" s="222"/>
      <c r="H511" s="222"/>
      <c r="I511" s="222"/>
      <c r="J511" s="222"/>
      <c r="K511" s="222"/>
      <c r="L511" s="222">
        <v>1</v>
      </c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22">
        <f t="shared" si="18"/>
        <v>0</v>
      </c>
    </row>
    <row r="512" spans="2:23" ht="17.25" customHeight="1">
      <c r="B512" s="221">
        <v>68</v>
      </c>
      <c r="C512" s="13" t="s">
        <v>591</v>
      </c>
      <c r="D512" s="32" t="s">
        <v>1200</v>
      </c>
      <c r="E512" s="85" t="s">
        <v>1059</v>
      </c>
      <c r="F512" s="222">
        <v>1</v>
      </c>
      <c r="G512" s="222"/>
      <c r="H512" s="222"/>
      <c r="I512" s="222"/>
      <c r="J512" s="222">
        <v>1</v>
      </c>
      <c r="K512" s="222"/>
      <c r="L512" s="222"/>
      <c r="M512" s="86"/>
      <c r="N512" s="86"/>
      <c r="O512" s="86"/>
      <c r="P512" s="86"/>
      <c r="Q512" s="86"/>
      <c r="R512" s="86"/>
      <c r="S512" s="86">
        <v>1</v>
      </c>
      <c r="T512" s="86"/>
      <c r="U512" s="86"/>
      <c r="V512" s="86"/>
      <c r="W512" s="22">
        <f t="shared" si="18"/>
        <v>1</v>
      </c>
    </row>
    <row r="513" spans="1:23" s="2" customFormat="1" ht="17.25" customHeight="1">
      <c r="A513" s="40" t="s">
        <v>1128</v>
      </c>
      <c r="B513" s="221">
        <v>69</v>
      </c>
      <c r="C513" s="13" t="s">
        <v>593</v>
      </c>
      <c r="D513" s="32" t="s">
        <v>1200</v>
      </c>
      <c r="E513" s="85" t="s">
        <v>1059</v>
      </c>
      <c r="F513" s="222">
        <v>1</v>
      </c>
      <c r="G513" s="222"/>
      <c r="H513" s="222"/>
      <c r="I513" s="222"/>
      <c r="J513" s="222"/>
      <c r="K513" s="222"/>
      <c r="L513" s="222"/>
      <c r="M513" s="86"/>
      <c r="N513" s="86"/>
      <c r="O513" s="86"/>
      <c r="P513" s="86"/>
      <c r="Q513" s="86"/>
      <c r="R513" s="86"/>
      <c r="S513" s="86">
        <v>1</v>
      </c>
      <c r="T513" s="86"/>
      <c r="U513" s="86"/>
      <c r="V513" s="86"/>
      <c r="W513" s="22">
        <f t="shared" si="18"/>
        <v>1</v>
      </c>
    </row>
    <row r="514" spans="1:23" s="7" customFormat="1" ht="17.25" customHeight="1">
      <c r="B514" s="221">
        <v>70</v>
      </c>
      <c r="C514" s="13" t="s">
        <v>595</v>
      </c>
      <c r="D514" s="32" t="s">
        <v>1200</v>
      </c>
      <c r="E514" s="99" t="s">
        <v>1059</v>
      </c>
      <c r="F514" s="222">
        <v>1</v>
      </c>
      <c r="G514" s="222"/>
      <c r="H514" s="222"/>
      <c r="I514" s="222"/>
      <c r="J514" s="222"/>
      <c r="K514" s="222"/>
      <c r="L514" s="222">
        <v>1</v>
      </c>
      <c r="M514" s="86"/>
      <c r="N514" s="86"/>
      <c r="O514" s="86"/>
      <c r="P514" s="86"/>
      <c r="Q514" s="86"/>
      <c r="R514" s="86"/>
      <c r="S514" s="86">
        <v>1</v>
      </c>
      <c r="T514" s="86"/>
      <c r="U514" s="86"/>
      <c r="V514" s="86"/>
      <c r="W514" s="22">
        <f t="shared" si="18"/>
        <v>1</v>
      </c>
    </row>
    <row r="515" spans="1:23" s="7" customFormat="1" ht="17.25" customHeight="1">
      <c r="B515" s="221">
        <v>71</v>
      </c>
      <c r="C515" s="13" t="s">
        <v>597</v>
      </c>
      <c r="D515" s="32" t="s">
        <v>1200</v>
      </c>
      <c r="E515" s="85" t="s">
        <v>30</v>
      </c>
      <c r="F515" s="222"/>
      <c r="G515" s="222"/>
      <c r="H515" s="222"/>
      <c r="I515" s="222"/>
      <c r="J515" s="222"/>
      <c r="K515" s="222"/>
      <c r="L515" s="222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22">
        <f t="shared" si="18"/>
        <v>0</v>
      </c>
    </row>
    <row r="516" spans="1:23" ht="17.25" customHeight="1">
      <c r="B516" s="221">
        <v>72</v>
      </c>
      <c r="C516" s="13" t="s">
        <v>974</v>
      </c>
      <c r="D516" s="32" t="s">
        <v>1200</v>
      </c>
      <c r="E516" s="99" t="s">
        <v>1059</v>
      </c>
      <c r="F516" s="222">
        <v>1</v>
      </c>
      <c r="G516" s="222"/>
      <c r="H516" s="222"/>
      <c r="I516" s="222"/>
      <c r="J516" s="222">
        <v>1</v>
      </c>
      <c r="K516" s="222"/>
      <c r="L516" s="222">
        <v>1</v>
      </c>
      <c r="M516" s="86"/>
      <c r="N516" s="86"/>
      <c r="O516" s="86"/>
      <c r="P516" s="86"/>
      <c r="Q516" s="86"/>
      <c r="R516" s="86"/>
      <c r="S516" s="86">
        <v>1</v>
      </c>
      <c r="T516" s="86"/>
      <c r="U516" s="86"/>
      <c r="V516" s="86"/>
      <c r="W516" s="22">
        <f t="shared" si="18"/>
        <v>1</v>
      </c>
    </row>
    <row r="517" spans="1:23" s="7" customFormat="1" ht="17.25" customHeight="1">
      <c r="B517" s="221">
        <v>73</v>
      </c>
      <c r="C517" s="13" t="s">
        <v>650</v>
      </c>
      <c r="D517" s="32" t="s">
        <v>1200</v>
      </c>
      <c r="E517" s="85" t="s">
        <v>1059</v>
      </c>
      <c r="F517" s="222">
        <v>1</v>
      </c>
      <c r="G517" s="222"/>
      <c r="H517" s="222"/>
      <c r="I517" s="222"/>
      <c r="J517" s="222"/>
      <c r="K517" s="222"/>
      <c r="L517" s="222">
        <v>1</v>
      </c>
      <c r="M517" s="86"/>
      <c r="N517" s="86"/>
      <c r="O517" s="86"/>
      <c r="P517" s="86"/>
      <c r="Q517" s="86"/>
      <c r="R517" s="86"/>
      <c r="S517" s="86">
        <v>1</v>
      </c>
      <c r="T517" s="86"/>
      <c r="U517" s="86"/>
      <c r="V517" s="86"/>
      <c r="W517" s="22">
        <f t="shared" si="18"/>
        <v>1</v>
      </c>
    </row>
    <row r="518" spans="1:23" ht="17.25" customHeight="1">
      <c r="B518" s="221">
        <v>74</v>
      </c>
      <c r="C518" s="13" t="s">
        <v>654</v>
      </c>
      <c r="D518" s="32" t="s">
        <v>1200</v>
      </c>
      <c r="E518" s="85" t="s">
        <v>1059</v>
      </c>
      <c r="F518" s="222">
        <v>1</v>
      </c>
      <c r="G518" s="222"/>
      <c r="H518" s="222"/>
      <c r="I518" s="222"/>
      <c r="J518" s="222"/>
      <c r="K518" s="222"/>
      <c r="L518" s="222"/>
      <c r="M518" s="86"/>
      <c r="N518" s="86"/>
      <c r="O518" s="86"/>
      <c r="P518" s="86"/>
      <c r="Q518" s="86"/>
      <c r="R518" s="86"/>
      <c r="S518" s="86">
        <v>1</v>
      </c>
      <c r="T518" s="86"/>
      <c r="U518" s="86"/>
      <c r="V518" s="86"/>
      <c r="W518" s="22">
        <f t="shared" si="18"/>
        <v>1</v>
      </c>
    </row>
    <row r="519" spans="1:23" ht="17.25" customHeight="1">
      <c r="B519" s="221">
        <v>75</v>
      </c>
      <c r="C519" s="13" t="s">
        <v>661</v>
      </c>
      <c r="D519" s="32" t="s">
        <v>1200</v>
      </c>
      <c r="E519" s="85" t="s">
        <v>1059</v>
      </c>
      <c r="F519" s="222">
        <v>1</v>
      </c>
      <c r="G519" s="222"/>
      <c r="H519" s="222"/>
      <c r="I519" s="222"/>
      <c r="J519" s="222"/>
      <c r="K519" s="222"/>
      <c r="L519" s="222"/>
      <c r="M519" s="86"/>
      <c r="N519" s="86"/>
      <c r="O519" s="86"/>
      <c r="P519" s="86"/>
      <c r="Q519" s="86"/>
      <c r="R519" s="86"/>
      <c r="S519" s="86">
        <v>1</v>
      </c>
      <c r="T519" s="86"/>
      <c r="U519" s="86"/>
      <c r="V519" s="86"/>
      <c r="W519" s="22">
        <f t="shared" si="18"/>
        <v>1</v>
      </c>
    </row>
    <row r="520" spans="1:23" ht="17.25" customHeight="1">
      <c r="B520" s="221">
        <v>76</v>
      </c>
      <c r="C520" s="13" t="s">
        <v>663</v>
      </c>
      <c r="D520" s="32" t="s">
        <v>1200</v>
      </c>
      <c r="E520" s="85" t="s">
        <v>1059</v>
      </c>
      <c r="F520" s="222">
        <v>1</v>
      </c>
      <c r="G520" s="222"/>
      <c r="H520" s="222"/>
      <c r="I520" s="222"/>
      <c r="J520" s="222"/>
      <c r="K520" s="222"/>
      <c r="L520" s="222"/>
      <c r="M520" s="86"/>
      <c r="N520" s="86"/>
      <c r="O520" s="86"/>
      <c r="P520" s="86"/>
      <c r="Q520" s="86"/>
      <c r="R520" s="86"/>
      <c r="S520" s="86">
        <v>1</v>
      </c>
      <c r="T520" s="86"/>
      <c r="U520" s="86"/>
      <c r="V520" s="86"/>
      <c r="W520" s="22">
        <f t="shared" si="18"/>
        <v>1</v>
      </c>
    </row>
    <row r="521" spans="1:23" ht="17.25" customHeight="1">
      <c r="B521" s="221">
        <v>77</v>
      </c>
      <c r="C521" s="13" t="s">
        <v>673</v>
      </c>
      <c r="D521" s="32" t="s">
        <v>1200</v>
      </c>
      <c r="E521" s="85" t="s">
        <v>30</v>
      </c>
      <c r="F521" s="222"/>
      <c r="G521" s="222"/>
      <c r="H521" s="222"/>
      <c r="I521" s="222"/>
      <c r="J521" s="222"/>
      <c r="K521" s="222"/>
      <c r="L521" s="222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22">
        <f t="shared" si="18"/>
        <v>0</v>
      </c>
    </row>
    <row r="522" spans="1:23" ht="17.25" customHeight="1">
      <c r="B522" s="221">
        <v>78</v>
      </c>
      <c r="C522" s="13" t="s">
        <v>675</v>
      </c>
      <c r="D522" s="32" t="s">
        <v>1200</v>
      </c>
      <c r="E522" s="85" t="s">
        <v>1059</v>
      </c>
      <c r="F522" s="222">
        <v>1</v>
      </c>
      <c r="G522" s="222"/>
      <c r="H522" s="222"/>
      <c r="I522" s="222"/>
      <c r="J522" s="222"/>
      <c r="K522" s="222"/>
      <c r="L522" s="222"/>
      <c r="M522" s="86"/>
      <c r="N522" s="86"/>
      <c r="O522" s="86"/>
      <c r="P522" s="86"/>
      <c r="Q522" s="86"/>
      <c r="R522" s="86"/>
      <c r="S522" s="86">
        <v>1</v>
      </c>
      <c r="T522" s="86"/>
      <c r="U522" s="86"/>
      <c r="V522" s="86"/>
      <c r="W522" s="22">
        <f t="shared" si="18"/>
        <v>1</v>
      </c>
    </row>
    <row r="523" spans="1:23" ht="17.25" customHeight="1">
      <c r="B523" s="221">
        <v>79</v>
      </c>
      <c r="C523" s="13" t="s">
        <v>714</v>
      </c>
      <c r="D523" s="32" t="s">
        <v>1200</v>
      </c>
      <c r="E523" s="85" t="s">
        <v>30</v>
      </c>
      <c r="F523" s="222"/>
      <c r="G523" s="222"/>
      <c r="H523" s="222"/>
      <c r="I523" s="222"/>
      <c r="J523" s="222"/>
      <c r="K523" s="222"/>
      <c r="L523" s="222">
        <v>1</v>
      </c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22">
        <f t="shared" si="18"/>
        <v>0</v>
      </c>
    </row>
    <row r="524" spans="1:23" ht="17.25" customHeight="1">
      <c r="B524" s="221">
        <v>80</v>
      </c>
      <c r="C524" s="13" t="s">
        <v>716</v>
      </c>
      <c r="D524" s="32" t="s">
        <v>1200</v>
      </c>
      <c r="E524" s="85" t="s">
        <v>30</v>
      </c>
      <c r="F524" s="222"/>
      <c r="G524" s="222"/>
      <c r="H524" s="222"/>
      <c r="I524" s="222"/>
      <c r="J524" s="222"/>
      <c r="K524" s="222"/>
      <c r="L524" s="222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22">
        <f t="shared" si="18"/>
        <v>0</v>
      </c>
    </row>
    <row r="525" spans="1:23" ht="17.25" customHeight="1">
      <c r="B525" s="221">
        <v>81</v>
      </c>
      <c r="C525" s="13" t="s">
        <v>948</v>
      </c>
      <c r="D525" s="32" t="s">
        <v>1200</v>
      </c>
      <c r="E525" s="85" t="s">
        <v>1261</v>
      </c>
      <c r="F525" s="222"/>
      <c r="G525" s="222"/>
      <c r="H525" s="222"/>
      <c r="I525" s="222"/>
      <c r="J525" s="222"/>
      <c r="K525" s="222"/>
      <c r="L525" s="222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22">
        <f t="shared" si="18"/>
        <v>0</v>
      </c>
    </row>
    <row r="526" spans="1:23" ht="17.25" customHeight="1">
      <c r="B526" s="221">
        <v>82</v>
      </c>
      <c r="C526" s="13" t="s">
        <v>722</v>
      </c>
      <c r="D526" s="32" t="s">
        <v>1200</v>
      </c>
      <c r="E526" s="85" t="s">
        <v>30</v>
      </c>
      <c r="F526" s="222"/>
      <c r="G526" s="222"/>
      <c r="H526" s="222"/>
      <c r="I526" s="222"/>
      <c r="J526" s="222"/>
      <c r="K526" s="222"/>
      <c r="L526" s="222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22">
        <f t="shared" si="18"/>
        <v>0</v>
      </c>
    </row>
    <row r="527" spans="1:23" ht="17.25" customHeight="1">
      <c r="B527" s="221">
        <v>83</v>
      </c>
      <c r="C527" s="13" t="s">
        <v>724</v>
      </c>
      <c r="D527" s="32" t="s">
        <v>1200</v>
      </c>
      <c r="E527" s="85" t="s">
        <v>30</v>
      </c>
      <c r="F527" s="222"/>
      <c r="G527" s="222"/>
      <c r="H527" s="222"/>
      <c r="I527" s="222"/>
      <c r="J527" s="222"/>
      <c r="K527" s="222"/>
      <c r="L527" s="222">
        <v>1</v>
      </c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22">
        <f t="shared" si="18"/>
        <v>0</v>
      </c>
    </row>
    <row r="528" spans="1:23" ht="17.25" customHeight="1">
      <c r="B528" s="221">
        <v>84</v>
      </c>
      <c r="C528" s="13" t="s">
        <v>730</v>
      </c>
      <c r="D528" s="32" t="s">
        <v>1200</v>
      </c>
      <c r="E528" s="85" t="s">
        <v>1059</v>
      </c>
      <c r="F528" s="222">
        <v>1</v>
      </c>
      <c r="G528" s="222"/>
      <c r="H528" s="222"/>
      <c r="I528" s="222"/>
      <c r="J528" s="222"/>
      <c r="K528" s="222">
        <v>1</v>
      </c>
      <c r="L528" s="222"/>
      <c r="M528" s="86"/>
      <c r="N528" s="86"/>
      <c r="O528" s="86"/>
      <c r="P528" s="86"/>
      <c r="Q528" s="86"/>
      <c r="R528" s="86"/>
      <c r="S528" s="86">
        <v>1</v>
      </c>
      <c r="T528" s="86"/>
      <c r="U528" s="86"/>
      <c r="V528" s="86"/>
      <c r="W528" s="22">
        <f t="shared" si="18"/>
        <v>1</v>
      </c>
    </row>
    <row r="529" spans="1:24" ht="17.25" customHeight="1">
      <c r="B529" s="221">
        <v>85</v>
      </c>
      <c r="C529" s="13" t="s">
        <v>732</v>
      </c>
      <c r="D529" s="32" t="s">
        <v>1200</v>
      </c>
      <c r="E529" s="99" t="s">
        <v>1059</v>
      </c>
      <c r="F529" s="222">
        <v>1</v>
      </c>
      <c r="G529" s="222"/>
      <c r="H529" s="222"/>
      <c r="I529" s="222"/>
      <c r="J529" s="222"/>
      <c r="K529" s="222"/>
      <c r="L529" s="222"/>
      <c r="M529" s="86"/>
      <c r="N529" s="86"/>
      <c r="O529" s="86"/>
      <c r="P529" s="86"/>
      <c r="Q529" s="86"/>
      <c r="R529" s="86"/>
      <c r="S529" s="86">
        <v>1</v>
      </c>
      <c r="T529" s="86"/>
      <c r="U529" s="86"/>
      <c r="V529" s="86"/>
      <c r="W529" s="22">
        <f t="shared" si="18"/>
        <v>1</v>
      </c>
    </row>
    <row r="530" spans="1:24" ht="17.25" customHeight="1">
      <c r="B530" s="221">
        <v>86</v>
      </c>
      <c r="C530" s="13" t="s">
        <v>740</v>
      </c>
      <c r="D530" s="32" t="s">
        <v>1200</v>
      </c>
      <c r="E530" s="85" t="s">
        <v>30</v>
      </c>
      <c r="F530" s="222"/>
      <c r="G530" s="222"/>
      <c r="H530" s="222"/>
      <c r="I530" s="222"/>
      <c r="J530" s="222"/>
      <c r="K530" s="222"/>
      <c r="L530" s="222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22">
        <f t="shared" si="18"/>
        <v>0</v>
      </c>
    </row>
    <row r="531" spans="1:24" ht="17.25" customHeight="1">
      <c r="B531" s="221">
        <v>87</v>
      </c>
      <c r="C531" s="13" t="s">
        <v>742</v>
      </c>
      <c r="D531" s="32" t="s">
        <v>1200</v>
      </c>
      <c r="E531" s="85" t="s">
        <v>30</v>
      </c>
      <c r="F531" s="222"/>
      <c r="G531" s="222"/>
      <c r="H531" s="222"/>
      <c r="I531" s="222"/>
      <c r="J531" s="222"/>
      <c r="K531" s="222"/>
      <c r="L531" s="222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22">
        <f t="shared" si="18"/>
        <v>0</v>
      </c>
    </row>
    <row r="532" spans="1:24" s="7" customFormat="1" ht="17.25" customHeight="1">
      <c r="B532" s="221">
        <v>88</v>
      </c>
      <c r="C532" s="13" t="s">
        <v>799</v>
      </c>
      <c r="D532" s="32" t="s">
        <v>1200</v>
      </c>
      <c r="E532" s="85" t="s">
        <v>1059</v>
      </c>
      <c r="F532" s="222">
        <v>1</v>
      </c>
      <c r="G532" s="222"/>
      <c r="H532" s="222"/>
      <c r="I532" s="222"/>
      <c r="J532" s="222"/>
      <c r="K532" s="222"/>
      <c r="L532" s="222">
        <v>1</v>
      </c>
      <c r="M532" s="86"/>
      <c r="N532" s="86"/>
      <c r="O532" s="86"/>
      <c r="P532" s="86"/>
      <c r="Q532" s="86"/>
      <c r="R532" s="86"/>
      <c r="S532" s="86">
        <v>1</v>
      </c>
      <c r="T532" s="86"/>
      <c r="U532" s="86"/>
      <c r="V532" s="86"/>
      <c r="W532" s="22">
        <f t="shared" si="18"/>
        <v>1</v>
      </c>
    </row>
    <row r="533" spans="1:24" ht="17.25" customHeight="1">
      <c r="B533" s="221">
        <v>89</v>
      </c>
      <c r="C533" s="13" t="s">
        <v>801</v>
      </c>
      <c r="D533" s="32" t="s">
        <v>1200</v>
      </c>
      <c r="E533" s="99" t="s">
        <v>30</v>
      </c>
      <c r="F533" s="222"/>
      <c r="G533" s="222"/>
      <c r="H533" s="222"/>
      <c r="I533" s="222"/>
      <c r="J533" s="222"/>
      <c r="K533" s="222"/>
      <c r="L533" s="222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22">
        <f t="shared" si="18"/>
        <v>0</v>
      </c>
    </row>
    <row r="534" spans="1:24" ht="17.25" customHeight="1">
      <c r="B534" s="221">
        <v>90</v>
      </c>
      <c r="C534" s="13" t="s">
        <v>803</v>
      </c>
      <c r="D534" s="32" t="s">
        <v>1200</v>
      </c>
      <c r="E534" s="85" t="s">
        <v>1059</v>
      </c>
      <c r="F534" s="222">
        <v>1</v>
      </c>
      <c r="G534" s="222"/>
      <c r="H534" s="222"/>
      <c r="I534" s="222"/>
      <c r="J534" s="222"/>
      <c r="K534" s="222"/>
      <c r="L534" s="222"/>
      <c r="M534" s="86"/>
      <c r="N534" s="86"/>
      <c r="O534" s="86"/>
      <c r="P534" s="86"/>
      <c r="Q534" s="86"/>
      <c r="R534" s="86"/>
      <c r="S534" s="86">
        <v>1</v>
      </c>
      <c r="T534" s="86"/>
      <c r="U534" s="86"/>
      <c r="V534" s="86"/>
      <c r="W534" s="22">
        <f t="shared" si="18"/>
        <v>1</v>
      </c>
    </row>
    <row r="535" spans="1:24" ht="17.25" customHeight="1">
      <c r="B535" s="221">
        <v>91</v>
      </c>
      <c r="C535" s="13" t="s">
        <v>805</v>
      </c>
      <c r="D535" s="32" t="s">
        <v>1200</v>
      </c>
      <c r="E535" s="85" t="s">
        <v>1059</v>
      </c>
      <c r="F535" s="222">
        <v>1</v>
      </c>
      <c r="G535" s="222"/>
      <c r="H535" s="222"/>
      <c r="I535" s="222"/>
      <c r="J535" s="222"/>
      <c r="K535" s="222"/>
      <c r="L535" s="222">
        <v>1</v>
      </c>
      <c r="M535" s="86"/>
      <c r="N535" s="86"/>
      <c r="O535" s="86"/>
      <c r="P535" s="86"/>
      <c r="Q535" s="86"/>
      <c r="R535" s="86"/>
      <c r="S535" s="86">
        <v>1</v>
      </c>
      <c r="T535" s="86"/>
      <c r="U535" s="86"/>
      <c r="V535" s="86"/>
      <c r="W535" s="22">
        <f t="shared" si="18"/>
        <v>1</v>
      </c>
    </row>
    <row r="536" spans="1:24" ht="17.25" customHeight="1">
      <c r="B536" s="221">
        <v>92</v>
      </c>
      <c r="C536" s="13" t="s">
        <v>815</v>
      </c>
      <c r="D536" s="32" t="s">
        <v>1200</v>
      </c>
      <c r="E536" s="85" t="s">
        <v>30</v>
      </c>
      <c r="F536" s="222"/>
      <c r="G536" s="222"/>
      <c r="H536" s="222"/>
      <c r="I536" s="222"/>
      <c r="J536" s="222"/>
      <c r="K536" s="222"/>
      <c r="L536" s="222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22">
        <f t="shared" si="18"/>
        <v>0</v>
      </c>
    </row>
    <row r="537" spans="1:24" ht="17.25" customHeight="1">
      <c r="B537" s="221">
        <v>93</v>
      </c>
      <c r="C537" s="13" t="s">
        <v>822</v>
      </c>
      <c r="D537" s="32" t="s">
        <v>1200</v>
      </c>
      <c r="E537" s="85" t="s">
        <v>1059</v>
      </c>
      <c r="F537" s="222">
        <v>1</v>
      </c>
      <c r="G537" s="222"/>
      <c r="H537" s="222"/>
      <c r="I537" s="222"/>
      <c r="J537" s="222"/>
      <c r="K537" s="222"/>
      <c r="L537" s="222"/>
      <c r="M537" s="86"/>
      <c r="N537" s="86"/>
      <c r="O537" s="86"/>
      <c r="P537" s="86"/>
      <c r="Q537" s="86"/>
      <c r="R537" s="86"/>
      <c r="S537" s="86">
        <v>1</v>
      </c>
      <c r="T537" s="86"/>
      <c r="U537" s="86"/>
      <c r="V537" s="86"/>
      <c r="W537" s="22">
        <f t="shared" si="18"/>
        <v>1</v>
      </c>
    </row>
    <row r="538" spans="1:24" ht="17.25" customHeight="1">
      <c r="B538" s="221">
        <v>94</v>
      </c>
      <c r="C538" s="13" t="s">
        <v>826</v>
      </c>
      <c r="D538" s="32" t="s">
        <v>1200</v>
      </c>
      <c r="E538" s="85" t="s">
        <v>1059</v>
      </c>
      <c r="F538" s="222">
        <v>1</v>
      </c>
      <c r="G538" s="222"/>
      <c r="H538" s="222"/>
      <c r="I538" s="222"/>
      <c r="J538" s="222"/>
      <c r="K538" s="222">
        <v>1</v>
      </c>
      <c r="L538" s="222"/>
      <c r="M538" s="86"/>
      <c r="N538" s="86"/>
      <c r="O538" s="86"/>
      <c r="P538" s="86"/>
      <c r="Q538" s="86"/>
      <c r="R538" s="86"/>
      <c r="S538" s="86">
        <v>1</v>
      </c>
      <c r="T538" s="86"/>
      <c r="U538" s="86"/>
      <c r="V538" s="86"/>
      <c r="W538" s="22">
        <f t="shared" si="18"/>
        <v>1</v>
      </c>
    </row>
    <row r="539" spans="1:24" ht="17.25" customHeight="1">
      <c r="B539" s="221">
        <v>95</v>
      </c>
      <c r="C539" s="13" t="s">
        <v>849</v>
      </c>
      <c r="D539" s="32" t="s">
        <v>1200</v>
      </c>
      <c r="E539" s="85" t="s">
        <v>30</v>
      </c>
      <c r="F539" s="222"/>
      <c r="G539" s="222"/>
      <c r="H539" s="222"/>
      <c r="I539" s="222"/>
      <c r="J539" s="222"/>
      <c r="K539" s="222"/>
      <c r="L539" s="222">
        <v>1</v>
      </c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22">
        <f t="shared" si="18"/>
        <v>0</v>
      </c>
    </row>
    <row r="540" spans="1:24" ht="17.25" customHeight="1">
      <c r="B540" s="221">
        <v>96</v>
      </c>
      <c r="C540" s="13" t="s">
        <v>249</v>
      </c>
      <c r="D540" s="32" t="s">
        <v>1200</v>
      </c>
      <c r="E540" s="85" t="s">
        <v>30</v>
      </c>
      <c r="F540" s="222"/>
      <c r="G540" s="222"/>
      <c r="H540" s="222"/>
      <c r="I540" s="222"/>
      <c r="J540" s="222"/>
      <c r="K540" s="222"/>
      <c r="L540" s="222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22">
        <f t="shared" si="18"/>
        <v>0</v>
      </c>
      <c r="X540" s="1" t="s">
        <v>1327</v>
      </c>
    </row>
    <row r="541" spans="1:24" ht="17.25" customHeight="1">
      <c r="B541" s="433" t="s">
        <v>1133</v>
      </c>
      <c r="C541" s="433"/>
      <c r="D541" s="32"/>
      <c r="E541" s="105"/>
      <c r="F541" s="106">
        <f t="shared" ref="F541:V541" si="19">SUM(F444:F540)</f>
        <v>50</v>
      </c>
      <c r="G541" s="106">
        <f t="shared" si="19"/>
        <v>1</v>
      </c>
      <c r="H541" s="106">
        <f t="shared" si="19"/>
        <v>0</v>
      </c>
      <c r="I541" s="106">
        <f t="shared" si="19"/>
        <v>0</v>
      </c>
      <c r="J541" s="106">
        <f t="shared" si="19"/>
        <v>8</v>
      </c>
      <c r="K541" s="106">
        <f t="shared" si="19"/>
        <v>4</v>
      </c>
      <c r="L541" s="106">
        <f t="shared" si="19"/>
        <v>23</v>
      </c>
      <c r="M541" s="106">
        <f t="shared" si="19"/>
        <v>0</v>
      </c>
      <c r="N541" s="106">
        <f t="shared" si="19"/>
        <v>0</v>
      </c>
      <c r="O541" s="106">
        <f t="shared" si="19"/>
        <v>1</v>
      </c>
      <c r="P541" s="106">
        <f t="shared" si="19"/>
        <v>0</v>
      </c>
      <c r="Q541" s="106">
        <f t="shared" si="19"/>
        <v>0</v>
      </c>
      <c r="R541" s="106">
        <f t="shared" si="19"/>
        <v>0</v>
      </c>
      <c r="S541" s="106">
        <f t="shared" si="19"/>
        <v>49</v>
      </c>
      <c r="T541" s="106">
        <f t="shared" si="19"/>
        <v>0</v>
      </c>
      <c r="U541" s="106">
        <f t="shared" si="19"/>
        <v>0</v>
      </c>
      <c r="V541" s="106">
        <f t="shared" si="19"/>
        <v>0</v>
      </c>
      <c r="W541" s="107">
        <f>SUM(M541:V541)</f>
        <v>50</v>
      </c>
      <c r="X541" s="1">
        <f>M541+N541+O541+P541+U541</f>
        <v>1</v>
      </c>
    </row>
    <row r="542" spans="1:24" ht="17.25" customHeight="1">
      <c r="B542" s="14"/>
      <c r="C542" s="14"/>
      <c r="D542" s="35"/>
      <c r="E542" s="16"/>
      <c r="F542" s="177"/>
      <c r="G542" s="177"/>
      <c r="H542" s="177"/>
      <c r="I542" s="177"/>
      <c r="J542" s="177"/>
      <c r="K542" s="177"/>
      <c r="L542" s="207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109"/>
    </row>
    <row r="543" spans="1:24" s="7" customFormat="1" ht="25.5" customHeight="1">
      <c r="B543" s="14"/>
      <c r="C543" s="15"/>
      <c r="D543" s="35"/>
      <c r="E543" s="16"/>
      <c r="F543" s="177"/>
      <c r="G543" s="177"/>
      <c r="H543" s="177"/>
      <c r="I543" s="177"/>
      <c r="J543" s="177"/>
      <c r="K543" s="177"/>
      <c r="L543" s="207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80"/>
    </row>
    <row r="544" spans="1:24" ht="20.25" customHeight="1">
      <c r="A544" s="26" t="s">
        <v>1075</v>
      </c>
      <c r="B544" s="2"/>
      <c r="C544" s="15"/>
      <c r="D544" s="35"/>
      <c r="E544" s="16"/>
      <c r="F544" s="177"/>
      <c r="G544" s="177"/>
      <c r="H544" s="177"/>
      <c r="I544" s="177"/>
      <c r="J544" s="177"/>
      <c r="K544" s="177"/>
      <c r="L544" s="207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20"/>
    </row>
    <row r="545" spans="1:30" ht="17.25" customHeight="1">
      <c r="A545" s="40" t="s">
        <v>1125</v>
      </c>
      <c r="B545" s="2"/>
      <c r="C545" s="5"/>
      <c r="D545" s="30"/>
      <c r="E545" s="9"/>
      <c r="F545" s="175"/>
      <c r="G545" s="175"/>
      <c r="H545" s="175"/>
      <c r="I545" s="175"/>
      <c r="J545" s="175"/>
      <c r="K545" s="175"/>
      <c r="L545" s="2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25"/>
    </row>
    <row r="546" spans="1:30" ht="25.5" customHeight="1">
      <c r="B546" s="221"/>
      <c r="C546" s="23" t="s">
        <v>1007</v>
      </c>
      <c r="D546" s="31" t="s">
        <v>999</v>
      </c>
      <c r="E546" s="82" t="s">
        <v>1</v>
      </c>
      <c r="F546" s="169" t="s">
        <v>1329</v>
      </c>
      <c r="G546" s="169" t="s">
        <v>1328</v>
      </c>
      <c r="H546" s="169" t="s">
        <v>1205</v>
      </c>
      <c r="I546" s="169" t="s">
        <v>1206</v>
      </c>
      <c r="J546" s="169" t="s">
        <v>1333</v>
      </c>
      <c r="K546" s="169" t="s">
        <v>1334</v>
      </c>
      <c r="L546" s="169" t="s">
        <v>1405</v>
      </c>
      <c r="M546" s="168" t="s">
        <v>1462</v>
      </c>
      <c r="N546" s="168" t="s">
        <v>1463</v>
      </c>
      <c r="O546" s="168" t="s">
        <v>1464</v>
      </c>
      <c r="P546" s="168" t="s">
        <v>1465</v>
      </c>
      <c r="Q546" s="83" t="s">
        <v>1239</v>
      </c>
      <c r="R546" s="83" t="s">
        <v>1240</v>
      </c>
      <c r="S546" s="83" t="s">
        <v>1241</v>
      </c>
      <c r="T546" s="83" t="s">
        <v>979</v>
      </c>
      <c r="U546" s="168" t="s">
        <v>1414</v>
      </c>
      <c r="V546" s="83" t="s">
        <v>1242</v>
      </c>
      <c r="W546" s="46" t="s">
        <v>1223</v>
      </c>
    </row>
    <row r="547" spans="1:30" s="42" customFormat="1" ht="17.25" customHeight="1">
      <c r="A547" s="7"/>
      <c r="B547" s="57">
        <v>1</v>
      </c>
      <c r="C547" s="43" t="s">
        <v>955</v>
      </c>
      <c r="D547" s="44" t="s">
        <v>1203</v>
      </c>
      <c r="E547" s="114" t="s">
        <v>30</v>
      </c>
      <c r="F547" s="269"/>
      <c r="G547" s="269"/>
      <c r="H547" s="269"/>
      <c r="I547" s="269"/>
      <c r="J547" s="269"/>
      <c r="K547" s="269"/>
      <c r="L547" s="269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6">
        <f>SUM(M547:V547)</f>
        <v>0</v>
      </c>
    </row>
    <row r="548" spans="1:30" ht="17.25" customHeight="1">
      <c r="B548" s="221">
        <v>2</v>
      </c>
      <c r="C548" s="13" t="s">
        <v>867</v>
      </c>
      <c r="D548" s="32" t="s">
        <v>1117</v>
      </c>
      <c r="E548" s="85" t="s">
        <v>30</v>
      </c>
      <c r="F548" s="222"/>
      <c r="G548" s="222"/>
      <c r="H548" s="222"/>
      <c r="I548" s="222"/>
      <c r="J548" s="222"/>
      <c r="K548" s="222"/>
      <c r="L548" s="222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116">
        <f t="shared" ref="W548:W559" si="20">SUM(M548:V548)</f>
        <v>0</v>
      </c>
    </row>
    <row r="549" spans="1:30" ht="17.25" customHeight="1">
      <c r="B549" s="221">
        <v>3</v>
      </c>
      <c r="C549" s="13" t="s">
        <v>869</v>
      </c>
      <c r="D549" s="32" t="s">
        <v>1117</v>
      </c>
      <c r="E549" s="85" t="s">
        <v>30</v>
      </c>
      <c r="F549" s="222"/>
      <c r="G549" s="222"/>
      <c r="H549" s="222"/>
      <c r="I549" s="222"/>
      <c r="J549" s="222"/>
      <c r="K549" s="222"/>
      <c r="L549" s="222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116">
        <f t="shared" si="20"/>
        <v>0</v>
      </c>
    </row>
    <row r="550" spans="1:30" ht="17.25" customHeight="1">
      <c r="B550" s="221">
        <v>4</v>
      </c>
      <c r="C550" s="13" t="s">
        <v>879</v>
      </c>
      <c r="D550" s="32" t="s">
        <v>1117</v>
      </c>
      <c r="E550" s="85" t="s">
        <v>1059</v>
      </c>
      <c r="F550" s="222">
        <v>1</v>
      </c>
      <c r="G550" s="222"/>
      <c r="H550" s="222"/>
      <c r="I550" s="222"/>
      <c r="J550" s="222"/>
      <c r="K550" s="222"/>
      <c r="L550" s="222"/>
      <c r="M550" s="86"/>
      <c r="N550" s="86"/>
      <c r="O550" s="86"/>
      <c r="P550" s="86"/>
      <c r="Q550" s="86"/>
      <c r="R550" s="86"/>
      <c r="S550" s="86">
        <v>1</v>
      </c>
      <c r="T550" s="86"/>
      <c r="U550" s="86"/>
      <c r="V550" s="86"/>
      <c r="W550" s="116">
        <f t="shared" si="20"/>
        <v>1</v>
      </c>
    </row>
    <row r="551" spans="1:30" ht="17.25" customHeight="1">
      <c r="B551" s="221">
        <v>5</v>
      </c>
      <c r="C551" s="13" t="s">
        <v>963</v>
      </c>
      <c r="D551" s="32" t="s">
        <v>1117</v>
      </c>
      <c r="E551" s="85" t="s">
        <v>30</v>
      </c>
      <c r="F551" s="222"/>
      <c r="G551" s="222"/>
      <c r="H551" s="222"/>
      <c r="I551" s="222"/>
      <c r="J551" s="222"/>
      <c r="K551" s="222"/>
      <c r="L551" s="222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116">
        <f t="shared" si="20"/>
        <v>0</v>
      </c>
    </row>
    <row r="552" spans="1:30" s="2" customFormat="1" ht="17.25" customHeight="1">
      <c r="A552" s="40" t="s">
        <v>1128</v>
      </c>
      <c r="B552" s="221">
        <v>6</v>
      </c>
      <c r="C552" s="13" t="s">
        <v>886</v>
      </c>
      <c r="D552" s="32" t="s">
        <v>1117</v>
      </c>
      <c r="E552" s="85" t="s">
        <v>30</v>
      </c>
      <c r="F552" s="222"/>
      <c r="G552" s="222"/>
      <c r="H552" s="222"/>
      <c r="I552" s="222"/>
      <c r="J552" s="222"/>
      <c r="K552" s="222"/>
      <c r="L552" s="222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116">
        <f t="shared" si="20"/>
        <v>0</v>
      </c>
    </row>
    <row r="553" spans="1:30" s="7" customFormat="1" ht="17.25" customHeight="1">
      <c r="B553" s="221">
        <v>7</v>
      </c>
      <c r="C553" s="13" t="s">
        <v>888</v>
      </c>
      <c r="D553" s="32" t="s">
        <v>1117</v>
      </c>
      <c r="E553" s="85" t="s">
        <v>1059</v>
      </c>
      <c r="F553" s="222">
        <v>1</v>
      </c>
      <c r="G553" s="222"/>
      <c r="H553" s="222"/>
      <c r="I553" s="222"/>
      <c r="J553" s="222"/>
      <c r="K553" s="222"/>
      <c r="L553" s="222"/>
      <c r="M553" s="86"/>
      <c r="N553" s="86"/>
      <c r="O553" s="86"/>
      <c r="P553" s="86"/>
      <c r="Q553" s="86"/>
      <c r="R553" s="86"/>
      <c r="S553" s="86">
        <v>1</v>
      </c>
      <c r="T553" s="86"/>
      <c r="U553" s="86"/>
      <c r="V553" s="86"/>
      <c r="W553" s="116">
        <f t="shared" si="20"/>
        <v>1</v>
      </c>
    </row>
    <row r="554" spans="1:30" ht="17.25" customHeight="1">
      <c r="B554" s="221">
        <v>8</v>
      </c>
      <c r="C554" s="13" t="s">
        <v>897</v>
      </c>
      <c r="D554" s="32" t="s">
        <v>1117</v>
      </c>
      <c r="E554" s="85" t="s">
        <v>30</v>
      </c>
      <c r="F554" s="222"/>
      <c r="G554" s="222"/>
      <c r="H554" s="222"/>
      <c r="I554" s="222"/>
      <c r="J554" s="222"/>
      <c r="K554" s="222"/>
      <c r="L554" s="222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116">
        <f t="shared" si="20"/>
        <v>0</v>
      </c>
    </row>
    <row r="555" spans="1:30" ht="17.25" customHeight="1">
      <c r="B555" s="221">
        <v>9</v>
      </c>
      <c r="C555" s="13" t="s">
        <v>899</v>
      </c>
      <c r="D555" s="32" t="s">
        <v>1117</v>
      </c>
      <c r="E555" s="85" t="s">
        <v>1059</v>
      </c>
      <c r="F555" s="222">
        <v>1</v>
      </c>
      <c r="G555" s="222"/>
      <c r="H555" s="222"/>
      <c r="I555" s="222"/>
      <c r="J555" s="222"/>
      <c r="K555" s="222"/>
      <c r="L555" s="222"/>
      <c r="M555" s="86"/>
      <c r="N555" s="86"/>
      <c r="O555" s="86"/>
      <c r="P555" s="86"/>
      <c r="Q555" s="86"/>
      <c r="R555" s="86"/>
      <c r="S555" s="86">
        <v>1</v>
      </c>
      <c r="T555" s="86"/>
      <c r="U555" s="86"/>
      <c r="V555" s="86"/>
      <c r="W555" s="116">
        <f t="shared" si="20"/>
        <v>1</v>
      </c>
    </row>
    <row r="556" spans="1:30" ht="17.25" customHeight="1">
      <c r="B556" s="221">
        <v>10</v>
      </c>
      <c r="C556" s="13" t="s">
        <v>903</v>
      </c>
      <c r="D556" s="32" t="s">
        <v>1117</v>
      </c>
      <c r="E556" s="85" t="s">
        <v>30</v>
      </c>
      <c r="F556" s="222"/>
      <c r="G556" s="222"/>
      <c r="H556" s="222"/>
      <c r="I556" s="222"/>
      <c r="J556" s="222"/>
      <c r="K556" s="222"/>
      <c r="L556" s="222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116">
        <f t="shared" si="20"/>
        <v>0</v>
      </c>
    </row>
    <row r="557" spans="1:30" ht="17.25" customHeight="1">
      <c r="B557" s="221">
        <v>11</v>
      </c>
      <c r="C557" s="13" t="s">
        <v>905</v>
      </c>
      <c r="D557" s="32" t="s">
        <v>1117</v>
      </c>
      <c r="E557" s="85" t="s">
        <v>30</v>
      </c>
      <c r="F557" s="222"/>
      <c r="G557" s="222"/>
      <c r="H557" s="222"/>
      <c r="I557" s="222"/>
      <c r="J557" s="222"/>
      <c r="K557" s="222"/>
      <c r="L557" s="222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116">
        <f t="shared" si="20"/>
        <v>0</v>
      </c>
    </row>
    <row r="558" spans="1:30" ht="17.25" customHeight="1">
      <c r="B558" s="221">
        <v>12</v>
      </c>
      <c r="C558" s="13" t="s">
        <v>907</v>
      </c>
      <c r="D558" s="32" t="s">
        <v>1117</v>
      </c>
      <c r="E558" s="85" t="s">
        <v>1059</v>
      </c>
      <c r="F558" s="222">
        <v>1</v>
      </c>
      <c r="G558" s="222"/>
      <c r="H558" s="222"/>
      <c r="I558" s="222"/>
      <c r="J558" s="222"/>
      <c r="K558" s="222"/>
      <c r="L558" s="222"/>
      <c r="M558" s="86"/>
      <c r="N558" s="86"/>
      <c r="O558" s="86"/>
      <c r="P558" s="86"/>
      <c r="Q558" s="86"/>
      <c r="R558" s="86"/>
      <c r="S558" s="86">
        <v>1</v>
      </c>
      <c r="T558" s="86"/>
      <c r="U558" s="86"/>
      <c r="V558" s="86"/>
      <c r="W558" s="116">
        <f t="shared" si="20"/>
        <v>1</v>
      </c>
    </row>
    <row r="559" spans="1:30" s="45" customFormat="1" ht="17.25" customHeight="1">
      <c r="A559" s="1"/>
      <c r="B559" s="57">
        <v>13</v>
      </c>
      <c r="C559" s="43" t="s">
        <v>909</v>
      </c>
      <c r="D559" s="44" t="s">
        <v>1203</v>
      </c>
      <c r="E559" s="114" t="s">
        <v>30</v>
      </c>
      <c r="F559" s="269"/>
      <c r="G559" s="269"/>
      <c r="H559" s="269"/>
      <c r="I559" s="269"/>
      <c r="J559" s="269"/>
      <c r="K559" s="269"/>
      <c r="L559" s="269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6">
        <f t="shared" si="20"/>
        <v>0</v>
      </c>
      <c r="X559" s="1" t="s">
        <v>1327</v>
      </c>
      <c r="Y559" s="1"/>
      <c r="Z559" s="1"/>
      <c r="AA559" s="1"/>
      <c r="AB559" s="1"/>
      <c r="AC559" s="1"/>
      <c r="AD559" s="1"/>
    </row>
    <row r="560" spans="1:30" ht="17.25" customHeight="1">
      <c r="B560" s="435" t="s">
        <v>1140</v>
      </c>
      <c r="C560" s="435"/>
      <c r="D560" s="32"/>
      <c r="E560" s="117"/>
      <c r="F560" s="118">
        <f t="shared" ref="F560:V560" si="21">SUM(F547:F559)</f>
        <v>4</v>
      </c>
      <c r="G560" s="118">
        <f t="shared" si="21"/>
        <v>0</v>
      </c>
      <c r="H560" s="118">
        <f t="shared" si="21"/>
        <v>0</v>
      </c>
      <c r="I560" s="118">
        <f t="shared" si="21"/>
        <v>0</v>
      </c>
      <c r="J560" s="118">
        <f t="shared" si="21"/>
        <v>0</v>
      </c>
      <c r="K560" s="118">
        <f t="shared" si="21"/>
        <v>0</v>
      </c>
      <c r="L560" s="118">
        <f t="shared" si="21"/>
        <v>0</v>
      </c>
      <c r="M560" s="118">
        <f t="shared" si="21"/>
        <v>0</v>
      </c>
      <c r="N560" s="118">
        <f t="shared" si="21"/>
        <v>0</v>
      </c>
      <c r="O560" s="118">
        <f t="shared" si="21"/>
        <v>0</v>
      </c>
      <c r="P560" s="118">
        <f t="shared" si="21"/>
        <v>0</v>
      </c>
      <c r="Q560" s="118">
        <f t="shared" si="21"/>
        <v>0</v>
      </c>
      <c r="R560" s="118">
        <f t="shared" si="21"/>
        <v>0</v>
      </c>
      <c r="S560" s="118">
        <f t="shared" si="21"/>
        <v>4</v>
      </c>
      <c r="T560" s="118">
        <f t="shared" si="21"/>
        <v>0</v>
      </c>
      <c r="U560" s="118">
        <f t="shared" si="21"/>
        <v>0</v>
      </c>
      <c r="V560" s="118">
        <f t="shared" si="21"/>
        <v>0</v>
      </c>
      <c r="W560" s="119">
        <f>SUM(M560:V560)</f>
        <v>4</v>
      </c>
      <c r="X560" s="1">
        <f>M560+N560+O560+P560+U560</f>
        <v>0</v>
      </c>
    </row>
    <row r="561" spans="1:30" s="7" customFormat="1" ht="25.5" customHeight="1">
      <c r="B561" s="14"/>
      <c r="C561" s="15"/>
      <c r="D561" s="35"/>
      <c r="E561" s="16"/>
      <c r="F561" s="266"/>
      <c r="G561" s="266"/>
      <c r="H561" s="266"/>
      <c r="I561" s="266"/>
      <c r="J561" s="266"/>
      <c r="K561" s="266"/>
      <c r="L561" s="266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28"/>
    </row>
    <row r="562" spans="1:30" ht="17.25" customHeight="1">
      <c r="A562" s="40" t="s">
        <v>1193</v>
      </c>
      <c r="B562" s="2"/>
      <c r="C562" s="15"/>
      <c r="D562" s="35"/>
      <c r="E562" s="16"/>
      <c r="F562" s="266"/>
      <c r="G562" s="266"/>
      <c r="H562" s="266"/>
      <c r="I562" s="266"/>
      <c r="J562" s="266"/>
      <c r="K562" s="266"/>
      <c r="L562" s="266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25"/>
    </row>
    <row r="563" spans="1:30" ht="25.5" customHeight="1">
      <c r="B563" s="221"/>
      <c r="C563" s="23" t="s">
        <v>983</v>
      </c>
      <c r="D563" s="31" t="s">
        <v>999</v>
      </c>
      <c r="E563" s="82" t="s">
        <v>1</v>
      </c>
      <c r="F563" s="169" t="s">
        <v>1329</v>
      </c>
      <c r="G563" s="169" t="s">
        <v>1328</v>
      </c>
      <c r="H563" s="169" t="s">
        <v>1205</v>
      </c>
      <c r="I563" s="169" t="s">
        <v>1206</v>
      </c>
      <c r="J563" s="169" t="s">
        <v>1333</v>
      </c>
      <c r="K563" s="169" t="s">
        <v>1334</v>
      </c>
      <c r="L563" s="169" t="s">
        <v>1405</v>
      </c>
      <c r="M563" s="168" t="s">
        <v>1462</v>
      </c>
      <c r="N563" s="168" t="s">
        <v>1463</v>
      </c>
      <c r="O563" s="168" t="s">
        <v>1464</v>
      </c>
      <c r="P563" s="168" t="s">
        <v>1465</v>
      </c>
      <c r="Q563" s="83" t="s">
        <v>1239</v>
      </c>
      <c r="R563" s="83" t="s">
        <v>1240</v>
      </c>
      <c r="S563" s="83" t="s">
        <v>1241</v>
      </c>
      <c r="T563" s="83" t="s">
        <v>979</v>
      </c>
      <c r="U563" s="168" t="s">
        <v>1414</v>
      </c>
      <c r="V563" s="83" t="s">
        <v>1242</v>
      </c>
      <c r="W563" s="46" t="s">
        <v>1223</v>
      </c>
    </row>
    <row r="564" spans="1:30" s="42" customFormat="1" ht="17.25" customHeight="1">
      <c r="A564" s="7"/>
      <c r="B564" s="57">
        <v>1</v>
      </c>
      <c r="C564" s="43" t="s">
        <v>858</v>
      </c>
      <c r="D564" s="44" t="s">
        <v>1114</v>
      </c>
      <c r="E564" s="114" t="s">
        <v>1059</v>
      </c>
      <c r="F564" s="269">
        <v>1</v>
      </c>
      <c r="G564" s="269"/>
      <c r="H564" s="269"/>
      <c r="I564" s="269"/>
      <c r="J564" s="269"/>
      <c r="K564" s="269"/>
      <c r="L564" s="269"/>
      <c r="M564" s="115"/>
      <c r="N564" s="115"/>
      <c r="O564" s="115"/>
      <c r="P564" s="115"/>
      <c r="Q564" s="115"/>
      <c r="R564" s="115"/>
      <c r="S564" s="115">
        <v>1</v>
      </c>
      <c r="T564" s="115"/>
      <c r="U564" s="115"/>
      <c r="V564" s="115"/>
      <c r="W564" s="116">
        <f>SUM(M564:V564)</f>
        <v>1</v>
      </c>
      <c r="X564" s="7"/>
      <c r="Y564" s="7"/>
      <c r="Z564" s="7"/>
      <c r="AA564" s="7"/>
      <c r="AB564" s="7"/>
      <c r="AC564" s="7"/>
      <c r="AD564" s="7"/>
    </row>
    <row r="565" spans="1:30" s="45" customFormat="1" ht="17.25" customHeight="1">
      <c r="A565" s="1"/>
      <c r="B565" s="57">
        <v>2</v>
      </c>
      <c r="C565" s="43" t="s">
        <v>873</v>
      </c>
      <c r="D565" s="44" t="s">
        <v>1114</v>
      </c>
      <c r="E565" s="114" t="s">
        <v>30</v>
      </c>
      <c r="F565" s="269"/>
      <c r="G565" s="269"/>
      <c r="H565" s="269"/>
      <c r="I565" s="269"/>
      <c r="J565" s="269"/>
      <c r="K565" s="269"/>
      <c r="L565" s="269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6">
        <f t="shared" ref="W565:W575" si="22">SUM(M565:V565)</f>
        <v>0</v>
      </c>
      <c r="X565" s="1"/>
      <c r="Y565" s="1"/>
      <c r="Z565" s="1"/>
      <c r="AA565" s="1"/>
      <c r="AB565" s="1"/>
      <c r="AC565" s="1"/>
      <c r="AD565" s="1"/>
    </row>
    <row r="566" spans="1:30" ht="17.25" customHeight="1">
      <c r="B566" s="221">
        <v>3</v>
      </c>
      <c r="C566" s="13" t="s">
        <v>99</v>
      </c>
      <c r="D566" s="32" t="s">
        <v>1114</v>
      </c>
      <c r="E566" s="85" t="s">
        <v>30</v>
      </c>
      <c r="F566" s="222"/>
      <c r="G566" s="222"/>
      <c r="H566" s="222"/>
      <c r="I566" s="222"/>
      <c r="J566" s="222"/>
      <c r="K566" s="222"/>
      <c r="L566" s="222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116">
        <f t="shared" si="22"/>
        <v>0</v>
      </c>
    </row>
    <row r="567" spans="1:30" ht="17.25" customHeight="1">
      <c r="B567" s="221">
        <v>4</v>
      </c>
      <c r="C567" s="13" t="s">
        <v>875</v>
      </c>
      <c r="D567" s="32" t="s">
        <v>1114</v>
      </c>
      <c r="E567" s="85" t="s">
        <v>30</v>
      </c>
      <c r="F567" s="222"/>
      <c r="G567" s="222"/>
      <c r="H567" s="222"/>
      <c r="I567" s="222"/>
      <c r="J567" s="222"/>
      <c r="K567" s="222"/>
      <c r="L567" s="222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116">
        <f t="shared" si="22"/>
        <v>0</v>
      </c>
    </row>
    <row r="568" spans="1:30" ht="17.25" customHeight="1">
      <c r="B568" s="221">
        <v>5</v>
      </c>
      <c r="C568" s="13" t="s">
        <v>881</v>
      </c>
      <c r="D568" s="32" t="s">
        <v>1114</v>
      </c>
      <c r="E568" s="85" t="s">
        <v>30</v>
      </c>
      <c r="F568" s="222"/>
      <c r="G568" s="222"/>
      <c r="H568" s="222"/>
      <c r="I568" s="222"/>
      <c r="J568" s="222"/>
      <c r="K568" s="222"/>
      <c r="L568" s="222">
        <v>1</v>
      </c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116">
        <f t="shared" si="22"/>
        <v>0</v>
      </c>
    </row>
    <row r="569" spans="1:30" s="45" customFormat="1" ht="17.25" customHeight="1">
      <c r="A569" s="1"/>
      <c r="B569" s="57">
        <v>6</v>
      </c>
      <c r="C569" s="43" t="s">
        <v>883</v>
      </c>
      <c r="D569" s="44" t="s">
        <v>1114</v>
      </c>
      <c r="E569" s="114" t="s">
        <v>30</v>
      </c>
      <c r="F569" s="269"/>
      <c r="G569" s="269"/>
      <c r="H569" s="269"/>
      <c r="I569" s="269"/>
      <c r="J569" s="269"/>
      <c r="K569" s="269"/>
      <c r="L569" s="269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6">
        <f t="shared" si="22"/>
        <v>0</v>
      </c>
      <c r="X569" s="1"/>
      <c r="Y569" s="1"/>
      <c r="Z569" s="1"/>
      <c r="AA569" s="1"/>
      <c r="AB569" s="1"/>
      <c r="AC569" s="1"/>
      <c r="AD569" s="1"/>
    </row>
    <row r="570" spans="1:30" s="45" customFormat="1" ht="17.25" customHeight="1">
      <c r="A570" s="1"/>
      <c r="B570" s="57">
        <v>7</v>
      </c>
      <c r="C570" s="43" t="s">
        <v>1010</v>
      </c>
      <c r="D570" s="44" t="s">
        <v>1114</v>
      </c>
      <c r="E570" s="114" t="s">
        <v>1477</v>
      </c>
      <c r="F570" s="269">
        <v>1</v>
      </c>
      <c r="G570" s="269">
        <v>1</v>
      </c>
      <c r="H570" s="269"/>
      <c r="I570" s="269">
        <v>1</v>
      </c>
      <c r="J570" s="269"/>
      <c r="K570" s="269"/>
      <c r="L570" s="269"/>
      <c r="M570" s="115"/>
      <c r="N570" s="115"/>
      <c r="O570" s="115"/>
      <c r="P570" s="115">
        <v>1</v>
      </c>
      <c r="Q570" s="115"/>
      <c r="R570" s="115"/>
      <c r="S570" s="115"/>
      <c r="T570" s="115"/>
      <c r="U570" s="115"/>
      <c r="V570" s="115"/>
      <c r="W570" s="116">
        <f t="shared" si="22"/>
        <v>1</v>
      </c>
      <c r="X570" s="1"/>
      <c r="Y570" s="1"/>
      <c r="Z570" s="1"/>
      <c r="AA570" s="1"/>
      <c r="AB570" s="1"/>
      <c r="AC570" s="1"/>
      <c r="AD570" s="1"/>
    </row>
    <row r="571" spans="1:30" s="45" customFormat="1" ht="17.25" customHeight="1">
      <c r="A571" s="1"/>
      <c r="B571" s="57">
        <v>8</v>
      </c>
      <c r="C571" s="43" t="s">
        <v>1083</v>
      </c>
      <c r="D571" s="44" t="s">
        <v>1114</v>
      </c>
      <c r="E571" s="114" t="s">
        <v>30</v>
      </c>
      <c r="F571" s="269"/>
      <c r="G571" s="269"/>
      <c r="H571" s="269"/>
      <c r="I571" s="269"/>
      <c r="J571" s="269"/>
      <c r="K571" s="269"/>
      <c r="L571" s="269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6">
        <f t="shared" si="22"/>
        <v>0</v>
      </c>
      <c r="X571" s="1"/>
      <c r="Y571" s="1"/>
      <c r="Z571" s="1"/>
      <c r="AA571" s="1"/>
      <c r="AB571" s="1"/>
      <c r="AC571" s="1"/>
      <c r="AD571" s="1"/>
    </row>
    <row r="572" spans="1:30" s="45" customFormat="1" ht="17.25" customHeight="1">
      <c r="A572" s="1"/>
      <c r="B572" s="57">
        <v>9</v>
      </c>
      <c r="C572" s="43" t="s">
        <v>891</v>
      </c>
      <c r="D572" s="44" t="s">
        <v>1114</v>
      </c>
      <c r="E572" s="114" t="s">
        <v>1059</v>
      </c>
      <c r="F572" s="269">
        <v>1</v>
      </c>
      <c r="G572" s="269"/>
      <c r="H572" s="269"/>
      <c r="I572" s="269"/>
      <c r="J572" s="269"/>
      <c r="K572" s="269"/>
      <c r="L572" s="269"/>
      <c r="M572" s="115"/>
      <c r="N572" s="115"/>
      <c r="O572" s="115"/>
      <c r="P572" s="115"/>
      <c r="Q572" s="115"/>
      <c r="R572" s="115"/>
      <c r="S572" s="115">
        <v>1</v>
      </c>
      <c r="T572" s="115"/>
      <c r="U572" s="115"/>
      <c r="V572" s="115"/>
      <c r="W572" s="116">
        <f t="shared" si="22"/>
        <v>1</v>
      </c>
      <c r="X572" s="1"/>
      <c r="Y572" s="1"/>
      <c r="Z572" s="1"/>
      <c r="AA572" s="1"/>
      <c r="AB572" s="1"/>
      <c r="AC572" s="1"/>
      <c r="AD572" s="1"/>
    </row>
    <row r="573" spans="1:30" s="45" customFormat="1" ht="17.25" customHeight="1">
      <c r="A573" s="1"/>
      <c r="B573" s="57">
        <v>10</v>
      </c>
      <c r="C573" s="43" t="s">
        <v>893</v>
      </c>
      <c r="D573" s="44" t="s">
        <v>1114</v>
      </c>
      <c r="E573" s="114" t="s">
        <v>1059</v>
      </c>
      <c r="F573" s="269">
        <v>1</v>
      </c>
      <c r="G573" s="269"/>
      <c r="H573" s="269"/>
      <c r="I573" s="269"/>
      <c r="J573" s="269"/>
      <c r="K573" s="269"/>
      <c r="L573" s="269"/>
      <c r="M573" s="115"/>
      <c r="N573" s="115"/>
      <c r="O573" s="115"/>
      <c r="P573" s="115"/>
      <c r="Q573" s="115"/>
      <c r="R573" s="115"/>
      <c r="S573" s="115">
        <v>1</v>
      </c>
      <c r="T573" s="115"/>
      <c r="U573" s="115"/>
      <c r="V573" s="115"/>
      <c r="W573" s="116">
        <f t="shared" si="22"/>
        <v>1</v>
      </c>
      <c r="X573" s="1"/>
      <c r="Y573" s="1"/>
      <c r="Z573" s="1"/>
      <c r="AA573" s="1"/>
      <c r="AB573" s="1"/>
      <c r="AC573" s="1"/>
      <c r="AD573" s="1"/>
    </row>
    <row r="574" spans="1:30" ht="17.25" customHeight="1">
      <c r="B574" s="221">
        <v>11</v>
      </c>
      <c r="C574" s="13" t="s">
        <v>895</v>
      </c>
      <c r="D574" s="32" t="s">
        <v>1114</v>
      </c>
      <c r="E574" s="85" t="s">
        <v>1059</v>
      </c>
      <c r="F574" s="222">
        <v>1</v>
      </c>
      <c r="G574" s="222"/>
      <c r="H574" s="222"/>
      <c r="I574" s="222"/>
      <c r="J574" s="222"/>
      <c r="K574" s="222"/>
      <c r="L574" s="222"/>
      <c r="M574" s="86"/>
      <c r="N574" s="86"/>
      <c r="O574" s="86"/>
      <c r="P574" s="86"/>
      <c r="Q574" s="86"/>
      <c r="R574" s="86"/>
      <c r="S574" s="86">
        <v>1</v>
      </c>
      <c r="T574" s="86"/>
      <c r="U574" s="86"/>
      <c r="V574" s="86"/>
      <c r="W574" s="116">
        <f t="shared" si="22"/>
        <v>1</v>
      </c>
    </row>
    <row r="575" spans="1:30" ht="17.25" customHeight="1">
      <c r="B575" s="221">
        <v>12</v>
      </c>
      <c r="C575" s="13" t="s">
        <v>901</v>
      </c>
      <c r="D575" s="32" t="s">
        <v>1114</v>
      </c>
      <c r="E575" s="85" t="s">
        <v>1059</v>
      </c>
      <c r="F575" s="222">
        <v>1</v>
      </c>
      <c r="G575" s="222"/>
      <c r="H575" s="222"/>
      <c r="I575" s="222"/>
      <c r="J575" s="222"/>
      <c r="K575" s="222"/>
      <c r="L575" s="222"/>
      <c r="M575" s="86"/>
      <c r="N575" s="86"/>
      <c r="O575" s="86"/>
      <c r="P575" s="86"/>
      <c r="Q575" s="86"/>
      <c r="R575" s="86"/>
      <c r="S575" s="86">
        <v>1</v>
      </c>
      <c r="T575" s="86"/>
      <c r="U575" s="86"/>
      <c r="V575" s="86"/>
      <c r="W575" s="116">
        <f t="shared" si="22"/>
        <v>1</v>
      </c>
      <c r="X575" s="1" t="s">
        <v>1327</v>
      </c>
    </row>
    <row r="576" spans="1:30" ht="17.25" customHeight="1">
      <c r="B576" s="436" t="s">
        <v>1142</v>
      </c>
      <c r="C576" s="436"/>
      <c r="D576" s="32"/>
      <c r="E576" s="100"/>
      <c r="F576" s="101">
        <f t="shared" ref="F576:V576" si="23">SUM(F564:F575)</f>
        <v>6</v>
      </c>
      <c r="G576" s="101">
        <f t="shared" si="23"/>
        <v>1</v>
      </c>
      <c r="H576" s="101">
        <f t="shared" si="23"/>
        <v>0</v>
      </c>
      <c r="I576" s="101">
        <f t="shared" si="23"/>
        <v>1</v>
      </c>
      <c r="J576" s="101">
        <f t="shared" si="23"/>
        <v>0</v>
      </c>
      <c r="K576" s="101">
        <f t="shared" si="23"/>
        <v>0</v>
      </c>
      <c r="L576" s="101">
        <f t="shared" si="23"/>
        <v>1</v>
      </c>
      <c r="M576" s="113">
        <f t="shared" si="23"/>
        <v>0</v>
      </c>
      <c r="N576" s="113">
        <f t="shared" si="23"/>
        <v>0</v>
      </c>
      <c r="O576" s="113">
        <f t="shared" si="23"/>
        <v>0</v>
      </c>
      <c r="P576" s="113">
        <f t="shared" si="23"/>
        <v>1</v>
      </c>
      <c r="Q576" s="113">
        <f t="shared" si="23"/>
        <v>0</v>
      </c>
      <c r="R576" s="113">
        <f t="shared" si="23"/>
        <v>0</v>
      </c>
      <c r="S576" s="113">
        <f t="shared" si="23"/>
        <v>5</v>
      </c>
      <c r="T576" s="113">
        <f t="shared" si="23"/>
        <v>0</v>
      </c>
      <c r="U576" s="113">
        <f t="shared" si="23"/>
        <v>0</v>
      </c>
      <c r="V576" s="113">
        <f t="shared" si="23"/>
        <v>0</v>
      </c>
      <c r="W576" s="120">
        <f>SUM(M576:V576)</f>
        <v>6</v>
      </c>
      <c r="X576" s="59">
        <f>M576+N576+O576+P576+U576</f>
        <v>1</v>
      </c>
    </row>
    <row r="577" spans="1:24" ht="24.75" customHeight="1">
      <c r="B577" s="14"/>
      <c r="C577" s="15"/>
      <c r="D577" s="35"/>
      <c r="E577" s="16"/>
      <c r="F577" s="266"/>
      <c r="G577" s="266"/>
      <c r="H577" s="266"/>
      <c r="I577" s="266"/>
      <c r="J577" s="266"/>
      <c r="K577" s="266"/>
      <c r="L577" s="266"/>
      <c r="M577" s="95"/>
      <c r="N577" s="95"/>
      <c r="O577" s="270" t="s">
        <v>1322</v>
      </c>
      <c r="P577" s="95">
        <f>SUM(M576:P576)</f>
        <v>1</v>
      </c>
      <c r="Q577" s="95"/>
      <c r="R577" s="95"/>
      <c r="S577" s="95"/>
      <c r="T577" s="95"/>
      <c r="U577" s="95"/>
      <c r="V577" s="95"/>
      <c r="W577" s="109"/>
    </row>
    <row r="578" spans="1:24" ht="17.25" customHeight="1">
      <c r="A578" s="40" t="s">
        <v>1192</v>
      </c>
      <c r="B578" s="2"/>
      <c r="C578" s="15"/>
      <c r="D578" s="35"/>
      <c r="E578" s="16"/>
      <c r="F578" s="266"/>
      <c r="G578" s="266"/>
      <c r="H578" s="266"/>
      <c r="I578" s="266"/>
      <c r="J578" s="266"/>
      <c r="K578" s="266"/>
      <c r="L578" s="266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25"/>
    </row>
    <row r="579" spans="1:24" ht="25.5" customHeight="1">
      <c r="B579" s="221"/>
      <c r="C579" s="23" t="s">
        <v>982</v>
      </c>
      <c r="D579" s="31" t="s">
        <v>999</v>
      </c>
      <c r="E579" s="82" t="s">
        <v>1</v>
      </c>
      <c r="F579" s="169" t="s">
        <v>1329</v>
      </c>
      <c r="G579" s="169" t="s">
        <v>1328</v>
      </c>
      <c r="H579" s="169" t="s">
        <v>1205</v>
      </c>
      <c r="I579" s="169" t="s">
        <v>1206</v>
      </c>
      <c r="J579" s="169" t="s">
        <v>1333</v>
      </c>
      <c r="K579" s="169" t="s">
        <v>1334</v>
      </c>
      <c r="L579" s="169" t="s">
        <v>1405</v>
      </c>
      <c r="M579" s="168" t="s">
        <v>1462</v>
      </c>
      <c r="N579" s="168" t="s">
        <v>1463</v>
      </c>
      <c r="O579" s="168" t="s">
        <v>1464</v>
      </c>
      <c r="P579" s="168" t="s">
        <v>1465</v>
      </c>
      <c r="Q579" s="83" t="s">
        <v>1263</v>
      </c>
      <c r="R579" s="83" t="s">
        <v>1264</v>
      </c>
      <c r="S579" s="83" t="s">
        <v>1256</v>
      </c>
      <c r="T579" s="83" t="s">
        <v>979</v>
      </c>
      <c r="U579" s="168" t="s">
        <v>1414</v>
      </c>
      <c r="V579" s="83" t="s">
        <v>1242</v>
      </c>
      <c r="W579" s="46" t="s">
        <v>1223</v>
      </c>
    </row>
    <row r="580" spans="1:24" ht="17.25" customHeight="1">
      <c r="B580" s="221">
        <v>1</v>
      </c>
      <c r="C580" s="13" t="s">
        <v>860</v>
      </c>
      <c r="D580" s="32" t="s">
        <v>1200</v>
      </c>
      <c r="E580" s="85" t="s">
        <v>30</v>
      </c>
      <c r="F580" s="222"/>
      <c r="G580" s="222"/>
      <c r="H580" s="222"/>
      <c r="I580" s="222"/>
      <c r="J580" s="222"/>
      <c r="K580" s="222"/>
      <c r="L580" s="222">
        <v>1</v>
      </c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22">
        <f>SUM(M580:V580)</f>
        <v>0</v>
      </c>
    </row>
    <row r="581" spans="1:24" ht="17.25" customHeight="1">
      <c r="B581" s="221">
        <v>2</v>
      </c>
      <c r="C581" s="13" t="s">
        <v>862</v>
      </c>
      <c r="D581" s="32" t="s">
        <v>1200</v>
      </c>
      <c r="E581" s="85" t="s">
        <v>30</v>
      </c>
      <c r="F581" s="222"/>
      <c r="G581" s="222"/>
      <c r="H581" s="222"/>
      <c r="I581" s="222"/>
      <c r="J581" s="222"/>
      <c r="K581" s="222"/>
      <c r="L581" s="222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22">
        <f t="shared" ref="W581:W586" si="24">SUM(M581:V581)</f>
        <v>0</v>
      </c>
    </row>
    <row r="582" spans="1:24" ht="17.25" customHeight="1">
      <c r="B582" s="221">
        <v>3</v>
      </c>
      <c r="C582" s="13" t="s">
        <v>864</v>
      </c>
      <c r="D582" s="32" t="s">
        <v>1200</v>
      </c>
      <c r="E582" s="85" t="s">
        <v>30</v>
      </c>
      <c r="F582" s="222"/>
      <c r="G582" s="222"/>
      <c r="H582" s="222"/>
      <c r="I582" s="222"/>
      <c r="J582" s="222"/>
      <c r="K582" s="222"/>
      <c r="L582" s="222">
        <v>1</v>
      </c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22">
        <f t="shared" si="24"/>
        <v>0</v>
      </c>
    </row>
    <row r="583" spans="1:24" s="2" customFormat="1" ht="17.25" customHeight="1">
      <c r="A583" s="26"/>
      <c r="B583" s="221">
        <v>4</v>
      </c>
      <c r="C583" s="13" t="s">
        <v>1165</v>
      </c>
      <c r="D583" s="32" t="s">
        <v>1200</v>
      </c>
      <c r="E583" s="85" t="s">
        <v>1059</v>
      </c>
      <c r="F583" s="222">
        <v>1</v>
      </c>
      <c r="G583" s="222"/>
      <c r="H583" s="222"/>
      <c r="I583" s="222"/>
      <c r="J583" s="222"/>
      <c r="K583" s="222"/>
      <c r="L583" s="222"/>
      <c r="M583" s="86"/>
      <c r="N583" s="86"/>
      <c r="O583" s="86"/>
      <c r="P583" s="86"/>
      <c r="Q583" s="86"/>
      <c r="R583" s="86"/>
      <c r="S583" s="86">
        <v>1</v>
      </c>
      <c r="T583" s="86"/>
      <c r="U583" s="86"/>
      <c r="V583" s="86"/>
      <c r="W583" s="22">
        <f t="shared" si="24"/>
        <v>1</v>
      </c>
    </row>
    <row r="584" spans="1:24" s="7" customFormat="1" ht="17.25" customHeight="1">
      <c r="B584" s="221">
        <v>5</v>
      </c>
      <c r="C584" s="13" t="s">
        <v>877</v>
      </c>
      <c r="D584" s="32" t="s">
        <v>1200</v>
      </c>
      <c r="E584" s="85" t="s">
        <v>30</v>
      </c>
      <c r="F584" s="222"/>
      <c r="G584" s="222"/>
      <c r="H584" s="222"/>
      <c r="I584" s="222"/>
      <c r="J584" s="222"/>
      <c r="K584" s="222"/>
      <c r="L584" s="222">
        <v>1</v>
      </c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22">
        <f t="shared" si="24"/>
        <v>0</v>
      </c>
    </row>
    <row r="585" spans="1:24" ht="17.25" customHeight="1">
      <c r="B585" s="221">
        <v>6</v>
      </c>
      <c r="C585" s="13" t="s">
        <v>911</v>
      </c>
      <c r="D585" s="32" t="s">
        <v>1200</v>
      </c>
      <c r="E585" s="85" t="s">
        <v>30</v>
      </c>
      <c r="F585" s="222"/>
      <c r="G585" s="222"/>
      <c r="H585" s="222"/>
      <c r="I585" s="222"/>
      <c r="J585" s="222"/>
      <c r="K585" s="222"/>
      <c r="L585" s="222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22">
        <f t="shared" si="24"/>
        <v>0</v>
      </c>
    </row>
    <row r="586" spans="1:24" ht="17.25" customHeight="1">
      <c r="B586" s="221">
        <v>7</v>
      </c>
      <c r="C586" s="13" t="s">
        <v>913</v>
      </c>
      <c r="D586" s="32" t="s">
        <v>1200</v>
      </c>
      <c r="E586" s="85" t="s">
        <v>1059</v>
      </c>
      <c r="F586" s="222">
        <v>1</v>
      </c>
      <c r="G586" s="222"/>
      <c r="H586" s="222"/>
      <c r="I586" s="222"/>
      <c r="J586" s="222"/>
      <c r="K586" s="222"/>
      <c r="L586" s="222"/>
      <c r="M586" s="86"/>
      <c r="N586" s="86"/>
      <c r="O586" s="86"/>
      <c r="P586" s="86"/>
      <c r="Q586" s="86"/>
      <c r="R586" s="86"/>
      <c r="S586" s="86">
        <v>1</v>
      </c>
      <c r="T586" s="86"/>
      <c r="U586" s="86"/>
      <c r="V586" s="86"/>
      <c r="W586" s="22">
        <f t="shared" si="24"/>
        <v>1</v>
      </c>
      <c r="X586" s="1" t="s">
        <v>1327</v>
      </c>
    </row>
    <row r="587" spans="1:24" ht="17.25" customHeight="1">
      <c r="B587" s="433" t="s">
        <v>1141</v>
      </c>
      <c r="C587" s="433"/>
      <c r="D587" s="32"/>
      <c r="E587" s="105"/>
      <c r="F587" s="106">
        <f t="shared" ref="F587:V587" si="25">SUM(F580:F586)</f>
        <v>2</v>
      </c>
      <c r="G587" s="106">
        <f t="shared" si="25"/>
        <v>0</v>
      </c>
      <c r="H587" s="106">
        <f t="shared" si="25"/>
        <v>0</v>
      </c>
      <c r="I587" s="106">
        <f t="shared" si="25"/>
        <v>0</v>
      </c>
      <c r="J587" s="106">
        <f t="shared" si="25"/>
        <v>0</v>
      </c>
      <c r="K587" s="106">
        <f t="shared" si="25"/>
        <v>0</v>
      </c>
      <c r="L587" s="106">
        <f t="shared" si="25"/>
        <v>3</v>
      </c>
      <c r="M587" s="121">
        <f t="shared" si="25"/>
        <v>0</v>
      </c>
      <c r="N587" s="121">
        <f t="shared" si="25"/>
        <v>0</v>
      </c>
      <c r="O587" s="121">
        <f t="shared" si="25"/>
        <v>0</v>
      </c>
      <c r="P587" s="121">
        <f t="shared" si="25"/>
        <v>0</v>
      </c>
      <c r="Q587" s="121">
        <f t="shared" si="25"/>
        <v>0</v>
      </c>
      <c r="R587" s="121">
        <f t="shared" si="25"/>
        <v>0</v>
      </c>
      <c r="S587" s="121">
        <f t="shared" si="25"/>
        <v>2</v>
      </c>
      <c r="T587" s="121">
        <f t="shared" si="25"/>
        <v>0</v>
      </c>
      <c r="U587" s="121">
        <f t="shared" si="25"/>
        <v>0</v>
      </c>
      <c r="V587" s="121">
        <f t="shared" si="25"/>
        <v>0</v>
      </c>
      <c r="W587" s="122">
        <f>SUM(M587:V587)</f>
        <v>2</v>
      </c>
      <c r="X587" s="1">
        <f>M587+N587+O587+P587+U587</f>
        <v>0</v>
      </c>
    </row>
    <row r="588" spans="1:24" ht="15" customHeight="1">
      <c r="B588" s="14"/>
      <c r="C588" s="15"/>
      <c r="D588" s="35"/>
      <c r="E588" s="16"/>
      <c r="F588" s="177"/>
      <c r="G588" s="177"/>
      <c r="H588" s="177"/>
      <c r="I588" s="177"/>
      <c r="J588" s="177"/>
      <c r="K588" s="177"/>
      <c r="L588" s="207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109"/>
    </row>
    <row r="589" spans="1:24" ht="17.25" customHeight="1">
      <c r="B589" s="4"/>
      <c r="C589" s="6"/>
      <c r="D589" s="35"/>
      <c r="E589" s="16"/>
      <c r="F589" s="177"/>
      <c r="G589" s="177"/>
      <c r="H589" s="177"/>
      <c r="I589" s="177"/>
      <c r="J589" s="177"/>
      <c r="K589" s="177"/>
      <c r="L589" s="207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20"/>
    </row>
    <row r="590" spans="1:24" ht="20.25" customHeight="1">
      <c r="A590" s="26" t="s">
        <v>1076</v>
      </c>
      <c r="B590" s="2"/>
      <c r="C590" s="6"/>
      <c r="D590" s="35"/>
      <c r="E590" s="16"/>
      <c r="F590" s="177"/>
      <c r="G590" s="177"/>
      <c r="H590" s="177"/>
      <c r="I590" s="177"/>
      <c r="J590" s="177"/>
      <c r="K590" s="177"/>
      <c r="L590" s="207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25"/>
    </row>
    <row r="591" spans="1:24" ht="25.5" customHeight="1">
      <c r="B591" s="221"/>
      <c r="C591" s="23" t="s">
        <v>981</v>
      </c>
      <c r="D591" s="31" t="s">
        <v>999</v>
      </c>
      <c r="E591" s="82" t="s">
        <v>1</v>
      </c>
      <c r="F591" s="169" t="s">
        <v>1329</v>
      </c>
      <c r="G591" s="169" t="s">
        <v>1328</v>
      </c>
      <c r="H591" s="169" t="s">
        <v>1205</v>
      </c>
      <c r="I591" s="169" t="s">
        <v>1206</v>
      </c>
      <c r="J591" s="169" t="s">
        <v>1333</v>
      </c>
      <c r="K591" s="169" t="s">
        <v>1334</v>
      </c>
      <c r="L591" s="169" t="s">
        <v>1405</v>
      </c>
      <c r="M591" s="168" t="s">
        <v>1462</v>
      </c>
      <c r="N591" s="168" t="s">
        <v>1478</v>
      </c>
      <c r="O591" s="168" t="s">
        <v>1479</v>
      </c>
      <c r="P591" s="168" t="s">
        <v>1480</v>
      </c>
      <c r="Q591" s="83" t="s">
        <v>1255</v>
      </c>
      <c r="R591" s="83" t="s">
        <v>1264</v>
      </c>
      <c r="S591" s="83" t="s">
        <v>1251</v>
      </c>
      <c r="T591" s="83" t="s">
        <v>979</v>
      </c>
      <c r="U591" s="168" t="s">
        <v>1414</v>
      </c>
      <c r="V591" s="83" t="s">
        <v>1242</v>
      </c>
      <c r="W591" s="46" t="s">
        <v>1223</v>
      </c>
    </row>
    <row r="592" spans="1:24" ht="24" customHeight="1">
      <c r="B592" s="12">
        <v>1</v>
      </c>
      <c r="C592" s="123" t="s">
        <v>915</v>
      </c>
      <c r="D592" s="127" t="s">
        <v>1265</v>
      </c>
      <c r="E592" s="117" t="s">
        <v>1481</v>
      </c>
      <c r="F592" s="271">
        <v>1</v>
      </c>
      <c r="G592" s="271">
        <v>1</v>
      </c>
      <c r="H592" s="271"/>
      <c r="I592" s="271"/>
      <c r="J592" s="271">
        <v>1</v>
      </c>
      <c r="K592" s="271"/>
      <c r="L592" s="271"/>
      <c r="M592" s="118"/>
      <c r="N592" s="118"/>
      <c r="O592" s="118"/>
      <c r="P592" s="118">
        <v>1</v>
      </c>
      <c r="Q592" s="118"/>
      <c r="R592" s="118"/>
      <c r="S592" s="118">
        <v>5</v>
      </c>
      <c r="T592" s="118"/>
      <c r="U592" s="118"/>
      <c r="V592" s="118"/>
      <c r="W592" s="119">
        <f t="shared" ref="W592:W605" si="26">SUM(M592:V592)</f>
        <v>6</v>
      </c>
    </row>
    <row r="593" spans="1:26" ht="24" customHeight="1">
      <c r="B593" s="12">
        <v>1</v>
      </c>
      <c r="C593" s="124" t="s">
        <v>915</v>
      </c>
      <c r="D593" s="125" t="s">
        <v>1266</v>
      </c>
      <c r="E593" s="100" t="s">
        <v>1267</v>
      </c>
      <c r="F593" s="272"/>
      <c r="G593" s="272"/>
      <c r="H593" s="272"/>
      <c r="I593" s="272"/>
      <c r="J593" s="272"/>
      <c r="K593" s="272"/>
      <c r="L593" s="272"/>
      <c r="M593" s="101"/>
      <c r="N593" s="101"/>
      <c r="O593" s="101"/>
      <c r="P593" s="101"/>
      <c r="Q593" s="101"/>
      <c r="R593" s="101"/>
      <c r="S593" s="101">
        <v>1</v>
      </c>
      <c r="T593" s="101"/>
      <c r="U593" s="101"/>
      <c r="V593" s="101"/>
      <c r="W593" s="126">
        <f t="shared" si="26"/>
        <v>1</v>
      </c>
    </row>
    <row r="594" spans="1:26" ht="17.25" customHeight="1">
      <c r="B594" s="12">
        <v>2</v>
      </c>
      <c r="C594" s="123" t="s">
        <v>1156</v>
      </c>
      <c r="D594" s="127" t="s">
        <v>1117</v>
      </c>
      <c r="E594" s="117" t="s">
        <v>1482</v>
      </c>
      <c r="F594" s="271">
        <v>1</v>
      </c>
      <c r="G594" s="271">
        <v>1</v>
      </c>
      <c r="H594" s="271"/>
      <c r="I594" s="271">
        <v>1</v>
      </c>
      <c r="J594" s="271"/>
      <c r="K594" s="271"/>
      <c r="L594" s="271">
        <v>1</v>
      </c>
      <c r="M594" s="118"/>
      <c r="N594" s="118">
        <v>1</v>
      </c>
      <c r="O594" s="118"/>
      <c r="P594" s="118"/>
      <c r="Q594" s="118"/>
      <c r="R594" s="118"/>
      <c r="S594" s="118"/>
      <c r="T594" s="118"/>
      <c r="U594" s="118"/>
      <c r="V594" s="118"/>
      <c r="W594" s="119">
        <f t="shared" si="26"/>
        <v>1</v>
      </c>
    </row>
    <row r="595" spans="1:26" ht="17.25" customHeight="1">
      <c r="B595" s="12">
        <v>3</v>
      </c>
      <c r="C595" s="124" t="s">
        <v>1171</v>
      </c>
      <c r="D595" s="125" t="s">
        <v>1114</v>
      </c>
      <c r="E595" s="100" t="s">
        <v>1483</v>
      </c>
      <c r="F595" s="272">
        <v>1</v>
      </c>
      <c r="G595" s="272">
        <v>1</v>
      </c>
      <c r="H595" s="272"/>
      <c r="I595" s="272">
        <v>1</v>
      </c>
      <c r="J595" s="272"/>
      <c r="K595" s="272"/>
      <c r="L595" s="272"/>
      <c r="M595" s="101"/>
      <c r="N595" s="101">
        <v>2</v>
      </c>
      <c r="O595" s="101"/>
      <c r="P595" s="101"/>
      <c r="Q595" s="101"/>
      <c r="R595" s="101"/>
      <c r="S595" s="101"/>
      <c r="T595" s="101"/>
      <c r="U595" s="101"/>
      <c r="V595" s="101"/>
      <c r="W595" s="126">
        <f t="shared" si="26"/>
        <v>2</v>
      </c>
    </row>
    <row r="596" spans="1:26" ht="24.75" customHeight="1">
      <c r="B596" s="12">
        <v>4</v>
      </c>
      <c r="C596" s="124" t="s">
        <v>1268</v>
      </c>
      <c r="D596" s="125" t="s">
        <v>1114</v>
      </c>
      <c r="E596" s="100" t="s">
        <v>1484</v>
      </c>
      <c r="F596" s="272">
        <v>1</v>
      </c>
      <c r="G596" s="272">
        <v>1</v>
      </c>
      <c r="H596" s="272"/>
      <c r="I596" s="272"/>
      <c r="J596" s="272"/>
      <c r="K596" s="272"/>
      <c r="L596" s="272"/>
      <c r="M596" s="101"/>
      <c r="N596" s="101"/>
      <c r="O596" s="101"/>
      <c r="P596" s="101"/>
      <c r="Q596" s="101"/>
      <c r="R596" s="101"/>
      <c r="S596" s="101"/>
      <c r="T596" s="101">
        <v>5</v>
      </c>
      <c r="U596" s="101">
        <v>1</v>
      </c>
      <c r="V596" s="101"/>
      <c r="W596" s="126">
        <f t="shared" si="26"/>
        <v>6</v>
      </c>
    </row>
    <row r="597" spans="1:26" ht="24.75" customHeight="1">
      <c r="B597" s="12">
        <v>5</v>
      </c>
      <c r="C597" s="124" t="s">
        <v>917</v>
      </c>
      <c r="D597" s="125" t="s">
        <v>1115</v>
      </c>
      <c r="E597" s="100" t="s">
        <v>1160</v>
      </c>
      <c r="F597" s="272">
        <v>1</v>
      </c>
      <c r="G597" s="272"/>
      <c r="H597" s="272"/>
      <c r="I597" s="272"/>
      <c r="J597" s="272"/>
      <c r="K597" s="272"/>
      <c r="L597" s="272"/>
      <c r="M597" s="101"/>
      <c r="N597" s="101"/>
      <c r="O597" s="101"/>
      <c r="P597" s="101"/>
      <c r="Q597" s="101"/>
      <c r="R597" s="101"/>
      <c r="S597" s="101"/>
      <c r="T597" s="101">
        <v>4</v>
      </c>
      <c r="U597" s="101"/>
      <c r="V597" s="101"/>
      <c r="W597" s="126">
        <f t="shared" si="26"/>
        <v>4</v>
      </c>
    </row>
    <row r="598" spans="1:26" ht="17.25" customHeight="1">
      <c r="B598" s="12">
        <v>6</v>
      </c>
      <c r="C598" s="124" t="s">
        <v>918</v>
      </c>
      <c r="D598" s="125" t="s">
        <v>1114</v>
      </c>
      <c r="E598" s="100" t="s">
        <v>1161</v>
      </c>
      <c r="F598" s="272">
        <v>1</v>
      </c>
      <c r="G598" s="272"/>
      <c r="H598" s="272"/>
      <c r="I598" s="272"/>
      <c r="J598" s="272"/>
      <c r="K598" s="272"/>
      <c r="L598" s="272"/>
      <c r="M598" s="101"/>
      <c r="N598" s="101"/>
      <c r="O598" s="101"/>
      <c r="P598" s="101"/>
      <c r="Q598" s="101"/>
      <c r="R598" s="101"/>
      <c r="S598" s="101"/>
      <c r="T598" s="101">
        <v>7</v>
      </c>
      <c r="U598" s="101"/>
      <c r="V598" s="101"/>
      <c r="W598" s="126">
        <f t="shared" si="26"/>
        <v>7</v>
      </c>
    </row>
    <row r="599" spans="1:26" ht="17.25" customHeight="1">
      <c r="B599" s="12">
        <v>7</v>
      </c>
      <c r="C599" s="124" t="s">
        <v>920</v>
      </c>
      <c r="D599" s="125" t="s">
        <v>1113</v>
      </c>
      <c r="E599" s="100" t="s">
        <v>1269</v>
      </c>
      <c r="F599" s="272">
        <v>1</v>
      </c>
      <c r="G599" s="272"/>
      <c r="H599" s="272"/>
      <c r="I599" s="272"/>
      <c r="J599" s="272"/>
      <c r="K599" s="272"/>
      <c r="L599" s="272"/>
      <c r="M599" s="101"/>
      <c r="N599" s="101"/>
      <c r="O599" s="101"/>
      <c r="P599" s="101"/>
      <c r="Q599" s="101"/>
      <c r="R599" s="101"/>
      <c r="S599" s="101"/>
      <c r="T599" s="101">
        <v>2</v>
      </c>
      <c r="U599" s="101"/>
      <c r="V599" s="101"/>
      <c r="W599" s="126">
        <f t="shared" si="26"/>
        <v>2</v>
      </c>
    </row>
    <row r="600" spans="1:26" ht="17.25" customHeight="1">
      <c r="B600" s="12">
        <v>8</v>
      </c>
      <c r="C600" s="13" t="s">
        <v>922</v>
      </c>
      <c r="D600" s="32" t="s">
        <v>1270</v>
      </c>
      <c r="E600" s="85" t="s">
        <v>1492</v>
      </c>
      <c r="F600" s="222">
        <v>1</v>
      </c>
      <c r="G600" s="222"/>
      <c r="H600" s="222"/>
      <c r="I600" s="222"/>
      <c r="J600" s="222"/>
      <c r="K600" s="222"/>
      <c r="L600" s="222"/>
      <c r="M600" s="86"/>
      <c r="N600" s="86"/>
      <c r="O600" s="86"/>
      <c r="P600" s="86"/>
      <c r="Q600" s="86"/>
      <c r="R600" s="86"/>
      <c r="S600" s="142">
        <v>0</v>
      </c>
      <c r="T600" s="142">
        <v>3</v>
      </c>
      <c r="U600" s="86"/>
      <c r="V600" s="86"/>
      <c r="W600" s="22">
        <f t="shared" si="26"/>
        <v>3</v>
      </c>
      <c r="Z600" s="41" t="s">
        <v>979</v>
      </c>
    </row>
    <row r="601" spans="1:26" ht="24" customHeight="1">
      <c r="B601" s="12">
        <v>9</v>
      </c>
      <c r="C601" s="124" t="s">
        <v>1157</v>
      </c>
      <c r="D601" s="125" t="s">
        <v>1114</v>
      </c>
      <c r="E601" s="100" t="s">
        <v>1064</v>
      </c>
      <c r="F601" s="272">
        <v>1</v>
      </c>
      <c r="G601" s="272"/>
      <c r="H601" s="272"/>
      <c r="I601" s="272"/>
      <c r="J601" s="272"/>
      <c r="K601" s="272"/>
      <c r="L601" s="272"/>
      <c r="M601" s="101"/>
      <c r="N601" s="101"/>
      <c r="O601" s="101"/>
      <c r="P601" s="101"/>
      <c r="Q601" s="101"/>
      <c r="R601" s="101"/>
      <c r="S601" s="101"/>
      <c r="T601" s="101">
        <v>1</v>
      </c>
      <c r="U601" s="101"/>
      <c r="V601" s="101"/>
      <c r="W601" s="126">
        <f t="shared" si="26"/>
        <v>1</v>
      </c>
    </row>
    <row r="602" spans="1:26" ht="24.75" customHeight="1">
      <c r="B602" s="12">
        <v>10</v>
      </c>
      <c r="C602" s="124" t="s">
        <v>923</v>
      </c>
      <c r="D602" s="125" t="s">
        <v>1114</v>
      </c>
      <c r="E602" s="100" t="s">
        <v>1163</v>
      </c>
      <c r="F602" s="272">
        <v>1</v>
      </c>
      <c r="G602" s="272"/>
      <c r="H602" s="272"/>
      <c r="I602" s="272"/>
      <c r="J602" s="272"/>
      <c r="K602" s="272"/>
      <c r="L602" s="272"/>
      <c r="M602" s="101"/>
      <c r="N602" s="101"/>
      <c r="O602" s="101"/>
      <c r="P602" s="101"/>
      <c r="Q602" s="101"/>
      <c r="R602" s="101"/>
      <c r="S602" s="101"/>
      <c r="T602" s="101">
        <v>1</v>
      </c>
      <c r="U602" s="101"/>
      <c r="V602" s="101"/>
      <c r="W602" s="126">
        <f t="shared" si="26"/>
        <v>1</v>
      </c>
      <c r="X602" s="1" t="s">
        <v>1327</v>
      </c>
    </row>
    <row r="603" spans="1:26" ht="24.75" customHeight="1">
      <c r="B603" s="12">
        <v>11</v>
      </c>
      <c r="C603" s="128" t="s">
        <v>924</v>
      </c>
      <c r="D603" s="125" t="s">
        <v>1114</v>
      </c>
      <c r="E603" s="129" t="s">
        <v>1160</v>
      </c>
      <c r="F603" s="273">
        <v>1</v>
      </c>
      <c r="G603" s="273"/>
      <c r="H603" s="273"/>
      <c r="I603" s="273"/>
      <c r="J603" s="273"/>
      <c r="K603" s="273"/>
      <c r="L603" s="273"/>
      <c r="M603" s="101"/>
      <c r="N603" s="101"/>
      <c r="O603" s="101"/>
      <c r="P603" s="101"/>
      <c r="Q603" s="101"/>
      <c r="R603" s="101"/>
      <c r="S603" s="101"/>
      <c r="T603" s="101">
        <v>4</v>
      </c>
      <c r="U603" s="101"/>
      <c r="V603" s="101"/>
      <c r="W603" s="126">
        <f t="shared" si="26"/>
        <v>4</v>
      </c>
      <c r="X603" s="1" t="s">
        <v>1226</v>
      </c>
      <c r="Y603" s="1">
        <f>SUM(M592:P592)+U592+SUM(M594:P594)+U594+SUM(M604:P604)+U604</f>
        <v>2</v>
      </c>
    </row>
    <row r="604" spans="1:26" ht="17.25" customHeight="1">
      <c r="B604" s="12">
        <v>12</v>
      </c>
      <c r="C604" s="123" t="s">
        <v>1158</v>
      </c>
      <c r="D604" s="127" t="s">
        <v>1117</v>
      </c>
      <c r="E604" s="117" t="s">
        <v>30</v>
      </c>
      <c r="F604" s="271"/>
      <c r="G604" s="271"/>
      <c r="H604" s="271"/>
      <c r="I604" s="271"/>
      <c r="J604" s="271"/>
      <c r="K604" s="271"/>
      <c r="L604" s="271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9">
        <f t="shared" si="26"/>
        <v>0</v>
      </c>
      <c r="X604" s="1" t="s">
        <v>1233</v>
      </c>
      <c r="Y604" s="1">
        <f>SUM(M593:P593)+U593+SUM(M595:P599)+SUM(U595:U599,)+SUM(M601:P603)+SUM(U601:U603)</f>
        <v>3</v>
      </c>
    </row>
    <row r="605" spans="1:26" ht="21" customHeight="1">
      <c r="B605" s="437" t="s">
        <v>1067</v>
      </c>
      <c r="C605" s="437"/>
      <c r="D605" s="32"/>
      <c r="E605" s="85"/>
      <c r="F605" s="86">
        <f t="shared" ref="F605:V605" si="27">SUM(F592:F604)</f>
        <v>11</v>
      </c>
      <c r="G605" s="86">
        <f t="shared" si="27"/>
        <v>4</v>
      </c>
      <c r="H605" s="86">
        <f t="shared" si="27"/>
        <v>0</v>
      </c>
      <c r="I605" s="86">
        <f t="shared" si="27"/>
        <v>2</v>
      </c>
      <c r="J605" s="86">
        <f t="shared" si="27"/>
        <v>1</v>
      </c>
      <c r="K605" s="86">
        <f t="shared" si="27"/>
        <v>0</v>
      </c>
      <c r="L605" s="86">
        <f t="shared" si="27"/>
        <v>1</v>
      </c>
      <c r="M605" s="130">
        <f t="shared" si="27"/>
        <v>0</v>
      </c>
      <c r="N605" s="130">
        <f t="shared" si="27"/>
        <v>3</v>
      </c>
      <c r="O605" s="130">
        <f t="shared" si="27"/>
        <v>0</v>
      </c>
      <c r="P605" s="130">
        <f t="shared" si="27"/>
        <v>1</v>
      </c>
      <c r="Q605" s="130">
        <f t="shared" si="27"/>
        <v>0</v>
      </c>
      <c r="R605" s="130">
        <f t="shared" si="27"/>
        <v>0</v>
      </c>
      <c r="S605" s="279">
        <f t="shared" si="27"/>
        <v>6</v>
      </c>
      <c r="T605" s="279">
        <f t="shared" si="27"/>
        <v>27</v>
      </c>
      <c r="U605" s="130">
        <f t="shared" si="27"/>
        <v>1</v>
      </c>
      <c r="V605" s="130">
        <f t="shared" si="27"/>
        <v>0</v>
      </c>
      <c r="W605" s="131">
        <f t="shared" si="26"/>
        <v>38</v>
      </c>
      <c r="X605" s="1" t="s">
        <v>1235</v>
      </c>
      <c r="Y605" s="1">
        <v>0</v>
      </c>
    </row>
    <row r="606" spans="1:26" ht="12" customHeight="1">
      <c r="B606" s="4"/>
      <c r="C606" s="6"/>
      <c r="D606" s="35"/>
      <c r="E606" s="16" t="s">
        <v>1233</v>
      </c>
      <c r="F606" s="177"/>
      <c r="G606" s="177"/>
      <c r="H606" s="177"/>
      <c r="I606" s="177"/>
      <c r="J606" s="177"/>
      <c r="K606" s="177"/>
      <c r="L606" s="207"/>
      <c r="M606" s="95">
        <f>+M593+M595+M596+M597+M598+M599+M601+M602+M603</f>
        <v>0</v>
      </c>
      <c r="N606" s="95">
        <f>+N593+N595+N596+N597+N598+N599+N601+N602+N603</f>
        <v>2</v>
      </c>
      <c r="O606" s="95">
        <f t="shared" ref="O606:V606" si="28">+O593+O595+O596+O597+O598+O599+O601+O602+O603</f>
        <v>0</v>
      </c>
      <c r="P606" s="95">
        <f t="shared" si="28"/>
        <v>0</v>
      </c>
      <c r="Q606" s="95">
        <f t="shared" si="28"/>
        <v>0</v>
      </c>
      <c r="R606" s="95">
        <f t="shared" si="28"/>
        <v>0</v>
      </c>
      <c r="S606" s="95">
        <f>+S593+S595+S596+S597+S598+S599+S601+S602+S603</f>
        <v>1</v>
      </c>
      <c r="T606" s="95">
        <f>+T593+T595+T596+T597+T598+T599+T601+T602+T603</f>
        <v>24</v>
      </c>
      <c r="U606" s="95">
        <f t="shared" si="28"/>
        <v>1</v>
      </c>
      <c r="V606" s="95">
        <f t="shared" si="28"/>
        <v>0</v>
      </c>
      <c r="W606" s="95">
        <f>+W593+W595+W596+W597+W598+W599+W601+W602+W603</f>
        <v>28</v>
      </c>
    </row>
    <row r="607" spans="1:26" ht="19.5" customHeight="1">
      <c r="A607" s="26" t="s">
        <v>1078</v>
      </c>
      <c r="B607" s="2"/>
      <c r="C607" s="6"/>
      <c r="D607" s="35"/>
      <c r="E607" s="16"/>
      <c r="F607" s="266"/>
      <c r="G607" s="266"/>
      <c r="H607" s="266"/>
      <c r="I607" s="266"/>
      <c r="J607" s="266"/>
      <c r="K607" s="266"/>
      <c r="L607" s="266"/>
      <c r="M607" s="103"/>
      <c r="N607" s="103"/>
      <c r="O607" s="274" t="s">
        <v>1323</v>
      </c>
      <c r="P607" s="110">
        <f>SUM(M606:P606)</f>
        <v>2</v>
      </c>
      <c r="Q607" s="103"/>
      <c r="R607" s="103"/>
      <c r="S607" s="103"/>
      <c r="T607" s="274" t="s">
        <v>1323</v>
      </c>
      <c r="U607" s="103">
        <f>+U606</f>
        <v>1</v>
      </c>
      <c r="V607" s="103"/>
      <c r="W607" s="25"/>
    </row>
    <row r="608" spans="1:26" s="7" customFormat="1" ht="25.5" customHeight="1">
      <c r="B608" s="221"/>
      <c r="C608" s="23" t="s">
        <v>980</v>
      </c>
      <c r="D608" s="31" t="s">
        <v>999</v>
      </c>
      <c r="E608" s="82" t="s">
        <v>1</v>
      </c>
      <c r="F608" s="169" t="s">
        <v>1329</v>
      </c>
      <c r="G608" s="169" t="s">
        <v>1328</v>
      </c>
      <c r="H608" s="169" t="s">
        <v>1205</v>
      </c>
      <c r="I608" s="169" t="s">
        <v>1206</v>
      </c>
      <c r="J608" s="169" t="s">
        <v>1333</v>
      </c>
      <c r="K608" s="169" t="s">
        <v>1334</v>
      </c>
      <c r="L608" s="169" t="s">
        <v>1405</v>
      </c>
      <c r="M608" s="168" t="s">
        <v>1485</v>
      </c>
      <c r="N608" s="168" t="s">
        <v>1486</v>
      </c>
      <c r="O608" s="168" t="s">
        <v>1487</v>
      </c>
      <c r="P608" s="169" t="s">
        <v>1488</v>
      </c>
      <c r="Q608" s="83" t="s">
        <v>1263</v>
      </c>
      <c r="R608" s="83" t="s">
        <v>1262</v>
      </c>
      <c r="S608" s="83" t="s">
        <v>1257</v>
      </c>
      <c r="T608" s="83" t="s">
        <v>979</v>
      </c>
      <c r="U608" s="168" t="s">
        <v>1414</v>
      </c>
      <c r="V608" s="83" t="s">
        <v>1242</v>
      </c>
      <c r="W608" s="46" t="s">
        <v>1223</v>
      </c>
    </row>
    <row r="609" spans="2:25" ht="27" customHeight="1">
      <c r="B609" s="220">
        <v>1</v>
      </c>
      <c r="C609" s="132" t="s">
        <v>1271</v>
      </c>
      <c r="D609" s="133" t="s">
        <v>1117</v>
      </c>
      <c r="E609" s="134" t="s">
        <v>1272</v>
      </c>
      <c r="F609" s="275"/>
      <c r="G609" s="275"/>
      <c r="H609" s="275"/>
      <c r="I609" s="275"/>
      <c r="J609" s="275"/>
      <c r="K609" s="275"/>
      <c r="L609" s="27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94">
        <f>SUM(M609:V609)</f>
        <v>0</v>
      </c>
    </row>
    <row r="610" spans="2:25" ht="15" customHeight="1">
      <c r="B610" s="211">
        <v>2</v>
      </c>
      <c r="C610" s="212" t="s">
        <v>1129</v>
      </c>
      <c r="D610" s="213" t="s">
        <v>1117</v>
      </c>
      <c r="E610" s="214" t="s">
        <v>1252</v>
      </c>
      <c r="F610" s="176"/>
      <c r="G610" s="176"/>
      <c r="H610" s="176"/>
      <c r="I610" s="176"/>
      <c r="J610" s="176"/>
      <c r="K610" s="176"/>
      <c r="L610" s="205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167">
        <f t="shared" ref="W610:W626" si="29">SUM(M610:V610)</f>
        <v>0</v>
      </c>
    </row>
    <row r="611" spans="2:25" ht="16.5" customHeight="1">
      <c r="B611" s="215">
        <v>2</v>
      </c>
      <c r="C611" s="124" t="s">
        <v>1008</v>
      </c>
      <c r="D611" s="125" t="s">
        <v>1113</v>
      </c>
      <c r="E611" s="100" t="s">
        <v>1422</v>
      </c>
      <c r="F611" s="272">
        <v>1</v>
      </c>
      <c r="G611" s="272">
        <v>1</v>
      </c>
      <c r="H611" s="272"/>
      <c r="I611" s="272">
        <v>1</v>
      </c>
      <c r="J611" s="272"/>
      <c r="K611" s="272">
        <v>1</v>
      </c>
      <c r="L611" s="272"/>
      <c r="M611" s="101"/>
      <c r="N611" s="101">
        <v>1</v>
      </c>
      <c r="O611" s="101"/>
      <c r="P611" s="101"/>
      <c r="Q611" s="101"/>
      <c r="R611" s="101"/>
      <c r="S611" s="101"/>
      <c r="T611" s="101"/>
      <c r="U611" s="101"/>
      <c r="V611" s="101"/>
      <c r="W611" s="126">
        <f t="shared" si="29"/>
        <v>1</v>
      </c>
    </row>
    <row r="612" spans="2:25" ht="15" customHeight="1">
      <c r="B612" s="216">
        <v>3</v>
      </c>
      <c r="C612" s="136" t="s">
        <v>926</v>
      </c>
      <c r="D612" s="133" t="s">
        <v>1198</v>
      </c>
      <c r="E612" s="90" t="s">
        <v>1060</v>
      </c>
      <c r="F612" s="275">
        <v>1</v>
      </c>
      <c r="G612" s="275"/>
      <c r="H612" s="275"/>
      <c r="I612" s="275"/>
      <c r="J612" s="275"/>
      <c r="K612" s="275"/>
      <c r="L612" s="275"/>
      <c r="M612" s="93"/>
      <c r="N612" s="93"/>
      <c r="O612" s="93"/>
      <c r="P612" s="93"/>
      <c r="Q612" s="93"/>
      <c r="R612" s="93"/>
      <c r="S612" s="93">
        <v>2</v>
      </c>
      <c r="T612" s="93"/>
      <c r="U612" s="93"/>
      <c r="V612" s="93"/>
      <c r="W612" s="94">
        <f t="shared" si="29"/>
        <v>2</v>
      </c>
    </row>
    <row r="613" spans="2:25" ht="15" customHeight="1">
      <c r="B613" s="217">
        <v>4</v>
      </c>
      <c r="C613" s="137" t="s">
        <v>1143</v>
      </c>
      <c r="D613" s="276" t="s">
        <v>1199</v>
      </c>
      <c r="E613" s="105" t="s">
        <v>1273</v>
      </c>
      <c r="F613" s="277"/>
      <c r="G613" s="277"/>
      <c r="H613" s="277"/>
      <c r="I613" s="277"/>
      <c r="J613" s="277"/>
      <c r="K613" s="277"/>
      <c r="L613" s="277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7">
        <f t="shared" si="29"/>
        <v>0</v>
      </c>
    </row>
    <row r="614" spans="2:25" ht="15" customHeight="1">
      <c r="B614" s="216">
        <v>5</v>
      </c>
      <c r="C614" s="136" t="s">
        <v>1145</v>
      </c>
      <c r="D614" s="133" t="s">
        <v>1117</v>
      </c>
      <c r="E614" s="90" t="s">
        <v>1274</v>
      </c>
      <c r="F614" s="275">
        <v>1</v>
      </c>
      <c r="G614" s="275"/>
      <c r="H614" s="275"/>
      <c r="I614" s="275"/>
      <c r="J614" s="275"/>
      <c r="K614" s="275"/>
      <c r="L614" s="275"/>
      <c r="M614" s="93"/>
      <c r="N614" s="93"/>
      <c r="O614" s="93"/>
      <c r="P614" s="93"/>
      <c r="Q614" s="93">
        <v>1</v>
      </c>
      <c r="R614" s="93"/>
      <c r="S614" s="93"/>
      <c r="T614" s="93"/>
      <c r="U614" s="93"/>
      <c r="V614" s="93"/>
      <c r="W614" s="94">
        <f t="shared" si="29"/>
        <v>1</v>
      </c>
    </row>
    <row r="615" spans="2:25" ht="15" customHeight="1">
      <c r="B615" s="215">
        <v>6</v>
      </c>
      <c r="C615" s="138" t="s">
        <v>1099</v>
      </c>
      <c r="D615" s="125" t="s">
        <v>1113</v>
      </c>
      <c r="E615" s="100" t="s">
        <v>1253</v>
      </c>
      <c r="F615" s="272"/>
      <c r="G615" s="272"/>
      <c r="H615" s="272"/>
      <c r="I615" s="272"/>
      <c r="J615" s="272">
        <v>1</v>
      </c>
      <c r="K615" s="272"/>
      <c r="L615" s="272">
        <v>1</v>
      </c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26">
        <f t="shared" si="29"/>
        <v>0</v>
      </c>
    </row>
    <row r="616" spans="2:25" ht="15" customHeight="1">
      <c r="B616" s="215">
        <v>7</v>
      </c>
      <c r="C616" s="124" t="s">
        <v>985</v>
      </c>
      <c r="D616" s="125" t="s">
        <v>1113</v>
      </c>
      <c r="E616" s="100" t="s">
        <v>1467</v>
      </c>
      <c r="F616" s="272">
        <v>1</v>
      </c>
      <c r="G616" s="272">
        <v>1</v>
      </c>
      <c r="H616" s="272"/>
      <c r="I616" s="272">
        <v>1</v>
      </c>
      <c r="J616" s="272"/>
      <c r="K616" s="272"/>
      <c r="L616" s="272"/>
      <c r="M616" s="101"/>
      <c r="N616" s="101">
        <v>1</v>
      </c>
      <c r="O616" s="101"/>
      <c r="P616" s="101"/>
      <c r="Q616" s="101"/>
      <c r="R616" s="101"/>
      <c r="S616" s="101"/>
      <c r="T616" s="101"/>
      <c r="U616" s="101"/>
      <c r="V616" s="101"/>
      <c r="W616" s="126">
        <f t="shared" si="29"/>
        <v>1</v>
      </c>
    </row>
    <row r="617" spans="2:25" ht="15" customHeight="1">
      <c r="B617" s="215">
        <v>8</v>
      </c>
      <c r="C617" s="124" t="s">
        <v>1154</v>
      </c>
      <c r="D617" s="125" t="s">
        <v>1113</v>
      </c>
      <c r="E617" s="100" t="s">
        <v>1272</v>
      </c>
      <c r="F617" s="272"/>
      <c r="G617" s="272"/>
      <c r="H617" s="272"/>
      <c r="I617" s="272"/>
      <c r="J617" s="272"/>
      <c r="K617" s="272"/>
      <c r="L617" s="272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26">
        <f t="shared" si="29"/>
        <v>0</v>
      </c>
    </row>
    <row r="618" spans="2:25" ht="15" customHeight="1">
      <c r="B618" s="216">
        <v>9</v>
      </c>
      <c r="C618" s="136" t="s">
        <v>1159</v>
      </c>
      <c r="D618" s="133" t="s">
        <v>1117</v>
      </c>
      <c r="E618" s="90" t="s">
        <v>1466</v>
      </c>
      <c r="F618" s="275">
        <v>1</v>
      </c>
      <c r="G618" s="275">
        <v>1</v>
      </c>
      <c r="H618" s="275"/>
      <c r="I618" s="275">
        <v>1</v>
      </c>
      <c r="J618" s="275"/>
      <c r="K618" s="275"/>
      <c r="L618" s="275"/>
      <c r="M618" s="93"/>
      <c r="N618" s="93"/>
      <c r="O618" s="93">
        <v>1</v>
      </c>
      <c r="P618" s="93"/>
      <c r="Q618" s="93"/>
      <c r="R618" s="93"/>
      <c r="S618" s="93"/>
      <c r="T618" s="93"/>
      <c r="U618" s="93"/>
      <c r="V618" s="93"/>
      <c r="W618" s="94">
        <f t="shared" si="29"/>
        <v>1</v>
      </c>
    </row>
    <row r="619" spans="2:25" ht="15" customHeight="1">
      <c r="B619" s="216">
        <v>10</v>
      </c>
      <c r="C619" s="136" t="s">
        <v>1101</v>
      </c>
      <c r="D619" s="133" t="s">
        <v>1118</v>
      </c>
      <c r="E619" s="90" t="s">
        <v>1272</v>
      </c>
      <c r="F619" s="275"/>
      <c r="G619" s="275"/>
      <c r="H619" s="275"/>
      <c r="I619" s="275"/>
      <c r="J619" s="275"/>
      <c r="K619" s="275"/>
      <c r="L619" s="275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4">
        <f t="shared" si="29"/>
        <v>0</v>
      </c>
    </row>
    <row r="620" spans="2:25" ht="15" customHeight="1">
      <c r="B620" s="216">
        <v>11</v>
      </c>
      <c r="C620" s="136" t="s">
        <v>1018</v>
      </c>
      <c r="D620" s="133" t="s">
        <v>1118</v>
      </c>
      <c r="E620" s="90" t="s">
        <v>30</v>
      </c>
      <c r="F620" s="275"/>
      <c r="G620" s="275"/>
      <c r="H620" s="275"/>
      <c r="I620" s="275"/>
      <c r="J620" s="275"/>
      <c r="K620" s="275"/>
      <c r="L620" s="275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4">
        <f t="shared" si="29"/>
        <v>0</v>
      </c>
    </row>
    <row r="621" spans="2:25" ht="15" customHeight="1">
      <c r="B621" s="215">
        <v>12</v>
      </c>
      <c r="C621" s="124" t="s">
        <v>1119</v>
      </c>
      <c r="D621" s="125" t="s">
        <v>1114</v>
      </c>
      <c r="E621" s="100" t="s">
        <v>1273</v>
      </c>
      <c r="F621" s="272"/>
      <c r="G621" s="272"/>
      <c r="H621" s="272"/>
      <c r="I621" s="272"/>
      <c r="J621" s="272"/>
      <c r="K621" s="272"/>
      <c r="L621" s="272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26">
        <f t="shared" si="29"/>
        <v>0</v>
      </c>
    </row>
    <row r="622" spans="2:25" ht="15" customHeight="1">
      <c r="B622" s="215">
        <v>13</v>
      </c>
      <c r="C622" s="124" t="s">
        <v>1009</v>
      </c>
      <c r="D622" s="125" t="s">
        <v>1113</v>
      </c>
      <c r="E622" s="100" t="s">
        <v>1489</v>
      </c>
      <c r="F622" s="272">
        <v>1</v>
      </c>
      <c r="G622" s="272">
        <v>1</v>
      </c>
      <c r="H622" s="272"/>
      <c r="I622" s="272"/>
      <c r="J622" s="272"/>
      <c r="K622" s="272">
        <v>1</v>
      </c>
      <c r="L622" s="272"/>
      <c r="M622" s="101"/>
      <c r="N622" s="101"/>
      <c r="O622" s="101"/>
      <c r="P622" s="101">
        <v>2</v>
      </c>
      <c r="Q622" s="101"/>
      <c r="R622" s="101"/>
      <c r="S622" s="101">
        <v>2</v>
      </c>
      <c r="T622" s="101"/>
      <c r="U622" s="101"/>
      <c r="V622" s="101"/>
      <c r="W622" s="126">
        <f t="shared" si="29"/>
        <v>4</v>
      </c>
    </row>
    <row r="623" spans="2:25" ht="15" customHeight="1">
      <c r="B623" s="215">
        <v>14</v>
      </c>
      <c r="C623" s="124" t="s">
        <v>929</v>
      </c>
      <c r="D623" s="125" t="s">
        <v>1113</v>
      </c>
      <c r="E623" s="100" t="s">
        <v>1057</v>
      </c>
      <c r="F623" s="272">
        <v>1</v>
      </c>
      <c r="G623" s="272"/>
      <c r="H623" s="272"/>
      <c r="I623" s="272"/>
      <c r="J623" s="272"/>
      <c r="K623" s="272"/>
      <c r="L623" s="272"/>
      <c r="M623" s="101"/>
      <c r="N623" s="101"/>
      <c r="O623" s="101"/>
      <c r="P623" s="101"/>
      <c r="Q623" s="101">
        <v>1</v>
      </c>
      <c r="R623" s="101"/>
      <c r="S623" s="101"/>
      <c r="T623" s="101"/>
      <c r="U623" s="101"/>
      <c r="V623" s="101"/>
      <c r="W623" s="126">
        <f t="shared" si="29"/>
        <v>1</v>
      </c>
      <c r="X623" s="1" t="s">
        <v>1327</v>
      </c>
    </row>
    <row r="624" spans="2:25" ht="15" customHeight="1">
      <c r="B624" s="215">
        <v>15</v>
      </c>
      <c r="C624" s="128" t="s">
        <v>931</v>
      </c>
      <c r="D624" s="125" t="s">
        <v>1113</v>
      </c>
      <c r="E624" s="129" t="s">
        <v>1059</v>
      </c>
      <c r="F624" s="273">
        <v>1</v>
      </c>
      <c r="G624" s="273"/>
      <c r="H624" s="273"/>
      <c r="I624" s="273"/>
      <c r="J624" s="273">
        <v>1</v>
      </c>
      <c r="K624" s="273"/>
      <c r="L624" s="273"/>
      <c r="M624" s="101"/>
      <c r="N624" s="101"/>
      <c r="O624" s="101"/>
      <c r="P624" s="101"/>
      <c r="Q624" s="101"/>
      <c r="R624" s="101"/>
      <c r="S624" s="101">
        <v>1</v>
      </c>
      <c r="T624" s="101"/>
      <c r="U624" s="101"/>
      <c r="V624" s="101"/>
      <c r="W624" s="126">
        <f t="shared" si="29"/>
        <v>1</v>
      </c>
      <c r="X624" s="1" t="s">
        <v>1226</v>
      </c>
      <c r="Y624" s="1">
        <f>SUM(M609:P610)+SUM(U609:U610)+SUM(M612:P612)+U612+SUM(M614:P614)+U614+SUM(M618:P620)+SUM(U618:U620)</f>
        <v>1</v>
      </c>
    </row>
    <row r="625" spans="1:29" ht="15" customHeight="1">
      <c r="B625" s="215">
        <v>16</v>
      </c>
      <c r="C625" s="124" t="s">
        <v>933</v>
      </c>
      <c r="D625" s="125" t="s">
        <v>1113</v>
      </c>
      <c r="E625" s="100" t="s">
        <v>1410</v>
      </c>
      <c r="F625" s="173">
        <v>1</v>
      </c>
      <c r="G625" s="208">
        <v>1</v>
      </c>
      <c r="H625" s="173"/>
      <c r="I625" s="173"/>
      <c r="J625" s="208">
        <v>1</v>
      </c>
      <c r="K625" s="173"/>
      <c r="L625" s="208"/>
      <c r="M625" s="101"/>
      <c r="N625" s="101"/>
      <c r="O625" s="102">
        <v>1</v>
      </c>
      <c r="P625" s="101"/>
      <c r="Q625" s="101"/>
      <c r="R625" s="101"/>
      <c r="S625" s="101">
        <v>2</v>
      </c>
      <c r="T625" s="101"/>
      <c r="U625" s="101"/>
      <c r="V625" s="101"/>
      <c r="W625" s="283">
        <f t="shared" si="29"/>
        <v>3</v>
      </c>
      <c r="X625" s="1" t="s">
        <v>1233</v>
      </c>
      <c r="Y625" s="59">
        <f>SUM(M611:P611)+U611+SUM(M615:P617)+SUM(U615:U617)+SUM(M621:P625)+SUM(U621:U625)</f>
        <v>5</v>
      </c>
      <c r="Z625" s="41" t="s">
        <v>1411</v>
      </c>
    </row>
    <row r="626" spans="1:29" ht="19.5" customHeight="1">
      <c r="B626" s="437" t="s">
        <v>1068</v>
      </c>
      <c r="C626" s="437"/>
      <c r="D626" s="32"/>
      <c r="E626" s="85"/>
      <c r="F626" s="86">
        <f t="shared" ref="F626:V626" si="30">SUM(F609:F625)</f>
        <v>9</v>
      </c>
      <c r="G626" s="142">
        <f t="shared" si="30"/>
        <v>5</v>
      </c>
      <c r="H626" s="86">
        <f t="shared" si="30"/>
        <v>0</v>
      </c>
      <c r="I626" s="86">
        <f t="shared" si="30"/>
        <v>3</v>
      </c>
      <c r="J626" s="86">
        <f t="shared" si="30"/>
        <v>3</v>
      </c>
      <c r="K626" s="86">
        <f t="shared" si="30"/>
        <v>2</v>
      </c>
      <c r="L626" s="86">
        <f t="shared" si="30"/>
        <v>1</v>
      </c>
      <c r="M626" s="86">
        <f t="shared" si="30"/>
        <v>0</v>
      </c>
      <c r="N626" s="86">
        <f t="shared" si="30"/>
        <v>2</v>
      </c>
      <c r="O626" s="142">
        <f t="shared" si="30"/>
        <v>2</v>
      </c>
      <c r="P626" s="86">
        <f t="shared" si="30"/>
        <v>2</v>
      </c>
      <c r="Q626" s="86">
        <f t="shared" si="30"/>
        <v>2</v>
      </c>
      <c r="R626" s="86">
        <f t="shared" si="30"/>
        <v>0</v>
      </c>
      <c r="S626" s="86">
        <f t="shared" si="30"/>
        <v>7</v>
      </c>
      <c r="T626" s="86">
        <f t="shared" si="30"/>
        <v>0</v>
      </c>
      <c r="U626" s="86">
        <f t="shared" si="30"/>
        <v>0</v>
      </c>
      <c r="V626" s="86">
        <f t="shared" si="30"/>
        <v>0</v>
      </c>
      <c r="W626" s="22">
        <f t="shared" si="29"/>
        <v>15</v>
      </c>
      <c r="X626" s="1" t="s">
        <v>1235</v>
      </c>
      <c r="Y626" s="1">
        <f>SUM(M613:P613)+U613</f>
        <v>0</v>
      </c>
    </row>
    <row r="627" spans="1:29" ht="12.75" customHeight="1">
      <c r="B627" s="14"/>
      <c r="C627" s="15"/>
      <c r="D627" s="35"/>
      <c r="E627" s="16" t="s">
        <v>1233</v>
      </c>
      <c r="F627" s="177"/>
      <c r="G627" s="177"/>
      <c r="H627" s="177"/>
      <c r="I627" s="177"/>
      <c r="J627" s="177"/>
      <c r="K627" s="177"/>
      <c r="L627" s="207"/>
      <c r="M627" s="95">
        <f t="shared" ref="M627:R627" si="31">+M611+M615+M616+M617+M621+M622+M623+M624+M625</f>
        <v>0</v>
      </c>
      <c r="N627" s="95">
        <f t="shared" si="31"/>
        <v>2</v>
      </c>
      <c r="O627" s="170">
        <f>+O611+O615+O616+O618+O621+O622+O623+O624+O625</f>
        <v>2</v>
      </c>
      <c r="P627" s="95">
        <f t="shared" si="31"/>
        <v>2</v>
      </c>
      <c r="Q627" s="95">
        <f t="shared" si="31"/>
        <v>1</v>
      </c>
      <c r="R627" s="95">
        <f t="shared" si="31"/>
        <v>0</v>
      </c>
      <c r="S627" s="95">
        <f>+S611+S615+S616+S617+S621+S622+S623+S624+S625</f>
        <v>5</v>
      </c>
      <c r="T627" s="95">
        <f>+T611+T615+T616+T617+T621+T622+T623+T624+T625</f>
        <v>0</v>
      </c>
      <c r="U627" s="95">
        <f>+U611+U615+U616+U617+U621+U622+U623+U624+U625</f>
        <v>0</v>
      </c>
      <c r="V627" s="95">
        <f>+V611+V615+V616+V617+V621+V622+V623+V624+V625</f>
        <v>0</v>
      </c>
      <c r="W627" s="95">
        <f>+W611+W615+W616+W617+W621+W622+W623+W624+W625</f>
        <v>11</v>
      </c>
    </row>
    <row r="628" spans="1:29" ht="19.5" customHeight="1">
      <c r="A628" s="26" t="s">
        <v>1079</v>
      </c>
      <c r="C628" s="6"/>
      <c r="D628" s="37"/>
      <c r="E628" s="10"/>
      <c r="F628" s="278"/>
      <c r="G628" s="278"/>
      <c r="H628" s="278"/>
      <c r="I628" s="278"/>
      <c r="J628" s="278"/>
      <c r="K628" s="278"/>
      <c r="L628" s="278"/>
      <c r="M628" s="96"/>
      <c r="N628" s="96"/>
      <c r="O628" s="274" t="s">
        <v>1322</v>
      </c>
      <c r="P628" s="96">
        <f>SUM(M627:P627)</f>
        <v>6</v>
      </c>
      <c r="Q628" s="96"/>
      <c r="R628" s="96"/>
      <c r="S628" s="96"/>
      <c r="T628" s="96"/>
      <c r="U628" s="96"/>
      <c r="V628" s="96"/>
      <c r="W628" s="25"/>
    </row>
    <row r="629" spans="1:29" s="7" customFormat="1" ht="24">
      <c r="A629" s="1"/>
      <c r="B629" s="221"/>
      <c r="C629" s="23" t="s">
        <v>980</v>
      </c>
      <c r="D629" s="31" t="s">
        <v>999</v>
      </c>
      <c r="E629" s="82" t="s">
        <v>1</v>
      </c>
      <c r="F629" s="169" t="s">
        <v>1329</v>
      </c>
      <c r="G629" s="169" t="s">
        <v>1328</v>
      </c>
      <c r="H629" s="169" t="s">
        <v>1205</v>
      </c>
      <c r="I629" s="169" t="s">
        <v>1206</v>
      </c>
      <c r="J629" s="169" t="s">
        <v>1333</v>
      </c>
      <c r="K629" s="169" t="s">
        <v>1334</v>
      </c>
      <c r="L629" s="169" t="s">
        <v>1405</v>
      </c>
      <c r="M629" s="168" t="s">
        <v>1462</v>
      </c>
      <c r="N629" s="168" t="s">
        <v>1463</v>
      </c>
      <c r="O629" s="168" t="s">
        <v>1464</v>
      </c>
      <c r="P629" s="168" t="s">
        <v>1465</v>
      </c>
      <c r="Q629" s="83" t="s">
        <v>1249</v>
      </c>
      <c r="R629" s="83" t="s">
        <v>1250</v>
      </c>
      <c r="S629" s="83" t="s">
        <v>1275</v>
      </c>
      <c r="T629" s="83" t="s">
        <v>979</v>
      </c>
      <c r="U629" s="168" t="s">
        <v>1414</v>
      </c>
      <c r="V629" s="83" t="s">
        <v>1242</v>
      </c>
      <c r="W629" s="46" t="s">
        <v>1223</v>
      </c>
      <c r="X629" s="1"/>
      <c r="Y629" s="1"/>
      <c r="Z629" s="1"/>
      <c r="AA629" s="1"/>
      <c r="AB629" s="1"/>
      <c r="AC629" s="1"/>
    </row>
    <row r="630" spans="1:29" s="7" customFormat="1" ht="19.5" customHeight="1">
      <c r="A630" s="1"/>
      <c r="B630" s="220">
        <v>1</v>
      </c>
      <c r="C630" s="136" t="s">
        <v>934</v>
      </c>
      <c r="D630" s="133" t="s">
        <v>1117</v>
      </c>
      <c r="E630" s="90" t="s">
        <v>1062</v>
      </c>
      <c r="F630" s="275">
        <v>1</v>
      </c>
      <c r="G630" s="275"/>
      <c r="H630" s="275"/>
      <c r="I630" s="275"/>
      <c r="J630" s="275"/>
      <c r="K630" s="275"/>
      <c r="L630" s="275"/>
      <c r="M630" s="93"/>
      <c r="N630" s="93"/>
      <c r="O630" s="93"/>
      <c r="P630" s="93"/>
      <c r="Q630" s="93"/>
      <c r="R630" s="93"/>
      <c r="S630" s="93">
        <v>4</v>
      </c>
      <c r="T630" s="93"/>
      <c r="U630" s="93"/>
      <c r="V630" s="93"/>
      <c r="W630" s="94">
        <f>SUM(M630:V630)</f>
        <v>4</v>
      </c>
      <c r="X630" s="1" t="s">
        <v>1327</v>
      </c>
      <c r="Y630" s="1"/>
      <c r="Z630" s="1"/>
      <c r="AA630" s="1"/>
      <c r="AB630" s="1"/>
      <c r="AC630" s="1"/>
    </row>
    <row r="631" spans="1:29" s="7" customFormat="1" ht="19.5" customHeight="1">
      <c r="A631" s="1"/>
      <c r="B631" s="437" t="s">
        <v>1069</v>
      </c>
      <c r="C631" s="437"/>
      <c r="D631" s="32"/>
      <c r="E631" s="85"/>
      <c r="F631" s="86">
        <f t="shared" ref="F631:M631" si="32">SUM(F630)</f>
        <v>1</v>
      </c>
      <c r="G631" s="86">
        <f t="shared" si="32"/>
        <v>0</v>
      </c>
      <c r="H631" s="86">
        <f t="shared" si="32"/>
        <v>0</v>
      </c>
      <c r="I631" s="86">
        <f t="shared" si="32"/>
        <v>0</v>
      </c>
      <c r="J631" s="86">
        <f t="shared" si="32"/>
        <v>0</v>
      </c>
      <c r="K631" s="86">
        <f t="shared" si="32"/>
        <v>0</v>
      </c>
      <c r="L631" s="86">
        <f t="shared" si="32"/>
        <v>0</v>
      </c>
      <c r="M631" s="86">
        <f t="shared" si="32"/>
        <v>0</v>
      </c>
      <c r="N631" s="86">
        <f t="shared" ref="N631:V631" si="33">SUM(N630)</f>
        <v>0</v>
      </c>
      <c r="O631" s="86">
        <f t="shared" si="33"/>
        <v>0</v>
      </c>
      <c r="P631" s="86">
        <f t="shared" si="33"/>
        <v>0</v>
      </c>
      <c r="Q631" s="86">
        <f t="shared" si="33"/>
        <v>0</v>
      </c>
      <c r="R631" s="86">
        <f t="shared" si="33"/>
        <v>0</v>
      </c>
      <c r="S631" s="86">
        <f t="shared" si="33"/>
        <v>4</v>
      </c>
      <c r="T631" s="86">
        <f t="shared" si="33"/>
        <v>0</v>
      </c>
      <c r="U631" s="86">
        <f t="shared" si="33"/>
        <v>0</v>
      </c>
      <c r="V631" s="86">
        <f t="shared" si="33"/>
        <v>0</v>
      </c>
      <c r="W631" s="22">
        <f>SUM(M631:V631)</f>
        <v>4</v>
      </c>
      <c r="X631" s="1" t="s">
        <v>1226</v>
      </c>
      <c r="Y631" s="1">
        <f>SUM(M631:P631)+U631</f>
        <v>0</v>
      </c>
      <c r="Z631" s="1"/>
      <c r="AA631" s="1"/>
      <c r="AB631" s="1"/>
      <c r="AC631" s="1"/>
    </row>
    <row r="632" spans="1:29" s="7" customFormat="1" ht="23.25" customHeight="1">
      <c r="A632" s="1"/>
      <c r="B632" s="14"/>
      <c r="C632" s="15"/>
      <c r="D632" s="38"/>
      <c r="E632" s="16"/>
      <c r="F632" s="177"/>
      <c r="G632" s="177"/>
      <c r="H632" s="177"/>
      <c r="I632" s="177"/>
      <c r="J632" s="177"/>
      <c r="K632" s="177"/>
      <c r="L632" s="207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"/>
      <c r="X632" s="1"/>
      <c r="Y632" s="1"/>
      <c r="Z632" s="1"/>
      <c r="AA632" s="1"/>
      <c r="AB632" s="1"/>
      <c r="AC632" s="1"/>
    </row>
    <row r="633" spans="1:29" s="7" customFormat="1" ht="18.95" customHeight="1">
      <c r="A633" s="1"/>
      <c r="B633" s="2" t="s">
        <v>945</v>
      </c>
      <c r="C633" s="6"/>
      <c r="D633" s="37" t="s">
        <v>1491</v>
      </c>
      <c r="E633" s="1"/>
      <c r="F633" s="174"/>
      <c r="G633" s="174"/>
      <c r="H633" s="174"/>
      <c r="I633" s="174"/>
      <c r="J633" s="174"/>
      <c r="K633" s="174"/>
      <c r="L633" s="201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"/>
      <c r="X633" s="1"/>
      <c r="Y633" s="1"/>
      <c r="Z633" s="1"/>
      <c r="AA633" s="1"/>
      <c r="AB633" s="1"/>
      <c r="AC633" s="1"/>
    </row>
    <row r="634" spans="1:29" s="7" customFormat="1" ht="18.95" customHeight="1">
      <c r="A634" s="1"/>
      <c r="B634" s="2" t="s">
        <v>1103</v>
      </c>
      <c r="C634" s="6"/>
      <c r="D634" s="37" t="s">
        <v>1276</v>
      </c>
      <c r="E634" s="10"/>
      <c r="F634" s="178"/>
      <c r="G634" s="178"/>
      <c r="H634" s="178"/>
      <c r="I634" s="178"/>
      <c r="J634" s="178"/>
      <c r="K634" s="178"/>
      <c r="L634" s="209"/>
      <c r="M634" s="141"/>
      <c r="N634" s="141"/>
      <c r="O634" s="141"/>
      <c r="P634" s="141"/>
      <c r="Q634" s="141"/>
      <c r="R634" s="141"/>
      <c r="S634" s="141"/>
      <c r="T634" s="141"/>
      <c r="U634" s="141"/>
      <c r="V634" s="141"/>
      <c r="W634" s="1"/>
      <c r="X634" s="1"/>
      <c r="Y634" s="1"/>
      <c r="Z634" s="1"/>
      <c r="AA634" s="1"/>
      <c r="AB634" s="1"/>
      <c r="AC634" s="1"/>
    </row>
    <row r="635" spans="1:29" s="7" customFormat="1" ht="18.95" customHeight="1">
      <c r="A635" s="1"/>
      <c r="B635" s="2" t="s">
        <v>1277</v>
      </c>
      <c r="C635" s="6"/>
      <c r="D635" s="37" t="s">
        <v>1278</v>
      </c>
      <c r="E635" s="10"/>
      <c r="F635" s="178"/>
      <c r="G635" s="178"/>
      <c r="H635" s="178"/>
      <c r="I635" s="178"/>
      <c r="J635" s="178"/>
      <c r="K635" s="178"/>
      <c r="L635" s="209"/>
      <c r="M635" s="141"/>
      <c r="N635" s="141"/>
      <c r="O635" s="141"/>
      <c r="P635" s="141"/>
      <c r="Q635" s="141"/>
      <c r="R635" s="141"/>
      <c r="S635" s="141"/>
      <c r="T635" s="141"/>
      <c r="U635" s="141"/>
      <c r="V635" s="141"/>
      <c r="W635" s="1"/>
      <c r="X635" s="1"/>
      <c r="Y635" s="1"/>
      <c r="Z635" s="1"/>
      <c r="AA635" s="1"/>
      <c r="AB635" s="1"/>
      <c r="AC635" s="1"/>
    </row>
    <row r="636" spans="1:29" s="7" customFormat="1" ht="18.95" customHeight="1">
      <c r="A636" s="1"/>
      <c r="B636" s="2" t="s">
        <v>1070</v>
      </c>
      <c r="C636" s="6"/>
      <c r="D636" s="37" t="s">
        <v>1279</v>
      </c>
      <c r="E636" s="10"/>
      <c r="F636" s="178"/>
      <c r="G636" s="178"/>
      <c r="H636" s="178"/>
      <c r="I636" s="178"/>
      <c r="J636" s="178"/>
      <c r="K636" s="178"/>
      <c r="L636" s="209"/>
      <c r="M636" s="141"/>
      <c r="N636" s="141"/>
      <c r="O636" s="141"/>
      <c r="P636" s="141"/>
      <c r="Q636" s="141"/>
      <c r="R636" s="141"/>
      <c r="S636" s="141"/>
      <c r="T636" s="141"/>
      <c r="U636" s="141"/>
      <c r="V636" s="141"/>
      <c r="W636" s="1"/>
      <c r="X636" s="1"/>
      <c r="Y636" s="1"/>
      <c r="Z636" s="1"/>
      <c r="AA636" s="1"/>
      <c r="AB636" s="1"/>
      <c r="AC636" s="1"/>
    </row>
    <row r="637" spans="1:29" s="7" customFormat="1" ht="18.95" customHeight="1">
      <c r="A637" s="1"/>
      <c r="B637" s="2" t="s">
        <v>1208</v>
      </c>
      <c r="C637" s="6"/>
      <c r="D637" s="37" t="s">
        <v>1280</v>
      </c>
      <c r="E637" s="10"/>
      <c r="F637" s="178"/>
      <c r="G637" s="178"/>
      <c r="H637" s="178"/>
      <c r="I637" s="178"/>
      <c r="J637" s="178"/>
      <c r="K637" s="178"/>
      <c r="L637" s="209"/>
      <c r="M637" s="141"/>
      <c r="N637" s="141"/>
      <c r="O637" s="141"/>
      <c r="P637" s="141"/>
      <c r="Q637" s="141"/>
      <c r="R637" s="141"/>
      <c r="S637" s="141"/>
      <c r="T637" s="141"/>
      <c r="U637" s="141"/>
      <c r="V637" s="141"/>
      <c r="W637" s="1"/>
      <c r="X637" s="1"/>
      <c r="Y637" s="1"/>
      <c r="Z637" s="1"/>
      <c r="AA637" s="1"/>
      <c r="AB637" s="1"/>
      <c r="AC637" s="1"/>
    </row>
    <row r="638" spans="1:29" s="7" customFormat="1" ht="18.95" customHeight="1">
      <c r="A638" s="1"/>
      <c r="B638" s="2" t="s">
        <v>1207</v>
      </c>
      <c r="C638" s="6"/>
      <c r="D638" s="37" t="s">
        <v>1047</v>
      </c>
      <c r="E638" s="10"/>
      <c r="F638" s="178"/>
      <c r="G638" s="178"/>
      <c r="H638" s="178"/>
      <c r="I638" s="178"/>
      <c r="J638" s="178"/>
      <c r="K638" s="178"/>
      <c r="L638" s="209"/>
      <c r="M638" s="141"/>
      <c r="N638" s="141"/>
      <c r="O638" s="141"/>
      <c r="P638" s="141"/>
      <c r="Q638" s="141"/>
      <c r="R638" s="141"/>
      <c r="S638" s="141"/>
      <c r="T638" s="141"/>
      <c r="U638" s="141"/>
      <c r="V638" s="141"/>
      <c r="W638" s="1"/>
      <c r="X638" s="1"/>
      <c r="Y638" s="1"/>
      <c r="Z638" s="1"/>
      <c r="AA638" s="1"/>
      <c r="AB638" s="1"/>
      <c r="AC638" s="1"/>
    </row>
    <row r="639" spans="1:29" s="7" customFormat="1" ht="18.95" customHeight="1">
      <c r="A639" s="1"/>
      <c r="B639" s="1"/>
      <c r="C639" s="6"/>
      <c r="D639" s="6"/>
      <c r="E639" s="10"/>
      <c r="F639" s="178"/>
      <c r="G639" s="178"/>
      <c r="H639" s="178"/>
      <c r="I639" s="178"/>
      <c r="J639" s="178"/>
      <c r="K639" s="178"/>
      <c r="L639" s="209"/>
      <c r="M639" s="141"/>
      <c r="N639" s="141"/>
      <c r="O639" s="141"/>
      <c r="P639" s="141"/>
      <c r="Q639" s="141"/>
      <c r="R639" s="141"/>
      <c r="S639" s="141"/>
      <c r="T639" s="141"/>
      <c r="U639" s="141"/>
      <c r="V639" s="141"/>
      <c r="W639" s="1"/>
      <c r="X639" s="1"/>
      <c r="Y639" s="1"/>
      <c r="Z639" s="1"/>
      <c r="AA639" s="1"/>
      <c r="AB639" s="1"/>
      <c r="AC639" s="1"/>
    </row>
    <row r="640" spans="1:29" s="7" customFormat="1" ht="18.95" customHeight="1">
      <c r="A640" s="1"/>
      <c r="B640" s="1"/>
      <c r="C640" s="6"/>
      <c r="D640" s="37"/>
      <c r="E640" s="61"/>
      <c r="F640" s="179"/>
      <c r="G640" s="179"/>
      <c r="H640" s="179"/>
      <c r="I640" s="179"/>
      <c r="J640" s="179"/>
      <c r="K640" s="179"/>
      <c r="L640" s="210"/>
      <c r="M640" s="141"/>
      <c r="N640" s="141"/>
      <c r="O640" s="141"/>
      <c r="P640" s="141"/>
      <c r="Q640" s="141"/>
      <c r="R640" s="141"/>
      <c r="S640" s="141"/>
      <c r="T640" s="141"/>
      <c r="U640" s="141"/>
      <c r="V640" s="141"/>
      <c r="W640" s="1"/>
      <c r="X640" s="1"/>
      <c r="Y640" s="1"/>
      <c r="Z640" s="1"/>
      <c r="AA640" s="1"/>
      <c r="AB640" s="1"/>
      <c r="AC640" s="1"/>
    </row>
    <row r="641" spans="1:29" s="7" customFormat="1" ht="18.95" customHeight="1">
      <c r="A641" s="1"/>
      <c r="B641" s="60" t="s">
        <v>1212</v>
      </c>
      <c r="C641" s="59"/>
      <c r="D641" s="39"/>
      <c r="E641" s="1"/>
      <c r="F641" s="174"/>
      <c r="G641" s="174"/>
      <c r="H641" s="174"/>
      <c r="I641" s="174"/>
      <c r="J641" s="174"/>
      <c r="K641" s="174"/>
      <c r="L641" s="201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"/>
      <c r="X641" s="1"/>
      <c r="Y641" s="1"/>
      <c r="Z641" s="1"/>
      <c r="AA641" s="1"/>
      <c r="AB641" s="1"/>
      <c r="AC641" s="1"/>
    </row>
    <row r="642" spans="1:29" s="7" customFormat="1" ht="18.95" customHeight="1">
      <c r="A642" s="1"/>
      <c r="B642" s="438" t="s">
        <v>1215</v>
      </c>
      <c r="C642" s="438"/>
      <c r="D642" s="11" t="s">
        <v>1332</v>
      </c>
      <c r="E642" s="1"/>
      <c r="F642" s="174"/>
      <c r="G642" s="174"/>
      <c r="H642" s="174"/>
      <c r="I642" s="174"/>
      <c r="J642" s="174"/>
      <c r="K642" s="174"/>
      <c r="L642" s="201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"/>
      <c r="X642" s="1"/>
      <c r="Y642" s="1"/>
      <c r="Z642" s="1"/>
      <c r="AA642" s="1"/>
      <c r="AB642" s="1"/>
      <c r="AC642" s="1"/>
    </row>
    <row r="643" spans="1:29" s="7" customFormat="1" ht="18.95" customHeight="1">
      <c r="A643" s="1"/>
      <c r="B643" s="439" t="s">
        <v>1209</v>
      </c>
      <c r="C643" s="440"/>
      <c r="D643" s="218">
        <f>62+66+26+122+129+96+13+12+7+12+16+1</f>
        <v>562</v>
      </c>
      <c r="E643" s="1"/>
      <c r="F643" s="174"/>
      <c r="G643" s="174"/>
      <c r="H643" s="174"/>
      <c r="I643" s="174"/>
      <c r="J643" s="174"/>
      <c r="K643" s="174"/>
      <c r="L643" s="201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"/>
      <c r="X643" s="1"/>
      <c r="Y643" s="1"/>
      <c r="Z643" s="1"/>
      <c r="AA643" s="1"/>
      <c r="AB643" s="1"/>
      <c r="AC643" s="1"/>
    </row>
    <row r="644" spans="1:29" ht="18.95" customHeight="1">
      <c r="B644" s="441" t="s">
        <v>1210</v>
      </c>
      <c r="C644" s="441"/>
      <c r="D644" s="12">
        <f>F72+F143+F174+F304+F440+F541+F560+F576+F587+F605+F626+F631</f>
        <v>383</v>
      </c>
      <c r="E644" s="9"/>
      <c r="F644" s="175"/>
      <c r="G644" s="175"/>
      <c r="H644" s="175"/>
      <c r="I644" s="175"/>
      <c r="J644" s="175"/>
      <c r="K644" s="175"/>
      <c r="L644" s="203"/>
    </row>
    <row r="645" spans="1:29" ht="18.95" customHeight="1">
      <c r="B645" s="434" t="s">
        <v>1211</v>
      </c>
      <c r="C645" s="434"/>
      <c r="D645" s="12">
        <f>H72+H143+H174+H304+H440+H541+H560+H576+H587+H605+H626+H631</f>
        <v>7</v>
      </c>
      <c r="E645" s="9"/>
      <c r="F645" s="175"/>
      <c r="G645" s="175"/>
      <c r="H645" s="175"/>
      <c r="I645" s="175"/>
      <c r="J645" s="175"/>
      <c r="K645" s="175"/>
      <c r="L645" s="203"/>
    </row>
    <row r="646" spans="1:29" ht="18.95" customHeight="1">
      <c r="B646" s="434" t="s">
        <v>1282</v>
      </c>
      <c r="C646" s="434"/>
      <c r="D646" s="12">
        <f>I72+I143+I174+I304+I440+I541+I560+I576+I587+I605+I626+I631</f>
        <v>60</v>
      </c>
      <c r="E646" s="9"/>
      <c r="F646" s="175"/>
      <c r="G646" s="175"/>
      <c r="H646" s="175"/>
      <c r="I646" s="175"/>
      <c r="J646" s="175"/>
      <c r="K646" s="175"/>
      <c r="L646" s="203"/>
    </row>
    <row r="647" spans="1:29" ht="19.5" customHeight="1">
      <c r="B647" s="434" t="s">
        <v>1213</v>
      </c>
      <c r="C647" s="434"/>
      <c r="D647" s="12">
        <f>J72+J143+J174+J304+J440+J541+J560+J576+J587+J605+J626+J631</f>
        <v>66</v>
      </c>
      <c r="E647" s="9"/>
      <c r="F647" s="175"/>
      <c r="G647" s="175"/>
      <c r="H647" s="175"/>
      <c r="I647" s="175"/>
      <c r="J647" s="175"/>
      <c r="K647" s="175"/>
      <c r="L647" s="203"/>
    </row>
    <row r="648" spans="1:29" ht="24.75" customHeight="1">
      <c r="B648" s="433" t="s">
        <v>1214</v>
      </c>
      <c r="C648" s="434"/>
      <c r="D648" s="11">
        <f>K72+K143+K174+K304+K440+K541+K560+K576+K587+K605+K626+K631</f>
        <v>33</v>
      </c>
      <c r="E648" s="9"/>
      <c r="F648" s="175"/>
      <c r="G648" s="175"/>
      <c r="H648" s="175"/>
      <c r="I648" s="175"/>
      <c r="J648" s="175"/>
      <c r="K648" s="175"/>
      <c r="L648" s="203"/>
    </row>
    <row r="649" spans="1:29" ht="19.5" customHeight="1">
      <c r="B649" s="442" t="s">
        <v>1404</v>
      </c>
      <c r="C649" s="442"/>
      <c r="D649" s="11">
        <f>L72+L143+L174+L304+L440+L541+L560+L576+L587+L605+L626+L631</f>
        <v>118</v>
      </c>
    </row>
  </sheetData>
  <mergeCells count="20">
    <mergeCell ref="B649:C649"/>
    <mergeCell ref="B143:C143"/>
    <mergeCell ref="B174:C174"/>
    <mergeCell ref="B304:C304"/>
    <mergeCell ref="B440:C440"/>
    <mergeCell ref="B72:C72"/>
    <mergeCell ref="B541:C541"/>
    <mergeCell ref="B648:C648"/>
    <mergeCell ref="B560:C560"/>
    <mergeCell ref="B576:C576"/>
    <mergeCell ref="B587:C587"/>
    <mergeCell ref="B605:C605"/>
    <mergeCell ref="B626:C626"/>
    <mergeCell ref="B631:C631"/>
    <mergeCell ref="B642:C642"/>
    <mergeCell ref="B643:C643"/>
    <mergeCell ref="B644:C644"/>
    <mergeCell ref="B645:C645"/>
    <mergeCell ref="B647:C647"/>
    <mergeCell ref="B646:C646"/>
  </mergeCells>
  <phoneticPr fontId="2"/>
  <pageMargins left="0.59055118110236227" right="0.59055118110236227" top="0.6692913385826772" bottom="0.62992125984251968" header="0.51181102362204722" footer="0.35433070866141736"/>
  <pageSetup paperSize="9" scale="59" firstPageNumber="59" fitToHeight="0" orientation="portrait" useFirstPageNumber="1" r:id="rId1"/>
  <headerFooter alignWithMargins="0">
    <oddFooter>&amp;C&amp;"ＭＳ Ｐ明朝,標準"&amp;P</oddFooter>
  </headerFooter>
  <rowBreaks count="12" manualBreakCount="12">
    <brk id="54" max="17" man="1"/>
    <brk id="106" max="17" man="1"/>
    <brk id="159" max="17" man="1"/>
    <brk id="214" max="17" man="1"/>
    <brk id="267" max="17" man="1"/>
    <brk id="320" max="17" man="1"/>
    <brk id="375" max="17" man="1"/>
    <brk id="430" max="17" man="1"/>
    <brk id="486" max="17" man="1"/>
    <brk id="542" max="17" man="1"/>
    <brk id="589" max="17" man="1"/>
    <brk id="632" max="1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公園等</vt:lpstr>
      <vt:lpstr>便所（箇所数等確認用）</vt:lpstr>
      <vt:lpstr>公園等!Print_Area</vt:lpstr>
      <vt:lpstr>'便所（箇所数等確認用）'!Print_Area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2024-05-13T07:35:59Z</cp:lastPrinted>
  <dcterms:created xsi:type="dcterms:W3CDTF">2001-06-29T04:10:25Z</dcterms:created>
  <dcterms:modified xsi:type="dcterms:W3CDTF">2024-05-15T06:40:01Z</dcterms:modified>
</cp:coreProperties>
</file>