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D:\Profile\00718495\Desktop\JR\"/>
    </mc:Choice>
  </mc:AlternateContent>
  <xr:revisionPtr revIDLastSave="0" documentId="8_{7FF3A441-4482-4CF3-8AEB-BAEE673DB7B1}" xr6:coauthVersionLast="47" xr6:coauthVersionMax="47" xr10:uidLastSave="{00000000-0000-0000-0000-000000000000}"/>
  <bookViews>
    <workbookView xWindow="380" yWindow="380" windowWidth="9890" windowHeight="10100" xr2:uid="{00000000-000D-0000-FFFF-FFFF00000000}"/>
  </bookViews>
  <sheets>
    <sheet name="オープンデータ" sheetId="7" r:id="rId1"/>
    <sheet name="コメントセル一覧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7" l="1"/>
  <c r="F13" i="7"/>
  <c r="N13" i="7"/>
  <c r="B14" i="7"/>
  <c r="F14" i="7"/>
  <c r="N14" i="7"/>
  <c r="B15" i="7"/>
  <c r="F15" i="7"/>
  <c r="N15" i="7"/>
  <c r="B16" i="7"/>
  <c r="F16" i="7"/>
  <c r="B17" i="7"/>
  <c r="N17" i="7"/>
  <c r="F18" i="7"/>
  <c r="N18" i="7"/>
  <c r="B19" i="7"/>
  <c r="B20" i="7"/>
  <c r="F21" i="7"/>
  <c r="N21" i="7"/>
  <c r="B22" i="7"/>
  <c r="F22" i="7"/>
  <c r="N22" i="7"/>
  <c r="B23" i="7"/>
  <c r="F23" i="7"/>
  <c r="B24" i="7"/>
  <c r="F24" i="7"/>
  <c r="N24" i="7"/>
  <c r="B25" i="7"/>
  <c r="B26" i="7"/>
  <c r="F26" i="7"/>
  <c r="N26" i="7"/>
  <c r="B27" i="7"/>
  <c r="F27" i="7"/>
  <c r="B28" i="7"/>
  <c r="F28" i="7"/>
  <c r="N28" i="7"/>
  <c r="B29" i="7"/>
  <c r="F29" i="7"/>
  <c r="N29" i="7"/>
  <c r="B30" i="7"/>
  <c r="F30" i="7"/>
  <c r="B31" i="7"/>
  <c r="F31" i="7"/>
  <c r="N31" i="7"/>
  <c r="B32" i="7"/>
  <c r="F32" i="7"/>
  <c r="N32" i="7"/>
  <c r="F33" i="7"/>
  <c r="N33" i="7"/>
  <c r="B34" i="7"/>
  <c r="F34" i="7"/>
  <c r="N34" i="7"/>
  <c r="B35" i="7"/>
  <c r="F35" i="7"/>
  <c r="N35" i="7"/>
  <c r="B36" i="7"/>
  <c r="F36" i="7"/>
  <c r="N36" i="7"/>
  <c r="B37" i="7"/>
  <c r="F37" i="7"/>
  <c r="N37" i="7"/>
  <c r="B38" i="7"/>
  <c r="F38" i="7"/>
  <c r="N38" i="7"/>
  <c r="B40" i="7"/>
  <c r="F40" i="7"/>
  <c r="N40" i="7"/>
  <c r="B41" i="7"/>
  <c r="F41" i="7"/>
  <c r="N41" i="7"/>
  <c r="B42" i="7"/>
  <c r="F42" i="7"/>
  <c r="N42" i="7"/>
  <c r="B43" i="7"/>
  <c r="F43" i="7"/>
  <c r="N43" i="7"/>
  <c r="B44" i="7"/>
  <c r="F44" i="7"/>
  <c r="N44" i="7"/>
  <c r="B45" i="7"/>
  <c r="F45" i="7"/>
  <c r="N45" i="7"/>
  <c r="B46" i="7"/>
  <c r="F46" i="7"/>
  <c r="N46" i="7"/>
  <c r="B47" i="7"/>
  <c r="F47" i="7"/>
  <c r="N47" i="7"/>
  <c r="B48" i="7"/>
  <c r="F48" i="7"/>
  <c r="N48" i="7"/>
  <c r="B49" i="7"/>
  <c r="F49" i="7"/>
  <c r="N49" i="7"/>
  <c r="B50" i="7"/>
  <c r="F50" i="7"/>
  <c r="J50" i="7"/>
  <c r="N50" i="7"/>
  <c r="B60" i="7"/>
  <c r="C60" i="7"/>
  <c r="D60" i="7"/>
  <c r="F60" i="7"/>
  <c r="G60" i="7"/>
  <c r="H60" i="7"/>
  <c r="J60" i="7"/>
  <c r="K60" i="7"/>
  <c r="L60" i="7"/>
  <c r="N60" i="7"/>
  <c r="O60" i="7"/>
  <c r="P60" i="7"/>
</calcChain>
</file>

<file path=xl/sharedStrings.xml><?xml version="1.0" encoding="utf-8"?>
<sst xmlns="http://schemas.openxmlformats.org/spreadsheetml/2006/main" count="287" uniqueCount="83">
  <si>
    <t>1日平均乗客人数</t>
    <rPh sb="5" eb="6">
      <t>キャク</t>
    </rPh>
    <rPh sb="6" eb="7">
      <t>ジン</t>
    </rPh>
    <rPh sb="7" eb="8">
      <t>スウ</t>
    </rPh>
    <phoneticPr fontId="1"/>
  </si>
  <si>
    <t>総数</t>
    <phoneticPr fontId="1"/>
  </si>
  <si>
    <t>定期</t>
    <phoneticPr fontId="1"/>
  </si>
  <si>
    <t>普通</t>
    <phoneticPr fontId="1"/>
  </si>
  <si>
    <t>乗車人員</t>
    <phoneticPr fontId="1"/>
  </si>
  <si>
    <t>武蔵野線</t>
    <rPh sb="0" eb="1">
      <t>タケシ</t>
    </rPh>
    <rPh sb="1" eb="2">
      <t>クラ</t>
    </rPh>
    <rPh sb="2" eb="3">
      <t>ノ</t>
    </rPh>
    <rPh sb="3" eb="4">
      <t>セン</t>
    </rPh>
    <phoneticPr fontId="1"/>
  </si>
  <si>
    <t>北府中</t>
    <rPh sb="1" eb="2">
      <t>フ</t>
    </rPh>
    <rPh sb="2" eb="3">
      <t>ナカ</t>
    </rPh>
    <phoneticPr fontId="1"/>
  </si>
  <si>
    <t>統計名：</t>
  </si>
  <si>
    <t>単位：</t>
  </si>
  <si>
    <t>資料：</t>
  </si>
  <si>
    <t>注記：1）</t>
  </si>
  <si>
    <t>市内ＪＲ線の駅別乗車人員</t>
  </si>
  <si>
    <t>人</t>
    <rPh sb="0" eb="1">
      <t>ニン</t>
    </rPh>
    <phoneticPr fontId="1"/>
  </si>
  <si>
    <t>注記：2）</t>
  </si>
  <si>
    <t>注記：3）</t>
  </si>
  <si>
    <t>1日平均乗客人数の数値は、総数を年間日数で除し、小数点以下は切り捨て（うるう年は366日/年）</t>
    <rPh sb="1" eb="2">
      <t>ニチ</t>
    </rPh>
    <rPh sb="2" eb="4">
      <t>ヘイキン</t>
    </rPh>
    <rPh sb="4" eb="6">
      <t>ジョウキャク</t>
    </rPh>
    <rPh sb="6" eb="8">
      <t>ニンズウ</t>
    </rPh>
    <rPh sb="9" eb="11">
      <t>スウチ</t>
    </rPh>
    <rPh sb="13" eb="15">
      <t>ソウスウ</t>
    </rPh>
    <rPh sb="16" eb="18">
      <t>ネンカン</t>
    </rPh>
    <rPh sb="18" eb="20">
      <t>ニッスウ</t>
    </rPh>
    <rPh sb="21" eb="22">
      <t>ジョ</t>
    </rPh>
    <phoneticPr fontId="1"/>
  </si>
  <si>
    <t>南武線</t>
    <phoneticPr fontId="2"/>
  </si>
  <si>
    <t>府中本町</t>
    <phoneticPr fontId="2"/>
  </si>
  <si>
    <t>分倍河原</t>
    <phoneticPr fontId="2"/>
  </si>
  <si>
    <t>…</t>
    <phoneticPr fontId="2"/>
  </si>
  <si>
    <t>西府</t>
    <rPh sb="0" eb="2">
      <t>ニシフ</t>
    </rPh>
    <phoneticPr fontId="2"/>
  </si>
  <si>
    <t>東京都統計年鑑（～平成13年版府中市統計書）、東日本旅客鉄道（株）八王子支社（平成14年版府中市統計書～）</t>
    <rPh sb="0" eb="3">
      <t>トウキョウト</t>
    </rPh>
    <rPh sb="3" eb="5">
      <t>トウケイ</t>
    </rPh>
    <rPh sb="5" eb="7">
      <t>ネンカン</t>
    </rPh>
    <rPh sb="9" eb="11">
      <t>ヘイセイ</t>
    </rPh>
    <rPh sb="13" eb="14">
      <t>ネン</t>
    </rPh>
    <rPh sb="14" eb="15">
      <t>バン</t>
    </rPh>
    <rPh sb="15" eb="18">
      <t>フチュウシ</t>
    </rPh>
    <rPh sb="18" eb="20">
      <t>トウケイ</t>
    </rPh>
    <rPh sb="20" eb="21">
      <t>ショ</t>
    </rPh>
    <rPh sb="39" eb="41">
      <t>ヘイセイ</t>
    </rPh>
    <rPh sb="43" eb="44">
      <t>ネン</t>
    </rPh>
    <rPh sb="44" eb="45">
      <t>バン</t>
    </rPh>
    <rPh sb="45" eb="48">
      <t>フチュウシ</t>
    </rPh>
    <rPh sb="48" eb="50">
      <t>トウケイ</t>
    </rPh>
    <rPh sb="50" eb="51">
      <t>ショ</t>
    </rPh>
    <phoneticPr fontId="1"/>
  </si>
  <si>
    <t>2020</t>
    <phoneticPr fontId="2"/>
  </si>
  <si>
    <t>年次</t>
    <rPh sb="0" eb="2">
      <t>ネンジ</t>
    </rPh>
    <phoneticPr fontId="1"/>
  </si>
  <si>
    <t>1999年度までは乗車人員を百人単位で四捨五入しているため、総数と内訳の合計が異なることがある</t>
    <rPh sb="4" eb="6">
      <t>ネンド</t>
    </rPh>
    <rPh sb="9" eb="11">
      <t>ジョウシャ</t>
    </rPh>
    <rPh sb="11" eb="13">
      <t>ジンイン</t>
    </rPh>
    <rPh sb="14" eb="16">
      <t>ヒャクニン</t>
    </rPh>
    <rPh sb="16" eb="18">
      <t>タンイ</t>
    </rPh>
    <rPh sb="19" eb="23">
      <t>シシャゴニュウ</t>
    </rPh>
    <rPh sb="30" eb="32">
      <t>ソウスウ</t>
    </rPh>
    <rPh sb="33" eb="35">
      <t>ウチワケ</t>
    </rPh>
    <rPh sb="36" eb="38">
      <t>ゴウケイ</t>
    </rPh>
    <phoneticPr fontId="1"/>
  </si>
  <si>
    <t>西府駅は2009年3月14日開業</t>
    <phoneticPr fontId="1"/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</si>
  <si>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</si>
  <si>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</si>
  <si>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</si>
  <si>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</si>
  <si>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</si>
  <si>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</si>
  <si>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</si>
  <si>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</si>
  <si>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</si>
  <si>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</si>
  <si>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</si>
  <si>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</si>
  <si>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</si>
  <si>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</si>
  <si>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</si>
  <si>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</si>
  <si>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</si>
  <si>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</si>
  <si>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</si>
  <si>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</si>
  <si>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</si>
  <si>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</si>
  <si>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</si>
  <si>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</si>
  <si>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</si>
  <si>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</si>
  <si>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</si>
  <si>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</si>
  <si>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</si>
  <si>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</si>
  <si>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</si>
  <si>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</si>
  <si>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</si>
  <si>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</si>
  <si>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</si>
  <si>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</si>
  <si>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</si>
  <si>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</si>
  <si>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</si>
  <si>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</si>
  <si>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</si>
  <si>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</si>
  <si>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</si>
  <si>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</si>
  <si>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</si>
  <si>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</si>
  <si>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</si>
  <si>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</si>
  <si>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</si>
  <si>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</si>
  <si>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2021</t>
  </si>
  <si>
    <t>2022</t>
  </si>
  <si>
    <t>統計名</t>
  </si>
  <si>
    <t>シート名</t>
  </si>
  <si>
    <t>セル位置</t>
  </si>
  <si>
    <t>文言</t>
  </si>
  <si>
    <t>コメント内容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</si>
</sst>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name val="細明朝体"/>
      <family val="3"/>
      <charset val="128"/>
    </font>
    <font>
      <sz val="9"/>
      <name val="細明朝体"/>
      <family val="3"/>
      <charset val="128"/>
    </font>
    <font>
      <sz val="6"/>
      <name val="細明朝体"/>
      <family val="3"/>
      <charset val="128"/>
    </font>
    <font>
      <sz val="10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Fill="1" applyAlignment="1"/>
    <xf numFmtId="49" fontId="3" fillId="0" borderId="0" xfId="0" applyNumberFormat="1" applyFont="1" applyFill="1" applyAlignment="1"/>
    <xf numFmtId="49" fontId="3" fillId="0" borderId="1" xfId="0" applyNumberFormat="1" applyFont="1" applyFill="1" applyBorder="1" applyAlignment="1"/>
    <xf numFmtId="0" fontId="3" fillId="0" borderId="1" xfId="0" applyFont="1" applyFill="1" applyBorder="1" applyAlignment="1"/>
    <xf numFmtId="3" fontId="3" fillId="0" borderId="1" xfId="0" applyNumberFormat="1" applyFont="1" applyFill="1" applyBorder="1" applyAlignment="1"/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63"/>
  <sheetViews>
    <sheetView tabSelected="1" workbookViewId="0">
      <pane xSplit="1" ySplit="10" topLeftCell="B58" activePane="bottomRight" state="frozen"/>
      <selection pane="topRight" activeCell="B1" sqref="B1"/>
      <selection pane="bottomLeft" activeCell="A11" sqref="A11"/>
      <selection pane="bottomRight" sqref="A1:XFD1048576"/>
    </sheetView>
  </sheetViews>
  <sheetFormatPr defaultColWidth="2.08203125" defaultRowHeight="12"/>
  <cols>
    <col min="1" max="1" width="9.33203125" style="1" bestFit="1" customWidth="1"/>
    <col min="2" max="2" width="10.75" style="1" customWidth="1"/>
    <col min="3" max="4" width="9.33203125" style="1" bestFit="1" customWidth="1"/>
    <col min="5" max="5" width="15.08203125" style="1" bestFit="1" customWidth="1"/>
    <col min="6" max="7" width="10.25" style="1" bestFit="1" customWidth="1"/>
    <col min="8" max="8" width="9.33203125" style="1" bestFit="1" customWidth="1"/>
    <col min="9" max="9" width="15.08203125" style="1" bestFit="1" customWidth="1"/>
    <col min="10" max="12" width="9.33203125" style="1" bestFit="1" customWidth="1"/>
    <col min="13" max="13" width="15.08203125" style="1" bestFit="1" customWidth="1"/>
    <col min="14" max="16" width="9.33203125" style="1" bestFit="1" customWidth="1"/>
    <col min="17" max="17" width="15.08203125" style="1" bestFit="1" customWidth="1"/>
    <col min="18" max="20" width="9.33203125" style="1" bestFit="1" customWidth="1"/>
    <col min="21" max="21" width="15.08203125" style="1" bestFit="1" customWidth="1"/>
    <col min="22" max="16384" width="2.08203125" style="1"/>
  </cols>
  <sheetData>
    <row r="1" spans="1:69">
      <c r="A1" s="1" t="s">
        <v>7</v>
      </c>
      <c r="B1" s="1" t="s">
        <v>11</v>
      </c>
      <c r="E1" s="2"/>
      <c r="M1" s="2"/>
      <c r="U1" s="2"/>
      <c r="AC1" s="2"/>
      <c r="AK1" s="2"/>
      <c r="AS1" s="2"/>
      <c r="BA1" s="2"/>
      <c r="BI1" s="2"/>
      <c r="BQ1" s="2"/>
    </row>
    <row r="2" spans="1:69">
      <c r="A2" s="1" t="s">
        <v>8</v>
      </c>
      <c r="B2" s="1" t="s">
        <v>12</v>
      </c>
      <c r="E2" s="2"/>
      <c r="M2" s="2"/>
      <c r="U2" s="2"/>
      <c r="AC2" s="2"/>
      <c r="AK2" s="2"/>
      <c r="AS2" s="2"/>
      <c r="BA2" s="2"/>
      <c r="BI2" s="2"/>
      <c r="BQ2" s="2"/>
    </row>
    <row r="3" spans="1:69">
      <c r="A3" s="1" t="s">
        <v>9</v>
      </c>
      <c r="B3" s="1" t="s">
        <v>21</v>
      </c>
      <c r="E3" s="2"/>
      <c r="U3" s="2"/>
      <c r="AC3" s="2"/>
      <c r="AK3" s="2"/>
      <c r="AS3" s="2"/>
      <c r="BA3" s="2"/>
      <c r="BI3" s="2"/>
      <c r="BQ3" s="2"/>
    </row>
    <row r="4" spans="1:69">
      <c r="A4" s="1" t="s">
        <v>10</v>
      </c>
      <c r="B4" s="1" t="s">
        <v>15</v>
      </c>
      <c r="E4" s="2"/>
      <c r="M4" s="2"/>
      <c r="U4" s="2"/>
      <c r="AC4" s="2"/>
      <c r="AK4" s="2"/>
      <c r="AS4" s="2"/>
      <c r="BA4" s="2"/>
      <c r="BI4" s="2"/>
      <c r="BQ4" s="2"/>
    </row>
    <row r="5" spans="1:69">
      <c r="A5" s="1" t="s">
        <v>13</v>
      </c>
      <c r="B5" s="1" t="s">
        <v>24</v>
      </c>
      <c r="E5" s="2"/>
      <c r="M5" s="2"/>
      <c r="U5" s="2"/>
      <c r="AC5" s="2"/>
      <c r="AK5" s="2"/>
      <c r="AS5" s="2"/>
      <c r="BA5" s="2"/>
      <c r="BI5" s="2"/>
      <c r="BQ5" s="2"/>
    </row>
    <row r="6" spans="1:69">
      <c r="A6" s="1" t="s">
        <v>14</v>
      </c>
      <c r="B6" s="1" t="s">
        <v>25</v>
      </c>
      <c r="E6" s="2"/>
      <c r="M6" s="2"/>
      <c r="U6" s="2"/>
      <c r="AC6" s="2"/>
      <c r="AK6" s="2"/>
      <c r="AS6" s="2"/>
      <c r="BA6" s="2"/>
      <c r="BI6" s="2"/>
      <c r="BQ6" s="2"/>
    </row>
    <row r="7" spans="1:69" ht="14.25" customHeight="1">
      <c r="B7" s="3" t="s">
        <v>16</v>
      </c>
      <c r="C7" s="3" t="s">
        <v>16</v>
      </c>
      <c r="D7" s="3" t="s">
        <v>16</v>
      </c>
      <c r="E7" s="3" t="s">
        <v>16</v>
      </c>
      <c r="F7" s="3" t="s">
        <v>16</v>
      </c>
      <c r="G7" s="3" t="s">
        <v>16</v>
      </c>
      <c r="H7" s="3" t="s">
        <v>16</v>
      </c>
      <c r="I7" s="3" t="s">
        <v>16</v>
      </c>
      <c r="J7" s="3" t="s">
        <v>16</v>
      </c>
      <c r="K7" s="3" t="s">
        <v>16</v>
      </c>
      <c r="L7" s="3" t="s">
        <v>16</v>
      </c>
      <c r="M7" s="3" t="s">
        <v>16</v>
      </c>
      <c r="N7" s="4" t="s">
        <v>5</v>
      </c>
      <c r="O7" s="4" t="s">
        <v>5</v>
      </c>
      <c r="P7" s="4" t="s">
        <v>5</v>
      </c>
      <c r="Q7" s="4" t="s">
        <v>5</v>
      </c>
    </row>
    <row r="8" spans="1:69" ht="14.25" customHeight="1">
      <c r="B8" s="3" t="s">
        <v>17</v>
      </c>
      <c r="C8" s="3" t="s">
        <v>17</v>
      </c>
      <c r="D8" s="3" t="s">
        <v>17</v>
      </c>
      <c r="E8" s="3" t="s">
        <v>17</v>
      </c>
      <c r="F8" s="3" t="s">
        <v>18</v>
      </c>
      <c r="G8" s="3" t="s">
        <v>18</v>
      </c>
      <c r="H8" s="3" t="s">
        <v>18</v>
      </c>
      <c r="I8" s="3" t="s">
        <v>18</v>
      </c>
      <c r="J8" s="3" t="s">
        <v>20</v>
      </c>
      <c r="K8" s="3" t="s">
        <v>20</v>
      </c>
      <c r="L8" s="3" t="s">
        <v>20</v>
      </c>
      <c r="M8" s="3" t="s">
        <v>20</v>
      </c>
      <c r="N8" s="4" t="s">
        <v>6</v>
      </c>
      <c r="O8" s="4" t="s">
        <v>6</v>
      </c>
      <c r="P8" s="4" t="s">
        <v>6</v>
      </c>
      <c r="Q8" s="4" t="s">
        <v>6</v>
      </c>
    </row>
    <row r="9" spans="1:69" ht="14.25" customHeight="1">
      <c r="B9" s="4" t="s">
        <v>4</v>
      </c>
      <c r="C9" s="4" t="s">
        <v>4</v>
      </c>
      <c r="D9" s="4" t="s">
        <v>4</v>
      </c>
      <c r="E9" s="4" t="s">
        <v>0</v>
      </c>
      <c r="F9" s="4" t="s">
        <v>4</v>
      </c>
      <c r="G9" s="4" t="s">
        <v>4</v>
      </c>
      <c r="H9" s="4" t="s">
        <v>4</v>
      </c>
      <c r="I9" s="4" t="s">
        <v>0</v>
      </c>
      <c r="J9" s="4" t="s">
        <v>4</v>
      </c>
      <c r="K9" s="4" t="s">
        <v>4</v>
      </c>
      <c r="L9" s="4" t="s">
        <v>4</v>
      </c>
      <c r="M9" s="4" t="s">
        <v>0</v>
      </c>
      <c r="N9" s="4" t="s">
        <v>4</v>
      </c>
      <c r="O9" s="4" t="s">
        <v>4</v>
      </c>
      <c r="P9" s="4" t="s">
        <v>4</v>
      </c>
      <c r="Q9" s="4" t="s">
        <v>0</v>
      </c>
    </row>
    <row r="10" spans="1:69">
      <c r="A10" s="3" t="s">
        <v>23</v>
      </c>
      <c r="B10" s="3" t="s">
        <v>1</v>
      </c>
      <c r="C10" s="5" t="s">
        <v>2</v>
      </c>
      <c r="D10" s="4" t="s">
        <v>3</v>
      </c>
      <c r="E10" s="4"/>
      <c r="F10" s="3" t="s">
        <v>1</v>
      </c>
      <c r="G10" s="5" t="s">
        <v>2</v>
      </c>
      <c r="H10" s="4" t="s">
        <v>3</v>
      </c>
      <c r="I10" s="4"/>
      <c r="J10" s="3" t="s">
        <v>1</v>
      </c>
      <c r="K10" s="5" t="s">
        <v>2</v>
      </c>
      <c r="L10" s="4" t="s">
        <v>3</v>
      </c>
      <c r="M10" s="4"/>
      <c r="N10" s="3" t="s">
        <v>1</v>
      </c>
      <c r="O10" s="5" t="s">
        <v>2</v>
      </c>
      <c r="P10" s="4" t="s">
        <v>3</v>
      </c>
      <c r="Q10" s="4"/>
    </row>
    <row r="11" spans="1:69" ht="12" customHeight="1">
      <c r="A11" s="4" t="s">
        <v>26</v>
      </c>
      <c r="B11" s="4">
        <v>1966000</v>
      </c>
      <c r="C11" s="4">
        <v>0</v>
      </c>
      <c r="D11" s="4">
        <v>0</v>
      </c>
      <c r="E11" s="4">
        <v>0</v>
      </c>
      <c r="F11" s="4">
        <v>7422000</v>
      </c>
      <c r="G11" s="4">
        <v>0</v>
      </c>
      <c r="H11" s="4">
        <v>0</v>
      </c>
      <c r="I11" s="4">
        <v>0</v>
      </c>
      <c r="J11" s="4" t="s">
        <v>19</v>
      </c>
      <c r="K11" s="4" t="s">
        <v>19</v>
      </c>
      <c r="L11" s="4" t="s">
        <v>19</v>
      </c>
      <c r="M11" s="4" t="s">
        <v>19</v>
      </c>
      <c r="N11" s="4">
        <v>1278000</v>
      </c>
      <c r="O11" s="4">
        <v>0</v>
      </c>
      <c r="P11" s="4">
        <v>0</v>
      </c>
      <c r="Q11" s="4">
        <v>0</v>
      </c>
    </row>
    <row r="12" spans="1:69">
      <c r="A12" s="4" t="s">
        <v>27</v>
      </c>
      <c r="B12" s="4">
        <v>1898000</v>
      </c>
      <c r="C12" s="4">
        <v>0</v>
      </c>
      <c r="D12" s="4">
        <v>0</v>
      </c>
      <c r="E12" s="4">
        <v>0</v>
      </c>
      <c r="F12" s="4">
        <v>7105000</v>
      </c>
      <c r="G12" s="4">
        <v>0</v>
      </c>
      <c r="H12" s="4">
        <v>0</v>
      </c>
      <c r="I12" s="4">
        <v>0</v>
      </c>
      <c r="J12" s="4" t="s">
        <v>19</v>
      </c>
      <c r="K12" s="4" t="s">
        <v>19</v>
      </c>
      <c r="L12" s="4" t="s">
        <v>19</v>
      </c>
      <c r="M12" s="4" t="s">
        <v>19</v>
      </c>
      <c r="N12" s="4">
        <v>1224000</v>
      </c>
      <c r="O12" s="4">
        <v>0</v>
      </c>
      <c r="P12" s="4">
        <v>0</v>
      </c>
      <c r="Q12" s="4">
        <v>0</v>
      </c>
    </row>
    <row r="13" spans="1:69">
      <c r="A13" s="4" t="s">
        <v>28</v>
      </c>
      <c r="B13" s="4">
        <f>SUM(C13:D13)</f>
        <v>2207000</v>
      </c>
      <c r="C13" s="4">
        <v>785000</v>
      </c>
      <c r="D13" s="4">
        <v>1422000</v>
      </c>
      <c r="E13" s="4">
        <v>6047</v>
      </c>
      <c r="F13" s="4">
        <f>SUM(G13:H13)</f>
        <v>6961000</v>
      </c>
      <c r="G13" s="4">
        <v>5065000</v>
      </c>
      <c r="H13" s="4">
        <v>1896000</v>
      </c>
      <c r="I13" s="4">
        <v>19071</v>
      </c>
      <c r="J13" s="4" t="s">
        <v>19</v>
      </c>
      <c r="K13" s="4" t="s">
        <v>19</v>
      </c>
      <c r="L13" s="4" t="s">
        <v>19</v>
      </c>
      <c r="M13" s="4" t="s">
        <v>19</v>
      </c>
      <c r="N13" s="4">
        <f>SUM(O13:P13)</f>
        <v>1136000</v>
      </c>
      <c r="O13" s="4">
        <v>1025000</v>
      </c>
      <c r="P13" s="4">
        <v>111000</v>
      </c>
      <c r="Q13" s="4">
        <v>3112</v>
      </c>
    </row>
    <row r="14" spans="1:69">
      <c r="A14" s="4" t="s">
        <v>29</v>
      </c>
      <c r="B14" s="4">
        <f>SUM(C14:D14)</f>
        <v>3266000</v>
      </c>
      <c r="C14" s="4">
        <v>840000</v>
      </c>
      <c r="D14" s="4">
        <v>2426000</v>
      </c>
      <c r="E14" s="4">
        <v>8948</v>
      </c>
      <c r="F14" s="4">
        <f>SUM(G14:H14)</f>
        <v>6546000</v>
      </c>
      <c r="G14" s="4">
        <v>4132000</v>
      </c>
      <c r="H14" s="4">
        <v>2414000</v>
      </c>
      <c r="I14" s="4">
        <v>17934</v>
      </c>
      <c r="J14" s="4" t="s">
        <v>19</v>
      </c>
      <c r="K14" s="4" t="s">
        <v>19</v>
      </c>
      <c r="L14" s="4" t="s">
        <v>19</v>
      </c>
      <c r="M14" s="4" t="s">
        <v>19</v>
      </c>
      <c r="N14" s="4">
        <f t="shared" ref="N14:N15" si="0">SUM(O14:P14)</f>
        <v>1435000</v>
      </c>
      <c r="O14" s="4">
        <v>1181000</v>
      </c>
      <c r="P14" s="4">
        <v>254000</v>
      </c>
      <c r="Q14" s="4">
        <v>3932</v>
      </c>
    </row>
    <row r="15" spans="1:69">
      <c r="A15" s="4" t="s">
        <v>30</v>
      </c>
      <c r="B15" s="4">
        <f>SUM(C15:D15)</f>
        <v>3446000</v>
      </c>
      <c r="C15" s="4">
        <v>948000</v>
      </c>
      <c r="D15" s="4">
        <v>2498000</v>
      </c>
      <c r="E15" s="4">
        <v>9441</v>
      </c>
      <c r="F15" s="4">
        <f>SUM(G15:H15)</f>
        <v>6814000</v>
      </c>
      <c r="G15" s="4">
        <v>4430000</v>
      </c>
      <c r="H15" s="4">
        <v>2384000</v>
      </c>
      <c r="I15" s="4">
        <v>18668</v>
      </c>
      <c r="J15" s="4" t="s">
        <v>19</v>
      </c>
      <c r="K15" s="4" t="s">
        <v>19</v>
      </c>
      <c r="L15" s="4" t="s">
        <v>19</v>
      </c>
      <c r="M15" s="4" t="s">
        <v>19</v>
      </c>
      <c r="N15" s="4">
        <f t="shared" si="0"/>
        <v>1600000</v>
      </c>
      <c r="O15" s="4">
        <v>1323000</v>
      </c>
      <c r="P15" s="4">
        <v>277000</v>
      </c>
      <c r="Q15" s="4">
        <v>4384</v>
      </c>
    </row>
    <row r="16" spans="1:69" ht="14.25" customHeight="1">
      <c r="A16" s="4" t="s">
        <v>31</v>
      </c>
      <c r="B16" s="4">
        <f>SUM(C16:D16)</f>
        <v>3503000</v>
      </c>
      <c r="C16" s="4">
        <v>891000</v>
      </c>
      <c r="D16" s="4">
        <v>2612000</v>
      </c>
      <c r="E16" s="4">
        <v>9597</v>
      </c>
      <c r="F16" s="4">
        <f>SUM(G16:H16)</f>
        <v>5957000</v>
      </c>
      <c r="G16" s="4">
        <v>3331000</v>
      </c>
      <c r="H16" s="4">
        <v>2626000</v>
      </c>
      <c r="I16" s="4">
        <v>16321</v>
      </c>
      <c r="J16" s="4" t="s">
        <v>19</v>
      </c>
      <c r="K16" s="4" t="s">
        <v>19</v>
      </c>
      <c r="L16" s="4" t="s">
        <v>19</v>
      </c>
      <c r="M16" s="4" t="s">
        <v>19</v>
      </c>
      <c r="N16" s="4">
        <v>1646000</v>
      </c>
      <c r="O16" s="4">
        <v>1345000</v>
      </c>
      <c r="P16" s="4">
        <v>300000</v>
      </c>
      <c r="Q16" s="4">
        <v>4510</v>
      </c>
    </row>
    <row r="17" spans="1:17">
      <c r="A17" s="4" t="s">
        <v>32</v>
      </c>
      <c r="B17" s="4">
        <f>SUM(C17:D17)</f>
        <v>3684000</v>
      </c>
      <c r="C17" s="4">
        <v>917000</v>
      </c>
      <c r="D17" s="4">
        <v>2767000</v>
      </c>
      <c r="E17" s="4">
        <v>10093</v>
      </c>
      <c r="F17" s="4">
        <v>6228000</v>
      </c>
      <c r="G17" s="4">
        <v>3506000</v>
      </c>
      <c r="H17" s="4">
        <v>2721000</v>
      </c>
      <c r="I17" s="4">
        <v>17063</v>
      </c>
      <c r="J17" s="4" t="s">
        <v>19</v>
      </c>
      <c r="K17" s="4" t="s">
        <v>19</v>
      </c>
      <c r="L17" s="4" t="s">
        <v>19</v>
      </c>
      <c r="M17" s="4" t="s">
        <v>19</v>
      </c>
      <c r="N17" s="4">
        <f>SUM(O17:P17)</f>
        <v>1763000</v>
      </c>
      <c r="O17" s="4">
        <v>1455000</v>
      </c>
      <c r="P17" s="4">
        <v>308000</v>
      </c>
      <c r="Q17" s="4">
        <v>4830</v>
      </c>
    </row>
    <row r="18" spans="1:17">
      <c r="A18" s="4" t="s">
        <v>33</v>
      </c>
      <c r="B18" s="4">
        <v>3587000</v>
      </c>
      <c r="C18" s="4">
        <v>897000</v>
      </c>
      <c r="D18" s="4">
        <v>2691000</v>
      </c>
      <c r="E18" s="4">
        <v>9827</v>
      </c>
      <c r="F18" s="4">
        <f>SUM(G18:H18)</f>
        <v>6236000</v>
      </c>
      <c r="G18" s="4">
        <v>3423000</v>
      </c>
      <c r="H18" s="4">
        <v>2813000</v>
      </c>
      <c r="I18" s="4">
        <v>17085</v>
      </c>
      <c r="J18" s="4" t="s">
        <v>19</v>
      </c>
      <c r="K18" s="4" t="s">
        <v>19</v>
      </c>
      <c r="L18" s="4" t="s">
        <v>19</v>
      </c>
      <c r="M18" s="4" t="s">
        <v>19</v>
      </c>
      <c r="N18" s="4">
        <f>SUM(O18:P18)</f>
        <v>1796000</v>
      </c>
      <c r="O18" s="4">
        <v>1486000</v>
      </c>
      <c r="P18" s="4">
        <v>310000</v>
      </c>
      <c r="Q18" s="4">
        <v>4921</v>
      </c>
    </row>
    <row r="19" spans="1:17">
      <c r="A19" s="4" t="s">
        <v>34</v>
      </c>
      <c r="B19" s="4">
        <f>SUM(C19:D19)</f>
        <v>3480000</v>
      </c>
      <c r="C19" s="4">
        <v>999000</v>
      </c>
      <c r="D19" s="4">
        <v>2481000</v>
      </c>
      <c r="E19" s="4">
        <v>9534</v>
      </c>
      <c r="F19" s="4">
        <v>5422000</v>
      </c>
      <c r="G19" s="4">
        <v>3401000</v>
      </c>
      <c r="H19" s="4">
        <v>2020000</v>
      </c>
      <c r="I19" s="4">
        <v>14855</v>
      </c>
      <c r="J19" s="4" t="s">
        <v>19</v>
      </c>
      <c r="K19" s="4" t="s">
        <v>19</v>
      </c>
      <c r="L19" s="4" t="s">
        <v>19</v>
      </c>
      <c r="M19" s="4" t="s">
        <v>19</v>
      </c>
      <c r="N19" s="4">
        <v>1801000</v>
      </c>
      <c r="O19" s="4">
        <v>1495000</v>
      </c>
      <c r="P19" s="4">
        <v>305000</v>
      </c>
      <c r="Q19" s="4">
        <v>4934</v>
      </c>
    </row>
    <row r="20" spans="1:17">
      <c r="A20" s="4" t="s">
        <v>35</v>
      </c>
      <c r="B20" s="4">
        <f>SUM(C20:D20)</f>
        <v>3513000</v>
      </c>
      <c r="C20" s="4">
        <v>1047000</v>
      </c>
      <c r="D20" s="4">
        <v>2466000</v>
      </c>
      <c r="E20" s="4">
        <v>9625</v>
      </c>
      <c r="F20" s="4">
        <v>6961000</v>
      </c>
      <c r="G20" s="4">
        <v>3930000</v>
      </c>
      <c r="H20" s="4">
        <v>3032000</v>
      </c>
      <c r="I20" s="4">
        <v>19071</v>
      </c>
      <c r="J20" s="4" t="s">
        <v>19</v>
      </c>
      <c r="K20" s="4" t="s">
        <v>19</v>
      </c>
      <c r="L20" s="4" t="s">
        <v>19</v>
      </c>
      <c r="M20" s="4" t="s">
        <v>19</v>
      </c>
      <c r="N20" s="4">
        <v>1846000</v>
      </c>
      <c r="O20" s="4">
        <v>1544000</v>
      </c>
      <c r="P20" s="4">
        <v>303000</v>
      </c>
      <c r="Q20" s="4">
        <v>5058</v>
      </c>
    </row>
    <row r="21" spans="1:17" ht="14.25" customHeight="1">
      <c r="A21" s="4" t="s">
        <v>36</v>
      </c>
      <c r="B21" s="4">
        <v>3361000</v>
      </c>
      <c r="C21" s="4">
        <v>1020000</v>
      </c>
      <c r="D21" s="4">
        <v>2340000</v>
      </c>
      <c r="E21" s="4">
        <v>9208</v>
      </c>
      <c r="F21" s="4">
        <f>SUM(G21:H21)</f>
        <v>6949000</v>
      </c>
      <c r="G21" s="4">
        <v>3894000</v>
      </c>
      <c r="H21" s="4">
        <v>3055000</v>
      </c>
      <c r="I21" s="4">
        <v>19038</v>
      </c>
      <c r="J21" s="4" t="s">
        <v>19</v>
      </c>
      <c r="K21" s="4" t="s">
        <v>19</v>
      </c>
      <c r="L21" s="4" t="s">
        <v>19</v>
      </c>
      <c r="M21" s="4" t="s">
        <v>19</v>
      </c>
      <c r="N21" s="4">
        <f>SUM(O21:P21)</f>
        <v>1755000</v>
      </c>
      <c r="O21" s="4">
        <v>1478000</v>
      </c>
      <c r="P21" s="4">
        <v>277000</v>
      </c>
      <c r="Q21" s="4">
        <v>4808</v>
      </c>
    </row>
    <row r="22" spans="1:17">
      <c r="A22" s="4" t="s">
        <v>37</v>
      </c>
      <c r="B22" s="4">
        <f t="shared" ref="B22:B32" si="1">SUM(C22:D22)</f>
        <v>3325000</v>
      </c>
      <c r="C22" s="4">
        <v>1005000</v>
      </c>
      <c r="D22" s="4">
        <v>2320000</v>
      </c>
      <c r="E22" s="4">
        <v>9110</v>
      </c>
      <c r="F22" s="4">
        <f>SUM(G22:H22)</f>
        <v>7423000</v>
      </c>
      <c r="G22" s="4">
        <v>4258000</v>
      </c>
      <c r="H22" s="4">
        <v>3165000</v>
      </c>
      <c r="I22" s="4">
        <v>20337</v>
      </c>
      <c r="J22" s="4" t="s">
        <v>19</v>
      </c>
      <c r="K22" s="4" t="s">
        <v>19</v>
      </c>
      <c r="L22" s="4" t="s">
        <v>19</v>
      </c>
      <c r="M22" s="4" t="s">
        <v>19</v>
      </c>
      <c r="N22" s="4">
        <f t="shared" ref="N22:N24" si="2">SUM(O22:P22)</f>
        <v>1810000</v>
      </c>
      <c r="O22" s="4">
        <v>1525000</v>
      </c>
      <c r="P22" s="4">
        <v>285000</v>
      </c>
      <c r="Q22" s="4">
        <v>4959</v>
      </c>
    </row>
    <row r="23" spans="1:17">
      <c r="A23" s="4" t="s">
        <v>38</v>
      </c>
      <c r="B23" s="4">
        <f t="shared" si="1"/>
        <v>3258000</v>
      </c>
      <c r="C23" s="4">
        <v>1001000</v>
      </c>
      <c r="D23" s="4">
        <v>2257000</v>
      </c>
      <c r="E23" s="4">
        <v>8926</v>
      </c>
      <c r="F23" s="4">
        <f>SUM(G23:H23)</f>
        <v>7742000</v>
      </c>
      <c r="G23" s="4">
        <v>4378000</v>
      </c>
      <c r="H23" s="4">
        <v>3364000</v>
      </c>
      <c r="I23" s="4">
        <v>21211</v>
      </c>
      <c r="J23" s="4" t="s">
        <v>19</v>
      </c>
      <c r="K23" s="4" t="s">
        <v>19</v>
      </c>
      <c r="L23" s="4" t="s">
        <v>19</v>
      </c>
      <c r="M23" s="4" t="s">
        <v>19</v>
      </c>
      <c r="N23" s="4">
        <v>1785000</v>
      </c>
      <c r="O23" s="4">
        <v>1483000</v>
      </c>
      <c r="P23" s="4">
        <v>301000</v>
      </c>
      <c r="Q23" s="4">
        <v>4890</v>
      </c>
    </row>
    <row r="24" spans="1:17">
      <c r="A24" s="4" t="s">
        <v>39</v>
      </c>
      <c r="B24" s="4">
        <f t="shared" si="1"/>
        <v>3273000</v>
      </c>
      <c r="C24" s="4">
        <v>1065000</v>
      </c>
      <c r="D24" s="4">
        <v>2208000</v>
      </c>
      <c r="E24" s="4">
        <v>8967</v>
      </c>
      <c r="F24" s="4">
        <f>SUM(G24:H24)</f>
        <v>7963000</v>
      </c>
      <c r="G24" s="4">
        <v>4381000</v>
      </c>
      <c r="H24" s="4">
        <v>3582000</v>
      </c>
      <c r="I24" s="4">
        <v>21816</v>
      </c>
      <c r="J24" s="4" t="s">
        <v>19</v>
      </c>
      <c r="K24" s="4" t="s">
        <v>19</v>
      </c>
      <c r="L24" s="4" t="s">
        <v>19</v>
      </c>
      <c r="M24" s="4" t="s">
        <v>19</v>
      </c>
      <c r="N24" s="4">
        <f t="shared" si="2"/>
        <v>1840000</v>
      </c>
      <c r="O24" s="4">
        <v>1515000</v>
      </c>
      <c r="P24" s="4">
        <v>325000</v>
      </c>
      <c r="Q24" s="4">
        <v>5041</v>
      </c>
    </row>
    <row r="25" spans="1:17">
      <c r="A25" s="4" t="s">
        <v>40</v>
      </c>
      <c r="B25" s="4">
        <f t="shared" si="1"/>
        <v>3447000</v>
      </c>
      <c r="C25" s="4">
        <v>1153000</v>
      </c>
      <c r="D25" s="4">
        <v>2294000</v>
      </c>
      <c r="E25" s="4">
        <v>9418</v>
      </c>
      <c r="F25" s="4">
        <v>8660000</v>
      </c>
      <c r="G25" s="4">
        <v>5012000</v>
      </c>
      <c r="H25" s="4">
        <v>3649000</v>
      </c>
      <c r="I25" s="4">
        <v>23661</v>
      </c>
      <c r="J25" s="4" t="s">
        <v>19</v>
      </c>
      <c r="K25" s="4" t="s">
        <v>19</v>
      </c>
      <c r="L25" s="4" t="s">
        <v>19</v>
      </c>
      <c r="M25" s="4" t="s">
        <v>19</v>
      </c>
      <c r="N25" s="4">
        <v>1882000</v>
      </c>
      <c r="O25" s="4">
        <v>1546000</v>
      </c>
      <c r="P25" s="4">
        <v>337000</v>
      </c>
      <c r="Q25" s="4">
        <v>5142</v>
      </c>
    </row>
    <row r="26" spans="1:17" ht="14.25" customHeight="1">
      <c r="A26" s="4" t="s">
        <v>41</v>
      </c>
      <c r="B26" s="4">
        <f t="shared" si="1"/>
        <v>3482000</v>
      </c>
      <c r="C26" s="4">
        <v>1192000</v>
      </c>
      <c r="D26" s="4">
        <v>2290000</v>
      </c>
      <c r="E26" s="4">
        <v>9540</v>
      </c>
      <c r="F26" s="4">
        <f t="shared" ref="F26:F38" si="3">SUM(G26:H26)</f>
        <v>9643000</v>
      </c>
      <c r="G26" s="4">
        <v>5810000</v>
      </c>
      <c r="H26" s="4">
        <v>3833000</v>
      </c>
      <c r="I26" s="4">
        <v>26419</v>
      </c>
      <c r="J26" s="4" t="s">
        <v>19</v>
      </c>
      <c r="K26" s="4" t="s">
        <v>19</v>
      </c>
      <c r="L26" s="4" t="s">
        <v>19</v>
      </c>
      <c r="M26" s="4" t="s">
        <v>19</v>
      </c>
      <c r="N26" s="4">
        <f>SUM(O26:P26)</f>
        <v>2023000</v>
      </c>
      <c r="O26" s="4">
        <v>1613000</v>
      </c>
      <c r="P26" s="4">
        <v>410000</v>
      </c>
      <c r="Q26" s="4">
        <v>5542</v>
      </c>
    </row>
    <row r="27" spans="1:17">
      <c r="A27" s="4" t="s">
        <v>42</v>
      </c>
      <c r="B27" s="4">
        <f t="shared" si="1"/>
        <v>2993000</v>
      </c>
      <c r="C27" s="4">
        <v>727000</v>
      </c>
      <c r="D27" s="4">
        <v>2266000</v>
      </c>
      <c r="E27" s="4">
        <v>8200</v>
      </c>
      <c r="F27" s="4">
        <f t="shared" si="3"/>
        <v>10318000</v>
      </c>
      <c r="G27" s="4">
        <v>6185000</v>
      </c>
      <c r="H27" s="4">
        <v>4133000</v>
      </c>
      <c r="I27" s="4">
        <v>28268</v>
      </c>
      <c r="J27" s="4" t="s">
        <v>19</v>
      </c>
      <c r="K27" s="4" t="s">
        <v>19</v>
      </c>
      <c r="L27" s="4" t="s">
        <v>19</v>
      </c>
      <c r="M27" s="4" t="s">
        <v>19</v>
      </c>
      <c r="N27" s="4">
        <v>1796000</v>
      </c>
      <c r="O27" s="4">
        <v>1290000</v>
      </c>
      <c r="P27" s="4">
        <v>507000</v>
      </c>
      <c r="Q27" s="4">
        <v>4921</v>
      </c>
    </row>
    <row r="28" spans="1:17">
      <c r="A28" s="4" t="s">
        <v>43</v>
      </c>
      <c r="B28" s="4">
        <f t="shared" si="1"/>
        <v>3754000</v>
      </c>
      <c r="C28" s="4">
        <v>1343000</v>
      </c>
      <c r="D28" s="4">
        <v>2411000</v>
      </c>
      <c r="E28" s="4">
        <v>10284</v>
      </c>
      <c r="F28" s="4">
        <f t="shared" si="3"/>
        <v>10657000</v>
      </c>
      <c r="G28" s="4">
        <v>4600000</v>
      </c>
      <c r="H28" s="4">
        <v>6057000</v>
      </c>
      <c r="I28" s="4">
        <v>29197</v>
      </c>
      <c r="J28" s="4" t="s">
        <v>19</v>
      </c>
      <c r="K28" s="4" t="s">
        <v>19</v>
      </c>
      <c r="L28" s="4" t="s">
        <v>19</v>
      </c>
      <c r="M28" s="4" t="s">
        <v>19</v>
      </c>
      <c r="N28" s="4">
        <f t="shared" ref="N28:N29" si="4">SUM(O28:P28)</f>
        <v>2358000</v>
      </c>
      <c r="O28" s="4">
        <v>1993000</v>
      </c>
      <c r="P28" s="4">
        <v>365000</v>
      </c>
      <c r="Q28" s="4">
        <v>6460</v>
      </c>
    </row>
    <row r="29" spans="1:17">
      <c r="A29" s="4" t="s">
        <v>44</v>
      </c>
      <c r="B29" s="4">
        <f t="shared" si="1"/>
        <v>4123000</v>
      </c>
      <c r="C29" s="4">
        <v>1447000</v>
      </c>
      <c r="D29" s="4">
        <v>2676000</v>
      </c>
      <c r="E29" s="4">
        <v>11265</v>
      </c>
      <c r="F29" s="4">
        <f t="shared" si="3"/>
        <v>9220000</v>
      </c>
      <c r="G29" s="4">
        <v>7136000</v>
      </c>
      <c r="H29" s="4">
        <v>2084000</v>
      </c>
      <c r="I29" s="4">
        <v>25191</v>
      </c>
      <c r="J29" s="4" t="s">
        <v>19</v>
      </c>
      <c r="K29" s="4" t="s">
        <v>19</v>
      </c>
      <c r="L29" s="4" t="s">
        <v>19</v>
      </c>
      <c r="M29" s="4" t="s">
        <v>19</v>
      </c>
      <c r="N29" s="4">
        <f t="shared" si="4"/>
        <v>2819000</v>
      </c>
      <c r="O29" s="4">
        <v>2185000</v>
      </c>
      <c r="P29" s="4">
        <v>634000</v>
      </c>
      <c r="Q29" s="4">
        <v>7702</v>
      </c>
    </row>
    <row r="30" spans="1:17">
      <c r="A30" s="4" t="s">
        <v>45</v>
      </c>
      <c r="B30" s="4">
        <f t="shared" si="1"/>
        <v>4432000</v>
      </c>
      <c r="C30" s="4">
        <v>1535000</v>
      </c>
      <c r="D30" s="4">
        <v>2897000</v>
      </c>
      <c r="E30" s="4">
        <v>12142</v>
      </c>
      <c r="F30" s="4">
        <f t="shared" si="3"/>
        <v>9899000</v>
      </c>
      <c r="G30" s="4">
        <v>7638000</v>
      </c>
      <c r="H30" s="4">
        <v>2261000</v>
      </c>
      <c r="I30" s="4">
        <v>27121</v>
      </c>
      <c r="J30" s="4" t="s">
        <v>19</v>
      </c>
      <c r="K30" s="4" t="s">
        <v>19</v>
      </c>
      <c r="L30" s="4" t="s">
        <v>19</v>
      </c>
      <c r="M30" s="4" t="s">
        <v>19</v>
      </c>
      <c r="N30" s="4">
        <v>3132000</v>
      </c>
      <c r="O30" s="4">
        <v>2415000</v>
      </c>
      <c r="P30" s="4">
        <v>716000</v>
      </c>
      <c r="Q30" s="4">
        <v>8581</v>
      </c>
    </row>
    <row r="31" spans="1:17" ht="14.25" customHeight="1">
      <c r="A31" s="4" t="s">
        <v>46</v>
      </c>
      <c r="B31" s="4">
        <f t="shared" si="1"/>
        <v>4811000</v>
      </c>
      <c r="C31" s="4">
        <v>1608000</v>
      </c>
      <c r="D31" s="4">
        <v>3203000</v>
      </c>
      <c r="E31" s="4">
        <v>13181</v>
      </c>
      <c r="F31" s="4">
        <f t="shared" si="3"/>
        <v>10527000</v>
      </c>
      <c r="G31" s="4">
        <v>8107000</v>
      </c>
      <c r="H31" s="4">
        <v>2420000</v>
      </c>
      <c r="I31" s="4">
        <v>28841</v>
      </c>
      <c r="J31" s="4" t="s">
        <v>19</v>
      </c>
      <c r="K31" s="4" t="s">
        <v>19</v>
      </c>
      <c r="L31" s="4" t="s">
        <v>19</v>
      </c>
      <c r="M31" s="4" t="s">
        <v>19</v>
      </c>
      <c r="N31" s="4">
        <f t="shared" ref="N31:N35" si="5">SUM(O31:P31)</f>
        <v>3532000</v>
      </c>
      <c r="O31" s="4">
        <v>2732000</v>
      </c>
      <c r="P31" s="4">
        <v>800000</v>
      </c>
      <c r="Q31" s="4">
        <v>9677</v>
      </c>
    </row>
    <row r="32" spans="1:17">
      <c r="A32" s="4" t="s">
        <v>47</v>
      </c>
      <c r="B32" s="4">
        <f t="shared" si="1"/>
        <v>5016000</v>
      </c>
      <c r="C32" s="4">
        <v>1700000</v>
      </c>
      <c r="D32" s="4">
        <v>3316000</v>
      </c>
      <c r="E32" s="4">
        <v>13742</v>
      </c>
      <c r="F32" s="4">
        <f t="shared" si="3"/>
        <v>11157000</v>
      </c>
      <c r="G32" s="4">
        <v>8519000</v>
      </c>
      <c r="H32" s="4">
        <v>2638000</v>
      </c>
      <c r="I32" s="4">
        <v>30567</v>
      </c>
      <c r="J32" s="4" t="s">
        <v>19</v>
      </c>
      <c r="K32" s="4" t="s">
        <v>19</v>
      </c>
      <c r="L32" s="4" t="s">
        <v>19</v>
      </c>
      <c r="M32" s="4" t="s">
        <v>19</v>
      </c>
      <c r="N32" s="4">
        <f t="shared" si="5"/>
        <v>4093000</v>
      </c>
      <c r="O32" s="4">
        <v>3218000</v>
      </c>
      <c r="P32" s="4">
        <v>875000</v>
      </c>
      <c r="Q32" s="4">
        <v>11214</v>
      </c>
    </row>
    <row r="33" spans="1:17">
      <c r="A33" s="4" t="s">
        <v>48</v>
      </c>
      <c r="B33" s="4">
        <v>5591000</v>
      </c>
      <c r="C33" s="4">
        <v>1811000</v>
      </c>
      <c r="D33" s="4">
        <v>3781000</v>
      </c>
      <c r="E33" s="4">
        <v>15318</v>
      </c>
      <c r="F33" s="4">
        <f t="shared" si="3"/>
        <v>11893000</v>
      </c>
      <c r="G33" s="4">
        <v>9097000</v>
      </c>
      <c r="H33" s="4">
        <v>2796000</v>
      </c>
      <c r="I33" s="4">
        <v>32584</v>
      </c>
      <c r="J33" s="4" t="s">
        <v>19</v>
      </c>
      <c r="K33" s="4" t="s">
        <v>19</v>
      </c>
      <c r="L33" s="4" t="s">
        <v>19</v>
      </c>
      <c r="M33" s="4" t="s">
        <v>19</v>
      </c>
      <c r="N33" s="4">
        <f t="shared" si="5"/>
        <v>4580000</v>
      </c>
      <c r="O33" s="4">
        <v>3589000</v>
      </c>
      <c r="P33" s="4">
        <v>991000</v>
      </c>
      <c r="Q33" s="4">
        <v>12548</v>
      </c>
    </row>
    <row r="34" spans="1:17">
      <c r="A34" s="4" t="s">
        <v>49</v>
      </c>
      <c r="B34" s="4">
        <f>SUM(C34:D34)</f>
        <v>6083000</v>
      </c>
      <c r="C34" s="4">
        <v>2001000</v>
      </c>
      <c r="D34" s="4">
        <v>4082000</v>
      </c>
      <c r="E34" s="4">
        <v>16666</v>
      </c>
      <c r="F34" s="4">
        <f t="shared" si="3"/>
        <v>12625000</v>
      </c>
      <c r="G34" s="4">
        <v>9708000</v>
      </c>
      <c r="H34" s="4">
        <v>2917000</v>
      </c>
      <c r="I34" s="4">
        <v>34589</v>
      </c>
      <c r="J34" s="4" t="s">
        <v>19</v>
      </c>
      <c r="K34" s="4" t="s">
        <v>19</v>
      </c>
      <c r="L34" s="4" t="s">
        <v>19</v>
      </c>
      <c r="M34" s="4" t="s">
        <v>19</v>
      </c>
      <c r="N34" s="4">
        <f t="shared" si="5"/>
        <v>4635000</v>
      </c>
      <c r="O34" s="4">
        <v>3651000</v>
      </c>
      <c r="P34" s="4">
        <v>984000</v>
      </c>
      <c r="Q34" s="4">
        <v>12699</v>
      </c>
    </row>
    <row r="35" spans="1:17">
      <c r="A35" s="4" t="s">
        <v>50</v>
      </c>
      <c r="B35" s="4">
        <f>SUM(C35:D35)</f>
        <v>6680000</v>
      </c>
      <c r="C35" s="4">
        <v>2124000</v>
      </c>
      <c r="D35" s="4">
        <v>4556000</v>
      </c>
      <c r="E35" s="4">
        <v>18301</v>
      </c>
      <c r="F35" s="4">
        <f t="shared" si="3"/>
        <v>12934000</v>
      </c>
      <c r="G35" s="4">
        <v>10028000</v>
      </c>
      <c r="H35" s="4">
        <v>2906000</v>
      </c>
      <c r="I35" s="4">
        <v>35436</v>
      </c>
      <c r="J35" s="4" t="s">
        <v>19</v>
      </c>
      <c r="K35" s="4" t="s">
        <v>19</v>
      </c>
      <c r="L35" s="4" t="s">
        <v>19</v>
      </c>
      <c r="M35" s="4" t="s">
        <v>19</v>
      </c>
      <c r="N35" s="4">
        <f t="shared" si="5"/>
        <v>4621000</v>
      </c>
      <c r="O35" s="4">
        <v>3652000</v>
      </c>
      <c r="P35" s="4">
        <v>969000</v>
      </c>
      <c r="Q35" s="4">
        <v>12660</v>
      </c>
    </row>
    <row r="36" spans="1:17" ht="14.25" customHeight="1">
      <c r="A36" s="4" t="s">
        <v>51</v>
      </c>
      <c r="B36" s="4">
        <f>SUM(C36:D36)</f>
        <v>6911000</v>
      </c>
      <c r="C36" s="4">
        <v>2226000</v>
      </c>
      <c r="D36" s="4">
        <v>4685000</v>
      </c>
      <c r="E36" s="4">
        <v>18934</v>
      </c>
      <c r="F36" s="4">
        <f t="shared" si="3"/>
        <v>13049000</v>
      </c>
      <c r="G36" s="4">
        <v>10139000</v>
      </c>
      <c r="H36" s="4">
        <v>2910000</v>
      </c>
      <c r="I36" s="4">
        <v>35751</v>
      </c>
      <c r="J36" s="4" t="s">
        <v>19</v>
      </c>
      <c r="K36" s="4" t="s">
        <v>19</v>
      </c>
      <c r="L36" s="4" t="s">
        <v>19</v>
      </c>
      <c r="M36" s="4" t="s">
        <v>19</v>
      </c>
      <c r="N36" s="4">
        <f t="shared" ref="N36:N40" si="6">SUM(O36:P36)</f>
        <v>4600000</v>
      </c>
      <c r="O36" s="4">
        <v>3633000</v>
      </c>
      <c r="P36" s="4">
        <v>967000</v>
      </c>
      <c r="Q36" s="4">
        <v>12603</v>
      </c>
    </row>
    <row r="37" spans="1:17">
      <c r="A37" s="4" t="s">
        <v>52</v>
      </c>
      <c r="B37" s="4">
        <f>SUM(C37:D37)</f>
        <v>7029000</v>
      </c>
      <c r="C37" s="4">
        <v>2360000</v>
      </c>
      <c r="D37" s="4">
        <v>4669000</v>
      </c>
      <c r="E37" s="4">
        <v>19258</v>
      </c>
      <c r="F37" s="4">
        <f t="shared" si="3"/>
        <v>13042000</v>
      </c>
      <c r="G37" s="4">
        <v>10102000</v>
      </c>
      <c r="H37" s="4">
        <v>2940000</v>
      </c>
      <c r="I37" s="4">
        <v>35732</v>
      </c>
      <c r="J37" s="4" t="s">
        <v>19</v>
      </c>
      <c r="K37" s="4" t="s">
        <v>19</v>
      </c>
      <c r="L37" s="4" t="s">
        <v>19</v>
      </c>
      <c r="M37" s="4" t="s">
        <v>19</v>
      </c>
      <c r="N37" s="4">
        <f t="shared" si="6"/>
        <v>4433000</v>
      </c>
      <c r="O37" s="4">
        <v>3498000</v>
      </c>
      <c r="P37" s="4">
        <v>935000</v>
      </c>
      <c r="Q37" s="4">
        <v>12145</v>
      </c>
    </row>
    <row r="38" spans="1:17">
      <c r="A38" s="4" t="s">
        <v>53</v>
      </c>
      <c r="B38" s="4">
        <f>SUM(C38:D38)</f>
        <v>6830000</v>
      </c>
      <c r="C38" s="4">
        <v>2375000</v>
      </c>
      <c r="D38" s="4">
        <v>4455000</v>
      </c>
      <c r="E38" s="4">
        <v>18712</v>
      </c>
      <c r="F38" s="4">
        <f t="shared" si="3"/>
        <v>12992000</v>
      </c>
      <c r="G38" s="4">
        <v>10094000</v>
      </c>
      <c r="H38" s="4">
        <v>2898000</v>
      </c>
      <c r="I38" s="4">
        <v>35595</v>
      </c>
      <c r="J38" s="4" t="s">
        <v>19</v>
      </c>
      <c r="K38" s="4" t="s">
        <v>19</v>
      </c>
      <c r="L38" s="4" t="s">
        <v>19</v>
      </c>
      <c r="M38" s="4" t="s">
        <v>19</v>
      </c>
      <c r="N38" s="4">
        <f t="shared" si="6"/>
        <v>4248000</v>
      </c>
      <c r="O38" s="4">
        <v>3328000</v>
      </c>
      <c r="P38" s="4">
        <v>920000</v>
      </c>
      <c r="Q38" s="4">
        <v>11638</v>
      </c>
    </row>
    <row r="39" spans="1:17">
      <c r="A39" s="4" t="s">
        <v>54</v>
      </c>
      <c r="B39" s="4">
        <v>6709000</v>
      </c>
      <c r="C39" s="4">
        <v>2391000</v>
      </c>
      <c r="D39" s="4">
        <v>4317000</v>
      </c>
      <c r="E39" s="4">
        <v>18381</v>
      </c>
      <c r="F39" s="4">
        <v>12932000</v>
      </c>
      <c r="G39" s="4">
        <v>9969000</v>
      </c>
      <c r="H39" s="4">
        <v>2964000</v>
      </c>
      <c r="I39" s="4">
        <v>35430</v>
      </c>
      <c r="J39" s="4" t="s">
        <v>19</v>
      </c>
      <c r="K39" s="4" t="s">
        <v>19</v>
      </c>
      <c r="L39" s="4" t="s">
        <v>19</v>
      </c>
      <c r="M39" s="4" t="s">
        <v>19</v>
      </c>
      <c r="N39" s="4">
        <v>4130000</v>
      </c>
      <c r="O39" s="4">
        <v>3231000</v>
      </c>
      <c r="P39" s="4">
        <v>898000</v>
      </c>
      <c r="Q39" s="4">
        <v>11315</v>
      </c>
    </row>
    <row r="40" spans="1:17">
      <c r="A40" s="4" t="s">
        <v>55</v>
      </c>
      <c r="B40" s="4">
        <f t="shared" ref="B40:B50" si="7">SUM(C40:D40)</f>
        <v>6634000</v>
      </c>
      <c r="C40" s="4">
        <v>2386000</v>
      </c>
      <c r="D40" s="4">
        <v>4248000</v>
      </c>
      <c r="E40" s="4">
        <v>18175</v>
      </c>
      <c r="F40" s="4">
        <f t="shared" ref="F40:F50" si="8">SUM(G40:H40)</f>
        <v>12764000</v>
      </c>
      <c r="G40" s="4">
        <v>9803000</v>
      </c>
      <c r="H40" s="4">
        <v>2961000</v>
      </c>
      <c r="I40" s="4">
        <v>34970</v>
      </c>
      <c r="J40" s="4" t="s">
        <v>19</v>
      </c>
      <c r="K40" s="4" t="s">
        <v>19</v>
      </c>
      <c r="L40" s="4" t="s">
        <v>19</v>
      </c>
      <c r="M40" s="4" t="s">
        <v>19</v>
      </c>
      <c r="N40" s="4">
        <f t="shared" si="6"/>
        <v>4088000</v>
      </c>
      <c r="O40" s="4">
        <v>3173000</v>
      </c>
      <c r="P40" s="4">
        <v>915000</v>
      </c>
      <c r="Q40" s="4">
        <v>11200</v>
      </c>
    </row>
    <row r="41" spans="1:17" ht="14.25" customHeight="1">
      <c r="A41" s="4" t="s">
        <v>56</v>
      </c>
      <c r="B41" s="4">
        <f t="shared" si="7"/>
        <v>6314458</v>
      </c>
      <c r="C41" s="4">
        <v>2380144</v>
      </c>
      <c r="D41" s="4">
        <v>3934314</v>
      </c>
      <c r="E41" s="4">
        <v>17300</v>
      </c>
      <c r="F41" s="4">
        <f t="shared" si="8"/>
        <v>12533506</v>
      </c>
      <c r="G41" s="4">
        <v>9141964</v>
      </c>
      <c r="H41" s="4">
        <v>3391542</v>
      </c>
      <c r="I41" s="4">
        <v>34338</v>
      </c>
      <c r="J41" s="4" t="s">
        <v>19</v>
      </c>
      <c r="K41" s="4" t="s">
        <v>19</v>
      </c>
      <c r="L41" s="4" t="s">
        <v>19</v>
      </c>
      <c r="M41" s="4" t="s">
        <v>19</v>
      </c>
      <c r="N41" s="4">
        <f>SUM(O41:P41)</f>
        <v>4130378</v>
      </c>
      <c r="O41" s="4">
        <v>3202587</v>
      </c>
      <c r="P41" s="4">
        <v>927791</v>
      </c>
      <c r="Q41" s="4">
        <v>11316</v>
      </c>
    </row>
    <row r="42" spans="1:17">
      <c r="A42" s="4" t="s">
        <v>57</v>
      </c>
      <c r="B42" s="4">
        <f t="shared" si="7"/>
        <v>6205091</v>
      </c>
      <c r="C42" s="4">
        <v>2441480</v>
      </c>
      <c r="D42" s="4">
        <v>3763611</v>
      </c>
      <c r="E42" s="4">
        <v>17000</v>
      </c>
      <c r="F42" s="4">
        <f t="shared" si="8"/>
        <v>12474294</v>
      </c>
      <c r="G42" s="4">
        <v>8872768</v>
      </c>
      <c r="H42" s="4">
        <v>3601526</v>
      </c>
      <c r="I42" s="4">
        <v>34176</v>
      </c>
      <c r="J42" s="4" t="s">
        <v>19</v>
      </c>
      <c r="K42" s="4" t="s">
        <v>19</v>
      </c>
      <c r="L42" s="4" t="s">
        <v>19</v>
      </c>
      <c r="M42" s="4" t="s">
        <v>19</v>
      </c>
      <c r="N42" s="4">
        <f>SUM(O42:P42)</f>
        <v>4134546</v>
      </c>
      <c r="O42" s="4">
        <v>3197884</v>
      </c>
      <c r="P42" s="4">
        <v>936662</v>
      </c>
      <c r="Q42" s="4">
        <v>11328</v>
      </c>
    </row>
    <row r="43" spans="1:17">
      <c r="A43" s="4" t="s">
        <v>58</v>
      </c>
      <c r="B43" s="4">
        <f t="shared" si="7"/>
        <v>5975573</v>
      </c>
      <c r="C43" s="4">
        <v>2540499</v>
      </c>
      <c r="D43" s="4">
        <v>3435074</v>
      </c>
      <c r="E43" s="4">
        <v>16371</v>
      </c>
      <c r="F43" s="4">
        <f t="shared" si="8"/>
        <v>12300935</v>
      </c>
      <c r="G43" s="4">
        <v>8589647</v>
      </c>
      <c r="H43" s="4">
        <v>3711288</v>
      </c>
      <c r="I43" s="4">
        <v>33701</v>
      </c>
      <c r="J43" s="4" t="s">
        <v>19</v>
      </c>
      <c r="K43" s="4" t="s">
        <v>19</v>
      </c>
      <c r="L43" s="4" t="s">
        <v>19</v>
      </c>
      <c r="M43" s="4" t="s">
        <v>19</v>
      </c>
      <c r="N43" s="4">
        <f>SUM(O43:P43)</f>
        <v>4217412</v>
      </c>
      <c r="O43" s="4">
        <v>3253334</v>
      </c>
      <c r="P43" s="4">
        <v>964078</v>
      </c>
      <c r="Q43" s="4">
        <v>11555</v>
      </c>
    </row>
    <row r="44" spans="1:17">
      <c r="A44" s="4" t="s">
        <v>59</v>
      </c>
      <c r="B44" s="4">
        <f t="shared" si="7"/>
        <v>6268834</v>
      </c>
      <c r="C44" s="4">
        <v>2564825</v>
      </c>
      <c r="D44" s="4">
        <v>3704009</v>
      </c>
      <c r="E44" s="4">
        <v>17128</v>
      </c>
      <c r="F44" s="4">
        <f t="shared" si="8"/>
        <v>12438597</v>
      </c>
      <c r="G44" s="4">
        <v>8612771</v>
      </c>
      <c r="H44" s="4">
        <v>3825826</v>
      </c>
      <c r="I44" s="4">
        <v>33985</v>
      </c>
      <c r="J44" s="4" t="s">
        <v>19</v>
      </c>
      <c r="K44" s="4" t="s">
        <v>19</v>
      </c>
      <c r="L44" s="4" t="s">
        <v>19</v>
      </c>
      <c r="M44" s="4" t="s">
        <v>19</v>
      </c>
      <c r="N44" s="4">
        <f>SUM(O44:P44)</f>
        <v>4347574</v>
      </c>
      <c r="O44" s="4">
        <v>3350031</v>
      </c>
      <c r="P44" s="4">
        <v>997543</v>
      </c>
      <c r="Q44" s="4">
        <v>11879</v>
      </c>
    </row>
    <row r="45" spans="1:17">
      <c r="A45" s="4" t="s">
        <v>60</v>
      </c>
      <c r="B45" s="4">
        <f t="shared" si="7"/>
        <v>6207349</v>
      </c>
      <c r="C45" s="4">
        <v>2615075</v>
      </c>
      <c r="D45" s="4">
        <v>3592274</v>
      </c>
      <c r="E45" s="4">
        <v>17006</v>
      </c>
      <c r="F45" s="4">
        <f t="shared" si="8"/>
        <v>12666385</v>
      </c>
      <c r="G45" s="4">
        <v>8798328</v>
      </c>
      <c r="H45" s="4">
        <v>3868057</v>
      </c>
      <c r="I45" s="4">
        <v>34702</v>
      </c>
      <c r="J45" s="4" t="s">
        <v>19</v>
      </c>
      <c r="K45" s="4" t="s">
        <v>19</v>
      </c>
      <c r="L45" s="4" t="s">
        <v>19</v>
      </c>
      <c r="M45" s="4" t="s">
        <v>19</v>
      </c>
      <c r="N45" s="4">
        <f>SUM(O45:P45)</f>
        <v>4256546</v>
      </c>
      <c r="O45" s="4">
        <v>3305021</v>
      </c>
      <c r="P45" s="4">
        <v>951525</v>
      </c>
      <c r="Q45" s="4">
        <v>11662</v>
      </c>
    </row>
    <row r="46" spans="1:17" ht="14.25" customHeight="1">
      <c r="A46" s="4" t="s">
        <v>61</v>
      </c>
      <c r="B46" s="4">
        <f t="shared" si="7"/>
        <v>6192278</v>
      </c>
      <c r="C46" s="4">
        <v>2597091</v>
      </c>
      <c r="D46" s="4">
        <v>3595187</v>
      </c>
      <c r="E46" s="4">
        <v>16965</v>
      </c>
      <c r="F46" s="4">
        <f t="shared" si="8"/>
        <v>13129152</v>
      </c>
      <c r="G46" s="4">
        <v>9150892</v>
      </c>
      <c r="H46" s="4">
        <v>3978260</v>
      </c>
      <c r="I46" s="4">
        <v>35970</v>
      </c>
      <c r="J46" s="4" t="s">
        <v>19</v>
      </c>
      <c r="K46" s="4" t="s">
        <v>19</v>
      </c>
      <c r="L46" s="4" t="s">
        <v>19</v>
      </c>
      <c r="M46" s="4" t="s">
        <v>19</v>
      </c>
      <c r="N46" s="4">
        <f t="shared" ref="N46:N50" si="9">SUM(O46:P46)</f>
        <v>4156127</v>
      </c>
      <c r="O46" s="4">
        <v>3218071</v>
      </c>
      <c r="P46" s="4">
        <v>938056</v>
      </c>
      <c r="Q46" s="4">
        <v>11387</v>
      </c>
    </row>
    <row r="47" spans="1:17">
      <c r="A47" s="4" t="s">
        <v>62</v>
      </c>
      <c r="B47" s="4">
        <f t="shared" si="7"/>
        <v>6218477</v>
      </c>
      <c r="C47" s="4">
        <v>2620778</v>
      </c>
      <c r="D47" s="4">
        <v>3597699</v>
      </c>
      <c r="E47" s="4">
        <v>17037</v>
      </c>
      <c r="F47" s="4">
        <f t="shared" si="8"/>
        <v>13424490</v>
      </c>
      <c r="G47" s="4">
        <v>9301320</v>
      </c>
      <c r="H47" s="4">
        <v>4123170</v>
      </c>
      <c r="I47" s="4">
        <v>36779</v>
      </c>
      <c r="J47" s="4" t="s">
        <v>19</v>
      </c>
      <c r="K47" s="4" t="s">
        <v>19</v>
      </c>
      <c r="L47" s="4" t="s">
        <v>19</v>
      </c>
      <c r="M47" s="4" t="s">
        <v>19</v>
      </c>
      <c r="N47" s="4">
        <f t="shared" si="9"/>
        <v>4309333</v>
      </c>
      <c r="O47" s="4">
        <v>3338974</v>
      </c>
      <c r="P47" s="4">
        <v>970359</v>
      </c>
      <c r="Q47" s="4">
        <v>11806</v>
      </c>
    </row>
    <row r="48" spans="1:17">
      <c r="A48" s="4" t="s">
        <v>63</v>
      </c>
      <c r="B48" s="4">
        <f t="shared" si="7"/>
        <v>6388395</v>
      </c>
      <c r="C48" s="4">
        <v>2674321</v>
      </c>
      <c r="D48" s="4">
        <v>3714074</v>
      </c>
      <c r="E48" s="4">
        <v>17454</v>
      </c>
      <c r="F48" s="4">
        <f t="shared" si="8"/>
        <v>14403168</v>
      </c>
      <c r="G48" s="4">
        <v>9787136</v>
      </c>
      <c r="H48" s="4">
        <v>4616032</v>
      </c>
      <c r="I48" s="4">
        <v>39352</v>
      </c>
      <c r="J48" s="4" t="s">
        <v>19</v>
      </c>
      <c r="K48" s="4" t="s">
        <v>19</v>
      </c>
      <c r="L48" s="4" t="s">
        <v>19</v>
      </c>
      <c r="M48" s="4" t="s">
        <v>19</v>
      </c>
      <c r="N48" s="4">
        <f t="shared" si="9"/>
        <v>4674387</v>
      </c>
      <c r="O48" s="4">
        <v>3602255</v>
      </c>
      <c r="P48" s="4">
        <v>1072132</v>
      </c>
      <c r="Q48" s="4">
        <v>12771</v>
      </c>
    </row>
    <row r="49" spans="1:17">
      <c r="A49" s="4" t="s">
        <v>64</v>
      </c>
      <c r="B49" s="4">
        <f t="shared" si="7"/>
        <v>6403207</v>
      </c>
      <c r="C49" s="4">
        <v>2711179</v>
      </c>
      <c r="D49" s="4">
        <v>3692028</v>
      </c>
      <c r="E49" s="4">
        <v>17543</v>
      </c>
      <c r="F49" s="4">
        <f t="shared" si="8"/>
        <v>14737881</v>
      </c>
      <c r="G49" s="4">
        <v>9979990</v>
      </c>
      <c r="H49" s="4">
        <v>4757891</v>
      </c>
      <c r="I49" s="4">
        <v>40377</v>
      </c>
      <c r="J49" s="4" t="s">
        <v>19</v>
      </c>
      <c r="K49" s="4" t="s">
        <v>19</v>
      </c>
      <c r="L49" s="4" t="s">
        <v>19</v>
      </c>
      <c r="M49" s="4" t="s">
        <v>19</v>
      </c>
      <c r="N49" s="4">
        <f t="shared" si="9"/>
        <v>4804298</v>
      </c>
      <c r="O49" s="4">
        <v>3699167</v>
      </c>
      <c r="P49" s="4">
        <v>1105131</v>
      </c>
      <c r="Q49" s="4">
        <v>13162</v>
      </c>
    </row>
    <row r="50" spans="1:17">
      <c r="A50" s="4" t="s">
        <v>65</v>
      </c>
      <c r="B50" s="4">
        <f t="shared" si="7"/>
        <v>6316020</v>
      </c>
      <c r="C50" s="4">
        <v>2732280</v>
      </c>
      <c r="D50" s="4">
        <v>3583740</v>
      </c>
      <c r="E50" s="4">
        <v>17304</v>
      </c>
      <c r="F50" s="4">
        <f t="shared" si="8"/>
        <v>13738905</v>
      </c>
      <c r="G50" s="4">
        <v>9160414</v>
      </c>
      <c r="H50" s="4">
        <v>4578491</v>
      </c>
      <c r="I50" s="4">
        <v>37640</v>
      </c>
      <c r="J50" s="4">
        <f t="shared" ref="J50" si="10">SUM(K50:L50)</f>
        <v>2426313</v>
      </c>
      <c r="K50" s="4">
        <v>1598055</v>
      </c>
      <c r="L50" s="4">
        <v>828258</v>
      </c>
      <c r="M50" s="4">
        <v>6647</v>
      </c>
      <c r="N50" s="4">
        <f t="shared" si="9"/>
        <v>4776521</v>
      </c>
      <c r="O50" s="4">
        <v>3721015</v>
      </c>
      <c r="P50" s="4">
        <v>1055506</v>
      </c>
      <c r="Q50" s="4">
        <v>13086</v>
      </c>
    </row>
    <row r="51" spans="1:17" ht="14.25" customHeight="1">
      <c r="A51" s="4" t="s">
        <v>66</v>
      </c>
      <c r="B51" s="4">
        <v>6090552</v>
      </c>
      <c r="C51" s="4">
        <v>2719319</v>
      </c>
      <c r="D51" s="4">
        <v>3371233</v>
      </c>
      <c r="E51" s="4">
        <v>16686</v>
      </c>
      <c r="F51" s="4">
        <v>13775089</v>
      </c>
      <c r="G51" s="4">
        <v>9228954</v>
      </c>
      <c r="H51" s="4">
        <v>4546135</v>
      </c>
      <c r="I51" s="4">
        <v>37739</v>
      </c>
      <c r="J51" s="4">
        <v>2801523</v>
      </c>
      <c r="K51" s="4">
        <v>1921123</v>
      </c>
      <c r="L51" s="4">
        <v>880400</v>
      </c>
      <c r="M51" s="4">
        <v>7675</v>
      </c>
      <c r="N51" s="4">
        <v>4967957</v>
      </c>
      <c r="O51" s="4">
        <v>3897979</v>
      </c>
      <c r="P51" s="4">
        <v>1069978</v>
      </c>
      <c r="Q51" s="4">
        <v>13610</v>
      </c>
    </row>
    <row r="52" spans="1:17">
      <c r="A52" s="4" t="s">
        <v>67</v>
      </c>
      <c r="B52" s="4">
        <v>6063053</v>
      </c>
      <c r="C52" s="4">
        <v>2699447</v>
      </c>
      <c r="D52" s="4">
        <v>3363606</v>
      </c>
      <c r="E52" s="4">
        <v>16565</v>
      </c>
      <c r="F52" s="4">
        <v>13761188</v>
      </c>
      <c r="G52" s="4">
        <v>9209679</v>
      </c>
      <c r="H52" s="4">
        <v>4551509</v>
      </c>
      <c r="I52" s="4">
        <v>37598</v>
      </c>
      <c r="J52" s="4">
        <v>3003167</v>
      </c>
      <c r="K52" s="4">
        <v>2095668</v>
      </c>
      <c r="L52" s="4">
        <v>907499</v>
      </c>
      <c r="M52" s="4">
        <v>8205</v>
      </c>
      <c r="N52" s="4">
        <v>4937694</v>
      </c>
      <c r="O52" s="4">
        <v>3870769</v>
      </c>
      <c r="P52" s="4">
        <v>1066925</v>
      </c>
      <c r="Q52" s="4">
        <v>13490</v>
      </c>
    </row>
    <row r="53" spans="1:17">
      <c r="A53" s="4" t="s">
        <v>68</v>
      </c>
      <c r="B53" s="4">
        <v>6176769</v>
      </c>
      <c r="C53" s="4">
        <v>2760780</v>
      </c>
      <c r="D53" s="4">
        <v>3415989</v>
      </c>
      <c r="E53" s="4">
        <v>16922</v>
      </c>
      <c r="F53" s="4">
        <v>14009442</v>
      </c>
      <c r="G53" s="4">
        <v>9265452</v>
      </c>
      <c r="H53" s="4">
        <v>4743990</v>
      </c>
      <c r="I53" s="4">
        <v>38382</v>
      </c>
      <c r="J53" s="4">
        <v>3295177</v>
      </c>
      <c r="K53" s="4">
        <v>2295363</v>
      </c>
      <c r="L53" s="4">
        <v>999814</v>
      </c>
      <c r="M53" s="4">
        <v>9027</v>
      </c>
      <c r="N53" s="4">
        <v>4999126</v>
      </c>
      <c r="O53" s="4">
        <v>3885072</v>
      </c>
      <c r="P53" s="4">
        <v>1114054</v>
      </c>
      <c r="Q53" s="4">
        <v>13696</v>
      </c>
    </row>
    <row r="54" spans="1:17">
      <c r="A54" s="4" t="s">
        <v>69</v>
      </c>
      <c r="B54" s="4">
        <v>6255604</v>
      </c>
      <c r="C54" s="4">
        <v>2816996</v>
      </c>
      <c r="D54" s="4">
        <v>3438608</v>
      </c>
      <c r="E54" s="4">
        <v>17138</v>
      </c>
      <c r="F54" s="4">
        <v>14260292</v>
      </c>
      <c r="G54" s="4">
        <v>9417536</v>
      </c>
      <c r="H54" s="4">
        <v>4842756</v>
      </c>
      <c r="I54" s="4">
        <v>39069</v>
      </c>
      <c r="J54" s="4">
        <v>3551522</v>
      </c>
      <c r="K54" s="4">
        <v>2523320</v>
      </c>
      <c r="L54" s="4">
        <v>1028202</v>
      </c>
      <c r="M54" s="4">
        <v>9730</v>
      </c>
      <c r="N54" s="4">
        <v>5131599</v>
      </c>
      <c r="O54" s="4">
        <v>3976883</v>
      </c>
      <c r="P54" s="4">
        <v>1154716</v>
      </c>
      <c r="Q54" s="4">
        <v>14059</v>
      </c>
    </row>
    <row r="55" spans="1:17">
      <c r="A55" s="4" t="s">
        <v>70</v>
      </c>
      <c r="B55" s="4">
        <v>6233968</v>
      </c>
      <c r="C55" s="4">
        <v>2779419</v>
      </c>
      <c r="D55" s="4">
        <v>3454549</v>
      </c>
      <c r="E55" s="4">
        <v>17079</v>
      </c>
      <c r="F55" s="4">
        <v>14293027</v>
      </c>
      <c r="G55" s="4">
        <v>9329532</v>
      </c>
      <c r="H55" s="4">
        <v>4963495</v>
      </c>
      <c r="I55" s="4">
        <v>39158</v>
      </c>
      <c r="J55" s="4">
        <v>3700298</v>
      </c>
      <c r="K55" s="4">
        <v>2651164</v>
      </c>
      <c r="L55" s="4">
        <v>1049134</v>
      </c>
      <c r="M55" s="4">
        <v>10137</v>
      </c>
      <c r="N55" s="4">
        <v>5177406</v>
      </c>
      <c r="O55" s="4">
        <v>4002264</v>
      </c>
      <c r="P55" s="4">
        <v>1175142</v>
      </c>
      <c r="Q55" s="4">
        <v>14184</v>
      </c>
    </row>
    <row r="56" spans="1:17" ht="14.25" customHeight="1">
      <c r="A56" s="4" t="s">
        <v>71</v>
      </c>
      <c r="B56" s="4">
        <v>6298818</v>
      </c>
      <c r="C56" s="4">
        <v>2829323</v>
      </c>
      <c r="D56" s="4">
        <v>3469495</v>
      </c>
      <c r="E56" s="4">
        <v>17209</v>
      </c>
      <c r="F56" s="4">
        <v>14653291</v>
      </c>
      <c r="G56" s="4">
        <v>9535286</v>
      </c>
      <c r="H56" s="4">
        <v>5118005</v>
      </c>
      <c r="I56" s="4">
        <v>40036</v>
      </c>
      <c r="J56" s="4">
        <v>3755549</v>
      </c>
      <c r="K56" s="4">
        <v>2686878</v>
      </c>
      <c r="L56" s="4">
        <v>1068671</v>
      </c>
      <c r="M56" s="4">
        <v>10261</v>
      </c>
      <c r="N56" s="4">
        <v>5523305</v>
      </c>
      <c r="O56" s="4">
        <v>4284014</v>
      </c>
      <c r="P56" s="4">
        <v>1239291</v>
      </c>
      <c r="Q56" s="4">
        <v>15090</v>
      </c>
    </row>
    <row r="57" spans="1:17">
      <c r="A57" s="4" t="s">
        <v>72</v>
      </c>
      <c r="B57" s="4">
        <v>6322519</v>
      </c>
      <c r="C57" s="4">
        <v>2857212</v>
      </c>
      <c r="D57" s="4">
        <v>3465307</v>
      </c>
      <c r="E57" s="4">
        <v>17321</v>
      </c>
      <c r="F57" s="4">
        <v>14727910</v>
      </c>
      <c r="G57" s="4">
        <v>9554864</v>
      </c>
      <c r="H57" s="4">
        <v>5173046</v>
      </c>
      <c r="I57" s="4">
        <v>40350</v>
      </c>
      <c r="J57" s="4">
        <v>3751782</v>
      </c>
      <c r="K57" s="4">
        <v>2696460</v>
      </c>
      <c r="L57" s="4">
        <v>1055322</v>
      </c>
      <c r="M57" s="4">
        <v>10278</v>
      </c>
      <c r="N57" s="4">
        <v>5524772</v>
      </c>
      <c r="O57" s="4">
        <v>4305157</v>
      </c>
      <c r="P57" s="4">
        <v>1219615</v>
      </c>
      <c r="Q57" s="4">
        <v>15136</v>
      </c>
    </row>
    <row r="58" spans="1:17">
      <c r="A58" s="4" t="s">
        <v>73</v>
      </c>
      <c r="B58" s="4">
        <v>6371023</v>
      </c>
      <c r="C58" s="4">
        <v>2907202</v>
      </c>
      <c r="D58" s="4">
        <v>3463821</v>
      </c>
      <c r="E58" s="4">
        <v>17454</v>
      </c>
      <c r="F58" s="4">
        <v>14933526</v>
      </c>
      <c r="G58" s="4">
        <v>9682894</v>
      </c>
      <c r="H58" s="4">
        <v>5250632</v>
      </c>
      <c r="I58" s="4">
        <v>40913</v>
      </c>
      <c r="J58" s="4">
        <v>3740728</v>
      </c>
      <c r="K58" s="4">
        <v>2695432</v>
      </c>
      <c r="L58" s="4">
        <v>1045296</v>
      </c>
      <c r="M58" s="4">
        <v>10248</v>
      </c>
      <c r="N58" s="4">
        <v>5570309</v>
      </c>
      <c r="O58" s="4">
        <v>4365757</v>
      </c>
      <c r="P58" s="4">
        <v>1204552</v>
      </c>
      <c r="Q58" s="4">
        <v>15261</v>
      </c>
    </row>
    <row r="59" spans="1:17">
      <c r="A59" s="4" t="s">
        <v>74</v>
      </c>
      <c r="B59" s="4">
        <v>6383494</v>
      </c>
      <c r="C59" s="4">
        <v>2889105</v>
      </c>
      <c r="D59" s="4">
        <v>3494389</v>
      </c>
      <c r="E59" s="4">
        <v>17489</v>
      </c>
      <c r="F59" s="4">
        <v>15069312</v>
      </c>
      <c r="G59" s="4">
        <v>9716650</v>
      </c>
      <c r="H59" s="4">
        <v>5352662</v>
      </c>
      <c r="I59" s="4">
        <v>41285</v>
      </c>
      <c r="J59" s="4">
        <v>3781243</v>
      </c>
      <c r="K59" s="4">
        <v>2722910</v>
      </c>
      <c r="L59" s="4">
        <v>1058333</v>
      </c>
      <c r="M59" s="4">
        <v>10359</v>
      </c>
      <c r="N59" s="4">
        <v>5575926</v>
      </c>
      <c r="O59" s="4">
        <v>4393548</v>
      </c>
      <c r="P59" s="4">
        <v>1182378</v>
      </c>
      <c r="Q59" s="4">
        <v>15276</v>
      </c>
    </row>
    <row r="60" spans="1:17">
      <c r="A60" s="4" t="s">
        <v>75</v>
      </c>
      <c r="B60" s="4">
        <f>E60*366</f>
        <v>6268116</v>
      </c>
      <c r="C60" s="4">
        <f>7889*366</f>
        <v>2887374</v>
      </c>
      <c r="D60" s="4">
        <f>9237*366</f>
        <v>3380742</v>
      </c>
      <c r="E60" s="4">
        <v>17126</v>
      </c>
      <c r="F60" s="4">
        <f>I60*366</f>
        <v>15093840</v>
      </c>
      <c r="G60" s="4">
        <f>26982*366</f>
        <v>9875412</v>
      </c>
      <c r="H60" s="4">
        <f>14258*366</f>
        <v>5218428</v>
      </c>
      <c r="I60" s="4">
        <v>41240</v>
      </c>
      <c r="J60" s="4">
        <f>10664*366</f>
        <v>3903024</v>
      </c>
      <c r="K60" s="4">
        <f>7794*366</f>
        <v>2852604</v>
      </c>
      <c r="L60" s="4">
        <f>2869*366</f>
        <v>1050054</v>
      </c>
      <c r="M60" s="4">
        <v>10664</v>
      </c>
      <c r="N60" s="4">
        <f>Q60*366</f>
        <v>5513424</v>
      </c>
      <c r="O60" s="4">
        <f>11946*366</f>
        <v>4372236</v>
      </c>
      <c r="P60" s="4">
        <f>3117*366</f>
        <v>1140822</v>
      </c>
      <c r="Q60" s="4">
        <v>15064</v>
      </c>
    </row>
    <row r="61" spans="1:17">
      <c r="A61" s="4" t="s">
        <v>22</v>
      </c>
      <c r="B61" s="4">
        <v>3943460</v>
      </c>
      <c r="C61" s="4">
        <v>2361550</v>
      </c>
      <c r="D61" s="4">
        <v>1581545</v>
      </c>
      <c r="E61" s="4">
        <v>10804</v>
      </c>
      <c r="F61" s="4">
        <v>11159510</v>
      </c>
      <c r="G61" s="4">
        <v>7631420</v>
      </c>
      <c r="H61" s="4">
        <v>3527725</v>
      </c>
      <c r="I61" s="4">
        <v>30574</v>
      </c>
      <c r="J61" s="4">
        <v>3120020</v>
      </c>
      <c r="K61" s="4">
        <v>2352060</v>
      </c>
      <c r="L61" s="4">
        <v>767595</v>
      </c>
      <c r="M61" s="4">
        <v>8548</v>
      </c>
      <c r="N61" s="4">
        <v>4532570</v>
      </c>
      <c r="O61" s="4">
        <v>3735045</v>
      </c>
      <c r="P61" s="4">
        <v>797160</v>
      </c>
      <c r="Q61" s="4">
        <v>12418</v>
      </c>
    </row>
    <row r="62" spans="1:17">
      <c r="A62" s="4" t="s">
        <v>76</v>
      </c>
      <c r="B62" s="4">
        <v>4354815</v>
      </c>
      <c r="C62" s="4">
        <v>2315925</v>
      </c>
      <c r="D62" s="4">
        <v>2038890</v>
      </c>
      <c r="E62" s="4">
        <v>11931</v>
      </c>
      <c r="F62" s="4">
        <v>11834760</v>
      </c>
      <c r="G62" s="4">
        <v>7696390</v>
      </c>
      <c r="H62" s="4">
        <v>4138370</v>
      </c>
      <c r="I62" s="4">
        <v>32424</v>
      </c>
      <c r="J62" s="4">
        <v>3129510</v>
      </c>
      <c r="K62" s="4">
        <v>2258620</v>
      </c>
      <c r="L62" s="4">
        <v>870890</v>
      </c>
      <c r="M62" s="4">
        <v>8574</v>
      </c>
      <c r="N62" s="4">
        <v>4482565</v>
      </c>
      <c r="O62" s="4">
        <v>3592330</v>
      </c>
      <c r="P62" s="4">
        <v>890235</v>
      </c>
      <c r="Q62" s="4">
        <v>12281</v>
      </c>
    </row>
    <row r="63" spans="1:17">
      <c r="A63" s="4" t="s">
        <v>77</v>
      </c>
      <c r="B63" s="4">
        <v>5129345</v>
      </c>
      <c r="C63" s="4">
        <v>2371770</v>
      </c>
      <c r="D63" s="4">
        <v>2757575</v>
      </c>
      <c r="E63" s="4">
        <v>14053</v>
      </c>
      <c r="F63" s="4">
        <v>12777190</v>
      </c>
      <c r="G63" s="4">
        <v>8013210</v>
      </c>
      <c r="H63" s="4">
        <v>4763980</v>
      </c>
      <c r="I63" s="4">
        <v>35006</v>
      </c>
      <c r="J63" s="4">
        <v>3318580</v>
      </c>
      <c r="K63" s="4">
        <v>2338920</v>
      </c>
      <c r="L63" s="4">
        <v>979660</v>
      </c>
      <c r="M63" s="4">
        <v>9092</v>
      </c>
      <c r="N63" s="4">
        <v>4398250</v>
      </c>
      <c r="O63" s="4">
        <v>3455090</v>
      </c>
      <c r="P63" s="4">
        <v>943160</v>
      </c>
      <c r="Q63" s="4">
        <v>12050</v>
      </c>
    </row>
  </sheetData>
  <phoneticPr fontId="1"/>
  <pageMargins left="0.7" right="0.7" top="0.75" bottom="0.75" header="0.3" footer="0.3"/>
  <ignoredErrors>
    <ignoredError sqref="A11:A6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C08D6-213F-4E95-9495-4C7980336AEB}">
  <dimension ref="A1:E1"/>
  <sheetViews>
    <sheetView workbookViewId="0"/>
  </sheetViews>
  <sheetFormatPr defaultRowHeight="14"/>
  <cols>
    <col min="1" max="1" width="7.1640625" bestFit="1" customWidth="1"/>
    <col min="2" max="3" width="9.1640625" bestFit="1" customWidth="1"/>
    <col min="4" max="4" width="5.1640625" bestFit="1" customWidth="1"/>
    <col min="5" max="5" width="13.4140625" bestFit="1" customWidth="1"/>
  </cols>
  <sheetData>
    <row r="1" spans="1:5">
      <c r="A1" t="s">
        <v>78</v>
      </c>
      <c r="B1" t="s">
        <v>79</v>
      </c>
      <c r="C1" t="s">
        <v>80</v>
      </c>
      <c r="D1" t="s">
        <v>81</v>
      </c>
      <c r="E1" t="s">
        <v>82</v>
      </c>
    </row>
  </sheetData>
  <phoneticPr fontId="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0E7210C5378B4CAD58844C0DA306BF" ma:contentTypeVersion="12" ma:contentTypeDescription="新しいドキュメントを作成します。" ma:contentTypeScope="" ma:versionID="2c5b5d502908acc7ca1712e9555fed57">
  <xsd:schema xmlns:xsd="http://www.w3.org/2001/XMLSchema" xmlns:xs="http://www.w3.org/2001/XMLSchema" xmlns:p="http://schemas.microsoft.com/office/2006/metadata/properties" xmlns:ns2="63970c65-83cc-4cba-8570-637bed45c33b" xmlns:ns3="c664e529-081a-491d-bd90-d45f8a4fb728" targetNamespace="http://schemas.microsoft.com/office/2006/metadata/properties" ma:root="true" ma:fieldsID="6a1d5bcb70bd2619c6b455427b456321" ns2:_="" ns3:_="">
    <xsd:import namespace="63970c65-83cc-4cba-8570-637bed45c33b"/>
    <xsd:import namespace="c664e529-081a-491d-bd90-d45f8a4fb7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970c65-83cc-4cba-8570-637bed45c3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64e529-081a-491d-bd90-d45f8a4fb72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4551796-6617-4578-AAD5-4DD6E1BD2A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970c65-83cc-4cba-8570-637bed45c33b"/>
    <ds:schemaRef ds:uri="c664e529-081a-491d-bd90-d45f8a4fb7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DAB7C8-C10E-4CA8-A896-9992CFFB66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20041F-CE6C-439C-B82D-555537B3F9C5}">
  <ds:schemaRefs>
    <ds:schemaRef ds:uri="http://schemas.microsoft.com/office/infopath/2007/PartnerControls"/>
    <ds:schemaRef ds:uri="c664e529-081a-491d-bd90-d45f8a4fb728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63970c65-83cc-4cba-8570-637bed45c33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オープンデータ</vt:lpstr>
      <vt:lpstr>コメントセル一覧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情報システム課</dc:creator>
  <cp:lastModifiedBy>金子　知弘</cp:lastModifiedBy>
  <cp:lastPrinted>2021-02-09T01:10:30Z</cp:lastPrinted>
  <dcterms:created xsi:type="dcterms:W3CDTF">2005-02-02T05:34:52Z</dcterms:created>
  <dcterms:modified xsi:type="dcterms:W3CDTF">2024-08-28T02:17:35Z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0x010100F50E7210C5378B4CAD58844C0DA306BF</vt:lpwstr>
  </property>
</Properties>
</file>