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cab\組織共有\全庁共有\【デジタル推進課】オープンデータ\15705_戸籍住民課\01_新規\"/>
    </mc:Choice>
  </mc:AlternateContent>
  <bookViews>
    <workbookView xWindow="0" yWindow="0" windowWidth="2160" windowHeight="0" tabRatio="787"/>
  </bookViews>
  <sheets>
    <sheet name="その1" sheetId="11" r:id="rId1"/>
    <sheet name="その2" sheetId="12" r:id="rId2"/>
  </sheets>
  <definedNames>
    <definedName name="_xlnm.Print_Area" localSheetId="0">その1!$A$1:$AE$39</definedName>
    <definedName name="_xlnm.Print_Area" localSheetId="1">その2!$A$1:$T$41</definedName>
  </definedNames>
  <calcPr calcId="162913"/>
</workbook>
</file>

<file path=xl/calcChain.xml><?xml version="1.0" encoding="utf-8"?>
<calcChain xmlns="http://schemas.openxmlformats.org/spreadsheetml/2006/main">
  <c r="G51" i="11" l="1"/>
  <c r="M61" i="11" l="1"/>
  <c r="Q40" i="12"/>
  <c r="S26" i="12"/>
  <c r="S25" i="12"/>
  <c r="S24" i="12"/>
  <c r="Q38" i="12"/>
  <c r="O38" i="12"/>
  <c r="S36" i="12"/>
  <c r="Q23" i="12"/>
  <c r="S16" i="12"/>
  <c r="I28" i="12"/>
  <c r="I27" i="12"/>
  <c r="I25" i="12"/>
  <c r="I24" i="12"/>
  <c r="I22" i="12"/>
  <c r="I21" i="12"/>
  <c r="I18" i="12"/>
  <c r="I19" i="12"/>
  <c r="S27" i="12" l="1"/>
  <c r="S38" i="12" s="1"/>
  <c r="I29" i="12"/>
  <c r="G29" i="12"/>
  <c r="E29" i="12"/>
  <c r="O23" i="12" l="1"/>
  <c r="O40" i="12" s="1"/>
  <c r="S20" i="12"/>
  <c r="S19" i="12"/>
  <c r="O17" i="12"/>
  <c r="S15" i="12"/>
  <c r="S17" i="12" s="1"/>
  <c r="Q14" i="12"/>
  <c r="O14" i="12"/>
  <c r="S12" i="12"/>
  <c r="Q11" i="12"/>
  <c r="O11" i="12"/>
  <c r="O22" i="12" s="1"/>
  <c r="S9" i="12"/>
  <c r="G26" i="12"/>
  <c r="G23" i="12"/>
  <c r="I23" i="12"/>
  <c r="E23" i="12"/>
  <c r="G20" i="12"/>
  <c r="I20" i="12"/>
  <c r="E20" i="12"/>
  <c r="E12" i="12"/>
  <c r="L69" i="11"/>
  <c r="M69" i="11"/>
  <c r="N69" i="11"/>
  <c r="O69" i="11"/>
  <c r="K69" i="11"/>
  <c r="N68" i="11"/>
  <c r="L68" i="11"/>
  <c r="K61" i="11"/>
  <c r="M51" i="11"/>
  <c r="K51" i="11"/>
  <c r="O32" i="11"/>
  <c r="M32" i="11"/>
  <c r="K32" i="11"/>
  <c r="I17" i="11"/>
  <c r="G17" i="11" s="1"/>
  <c r="I18" i="11"/>
  <c r="G18" i="11" s="1"/>
  <c r="I19" i="11"/>
  <c r="G19" i="11" s="1"/>
  <c r="I20" i="11"/>
  <c r="G20" i="11" s="1"/>
  <c r="I21" i="11"/>
  <c r="G21" i="11" s="1"/>
  <c r="I22" i="11"/>
  <c r="G22" i="11" s="1"/>
  <c r="I23" i="11"/>
  <c r="G23" i="11" s="1"/>
  <c r="I24" i="11"/>
  <c r="G24" i="11" s="1"/>
  <c r="I25" i="11"/>
  <c r="G25" i="11" s="1"/>
  <c r="I26" i="11"/>
  <c r="G26" i="11" s="1"/>
  <c r="I27" i="11"/>
  <c r="G27" i="11" s="1"/>
  <c r="I28" i="11"/>
  <c r="G28" i="11" s="1"/>
  <c r="I29" i="11"/>
  <c r="G29" i="11" s="1"/>
  <c r="I30" i="11"/>
  <c r="G30" i="11" s="1"/>
  <c r="I31" i="11"/>
  <c r="G31" i="11" s="1"/>
  <c r="I33" i="11"/>
  <c r="G33" i="11" s="1"/>
  <c r="I34" i="11"/>
  <c r="G34" i="11" s="1"/>
  <c r="I35" i="11"/>
  <c r="G35" i="11" s="1"/>
  <c r="I36" i="11"/>
  <c r="G36" i="11" s="1"/>
  <c r="I37" i="11"/>
  <c r="G37" i="11" s="1"/>
  <c r="I38" i="11"/>
  <c r="G38" i="11" s="1"/>
  <c r="I39" i="11"/>
  <c r="G39" i="11" s="1"/>
  <c r="I40" i="11"/>
  <c r="G40" i="11" s="1"/>
  <c r="I41" i="11"/>
  <c r="G41" i="11" s="1"/>
  <c r="I42" i="11"/>
  <c r="G42" i="11" s="1"/>
  <c r="I43" i="11"/>
  <c r="G43" i="11" s="1"/>
  <c r="I44" i="11"/>
  <c r="G44" i="11" s="1"/>
  <c r="I45" i="11"/>
  <c r="G45" i="11" s="1"/>
  <c r="I46" i="11"/>
  <c r="G46" i="11" s="1"/>
  <c r="I47" i="11"/>
  <c r="G47" i="11" s="1"/>
  <c r="I48" i="11"/>
  <c r="G48" i="11" s="1"/>
  <c r="I49" i="11"/>
  <c r="G49" i="11" s="1"/>
  <c r="I50" i="11"/>
  <c r="G50" i="11" s="1"/>
  <c r="I52" i="11"/>
  <c r="G52" i="11" s="1"/>
  <c r="I53" i="11"/>
  <c r="G53" i="11" s="1"/>
  <c r="I54" i="11"/>
  <c r="G54" i="11" s="1"/>
  <c r="I55" i="11"/>
  <c r="G55" i="11" s="1"/>
  <c r="I56" i="11"/>
  <c r="G56" i="11" s="1"/>
  <c r="I57" i="11"/>
  <c r="G57" i="11" s="1"/>
  <c r="I58" i="11"/>
  <c r="G58" i="11" s="1"/>
  <c r="I59" i="11"/>
  <c r="G59" i="11" s="1"/>
  <c r="I60" i="11"/>
  <c r="G60" i="11" s="1"/>
  <c r="I62" i="11"/>
  <c r="G62" i="11" s="1"/>
  <c r="I63" i="11"/>
  <c r="G63" i="11" s="1"/>
  <c r="I64" i="11"/>
  <c r="G64" i="11" s="1"/>
  <c r="I16" i="11"/>
  <c r="G16" i="11" s="1"/>
  <c r="Q22" i="12" l="1"/>
  <c r="K68" i="11"/>
  <c r="M68" i="11"/>
  <c r="G61" i="11"/>
  <c r="I61" i="11"/>
  <c r="O68" i="11"/>
  <c r="I51" i="11"/>
  <c r="I69" i="11"/>
  <c r="G69" i="11" s="1"/>
  <c r="G32" i="11"/>
  <c r="I32" i="11"/>
  <c r="S18" i="12"/>
  <c r="S23" i="12"/>
  <c r="S40" i="12" s="1"/>
  <c r="G30" i="12"/>
  <c r="S10" i="12"/>
  <c r="S11" i="12" s="1"/>
  <c r="S13" i="12"/>
  <c r="S14" i="12" s="1"/>
  <c r="I26" i="12"/>
  <c r="I30" i="12" s="1"/>
  <c r="E26" i="12"/>
  <c r="E30" i="12" s="1"/>
  <c r="O39" i="12" s="1"/>
  <c r="Q39" i="12" l="1"/>
  <c r="S22" i="12"/>
  <c r="S39" i="12" s="1"/>
  <c r="I68" i="11"/>
  <c r="G68" i="11" s="1"/>
</calcChain>
</file>

<file path=xl/sharedStrings.xml><?xml version="1.0" encoding="utf-8"?>
<sst xmlns="http://schemas.openxmlformats.org/spreadsheetml/2006/main" count="146" uniqueCount="110">
  <si>
    <t>戸籍事件表</t>
  </si>
  <si>
    <t>事件の種類</t>
  </si>
  <si>
    <t>総数</t>
  </si>
  <si>
    <t>届　　　　　　　　出</t>
  </si>
  <si>
    <t>他市町村
から送付</t>
  </si>
  <si>
    <t>　帰　　　　　　　　　化</t>
  </si>
  <si>
    <t>計</t>
  </si>
  <si>
    <t>本籍人届出</t>
  </si>
  <si>
    <t>非本籍人届出</t>
  </si>
  <si>
    <t>　国　　籍　　喪　　失</t>
  </si>
  <si>
    <t>　出　　　　　　　　　生</t>
  </si>
  <si>
    <t>　国　　籍　　選　　択</t>
  </si>
  <si>
    <t>　国　　籍　　留　　保</t>
  </si>
  <si>
    <t>　外 国 国 籍 喪 失</t>
  </si>
  <si>
    <t>　認　　　　　　　　　知</t>
  </si>
  <si>
    <t>氏の変更</t>
  </si>
  <si>
    <t>　養　　子　　縁　　組</t>
  </si>
  <si>
    <t>②法107条2項</t>
  </si>
  <si>
    <t>　（取消事件の内数）</t>
  </si>
  <si>
    <t>③法107条3項</t>
  </si>
  <si>
    <t>　養　　子　　離　　縁</t>
  </si>
  <si>
    <t>④法107条4項</t>
  </si>
  <si>
    <t>⑤　　　計</t>
  </si>
  <si>
    <t>　法73条の2,69条の2</t>
  </si>
  <si>
    <t>　名　　の　　変　　更</t>
  </si>
  <si>
    <t>　婚　　　　　　　　　姻</t>
  </si>
  <si>
    <t>　転　　　　　　　　　籍</t>
  </si>
  <si>
    <t>　就　　　　　　　　　籍</t>
  </si>
  <si>
    <t>訂正・更正</t>
  </si>
  <si>
    <t>①市町村長職権</t>
  </si>
  <si>
    <t>②法24条2項</t>
  </si>
  <si>
    <t>　法77条の2,75条の2</t>
  </si>
  <si>
    <t>③法113条等</t>
  </si>
  <si>
    <t>親権・
未成年者
の後見・
後見監督</t>
  </si>
  <si>
    <t>①　届　出</t>
  </si>
  <si>
    <t>④法116条</t>
  </si>
  <si>
    <t>②嘱託</t>
  </si>
  <si>
    <t>保全処分</t>
  </si>
  <si>
    <t>③　　計</t>
  </si>
  <si>
    <t>⑦計</t>
  </si>
  <si>
    <t>　追　　　　　　　　　完</t>
  </si>
  <si>
    <t>　そ　　　　の　　　　他</t>
  </si>
  <si>
    <t>　復　　　　　　　　　 氏</t>
  </si>
  <si>
    <t>　相　 続　人　廃　 除</t>
  </si>
  <si>
    <t>　　　　　　　計</t>
  </si>
  <si>
    <t>　入　　　　　　　　　 籍</t>
  </si>
  <si>
    <t>　　（取消事件の内数）</t>
  </si>
  <si>
    <t>　分　　　　　　　　　 籍</t>
  </si>
  <si>
    <t>　国　　籍　　 取　　得</t>
  </si>
  <si>
    <t>新戸籍編製</t>
  </si>
  <si>
    <t>戸籍全部消除</t>
  </si>
  <si>
    <t>違反通知</t>
  </si>
  <si>
    <t>戸籍の再製・補完</t>
  </si>
  <si>
    <t>その他</t>
  </si>
  <si>
    <t>件数</t>
  </si>
  <si>
    <t>件　　　　　　　　　　数</t>
  </si>
  <si>
    <t>種類</t>
  </si>
  <si>
    <t>有　　料</t>
  </si>
  <si>
    <t>無　　料</t>
  </si>
  <si>
    <t>金　　　　　額</t>
  </si>
  <si>
    <t>有　　　料</t>
  </si>
  <si>
    <t>無　　　料</t>
  </si>
  <si>
    <t>戸籍</t>
  </si>
  <si>
    <t>謄　本</t>
  </si>
  <si>
    <t>除籍</t>
  </si>
  <si>
    <t>抄　本</t>
  </si>
  <si>
    <t>記 載 事
項 証 明</t>
  </si>
  <si>
    <t>受 理 証 明 等</t>
  </si>
  <si>
    <t>(内　数)</t>
  </si>
  <si>
    <t>届書に基づく証明</t>
  </si>
  <si>
    <t>閲　　　　覧</t>
  </si>
  <si>
    <t>内数計</t>
  </si>
  <si>
    <t>本　 籍　 数</t>
  </si>
  <si>
    <t>本籍人口数</t>
  </si>
  <si>
    <t>①法107条1項</t>
    <phoneticPr fontId="2"/>
  </si>
  <si>
    <r>
      <t>⑤</t>
    </r>
    <r>
      <rPr>
        <sz val="9"/>
        <rFont val="ＭＳ Ｐ明朝"/>
        <family val="1"/>
        <charset val="128"/>
      </rPr>
      <t>続柄の記載更正(嘱託)</t>
    </r>
    <rPh sb="1" eb="3">
      <t>ツヅキガラ</t>
    </rPh>
    <rPh sb="4" eb="6">
      <t>キサイ</t>
    </rPh>
    <rPh sb="6" eb="8">
      <t>コウセイ</t>
    </rPh>
    <rPh sb="9" eb="11">
      <t>ショクタク</t>
    </rPh>
    <phoneticPr fontId="2"/>
  </si>
  <si>
    <r>
      <t>⑥</t>
    </r>
    <r>
      <rPr>
        <sz val="9"/>
        <rFont val="ＭＳ Ｐ明朝"/>
        <family val="1"/>
        <charset val="128"/>
      </rPr>
      <t>続柄の記載更正(申出)</t>
    </r>
    <rPh sb="1" eb="3">
      <t>ツヅキガラ</t>
    </rPh>
    <rPh sb="4" eb="6">
      <t>キサイ</t>
    </rPh>
    <rPh sb="6" eb="8">
      <t>コウセイ</t>
    </rPh>
    <rPh sb="9" eb="11">
      <t>モウシデ</t>
    </rPh>
    <phoneticPr fontId="2"/>
  </si>
  <si>
    <r>
      <t>　不</t>
    </r>
    <r>
      <rPr>
        <sz val="13"/>
        <rFont val="ＭＳ Ｐ明朝"/>
        <family val="1"/>
        <charset val="128"/>
      </rPr>
      <t>　</t>
    </r>
    <r>
      <rPr>
        <sz val="11"/>
        <rFont val="ＭＳ Ｐ明朝"/>
        <family val="1"/>
        <charset val="128"/>
      </rPr>
      <t>受</t>
    </r>
    <r>
      <rPr>
        <sz val="13"/>
        <rFont val="ＭＳ Ｐ明朝"/>
        <family val="1"/>
        <charset val="128"/>
      </rPr>
      <t>　</t>
    </r>
    <r>
      <rPr>
        <sz val="11"/>
        <rFont val="ＭＳ Ｐ明朝"/>
        <family val="1"/>
        <charset val="128"/>
      </rPr>
      <t>理</t>
    </r>
    <r>
      <rPr>
        <sz val="13"/>
        <rFont val="ＭＳ Ｐ明朝"/>
        <family val="1"/>
        <charset val="128"/>
      </rPr>
      <t>　</t>
    </r>
    <r>
      <rPr>
        <sz val="11"/>
        <rFont val="ＭＳ Ｐ明朝"/>
        <family val="1"/>
        <charset val="128"/>
      </rPr>
      <t>申</t>
    </r>
    <r>
      <rPr>
        <sz val="13"/>
        <rFont val="ＭＳ Ｐ明朝"/>
        <family val="1"/>
        <charset val="128"/>
      </rPr>
      <t>　</t>
    </r>
    <r>
      <rPr>
        <sz val="11"/>
        <rFont val="ＭＳ Ｐ明朝"/>
        <family val="1"/>
        <charset val="128"/>
      </rPr>
      <t>出</t>
    </r>
    <rPh sb="1" eb="2">
      <t>フ</t>
    </rPh>
    <rPh sb="3" eb="4">
      <t>ウケ</t>
    </rPh>
    <rPh sb="5" eb="6">
      <t>リ</t>
    </rPh>
    <rPh sb="7" eb="8">
      <t>サル</t>
    </rPh>
    <rPh sb="9" eb="10">
      <t>デ</t>
    </rPh>
    <phoneticPr fontId="2"/>
  </si>
  <si>
    <t>　離　　　　　　　　　婚</t>
    <phoneticPr fontId="2"/>
  </si>
  <si>
    <t>　死　　　　　　　　　 亡</t>
    <phoneticPr fontId="2"/>
  </si>
  <si>
    <t>　失　　　　　　　　　 踪</t>
    <phoneticPr fontId="2"/>
  </si>
  <si>
    <t>　姻  族  関  係  終  了</t>
    <phoneticPr fontId="2"/>
  </si>
  <si>
    <t>　</t>
    <phoneticPr fontId="2"/>
  </si>
  <si>
    <t>別表第一審判の確定</t>
    <rPh sb="0" eb="2">
      <t>ベッピョウ</t>
    </rPh>
    <rPh sb="2" eb="4">
      <t>ダイイチ</t>
    </rPh>
    <rPh sb="4" eb="6">
      <t>シンパン</t>
    </rPh>
    <rPh sb="7" eb="9">
      <t>カクテイ</t>
    </rPh>
    <phoneticPr fontId="2"/>
  </si>
  <si>
    <t>届出事件数</t>
    <rPh sb="0" eb="2">
      <t>トドケデ</t>
    </rPh>
    <rPh sb="2" eb="5">
      <t>ジケンスウ</t>
    </rPh>
    <phoneticPr fontId="2"/>
  </si>
  <si>
    <t>処理事件数</t>
    <phoneticPr fontId="2"/>
  </si>
  <si>
    <t>諸証明件数</t>
    <phoneticPr fontId="2"/>
  </si>
  <si>
    <t>全部事項証明書
（コンビニ交付除く）</t>
    <rPh sb="13" eb="15">
      <t>コウフ</t>
    </rPh>
    <rPh sb="15" eb="16">
      <t>ノゾ</t>
    </rPh>
    <phoneticPr fontId="2"/>
  </si>
  <si>
    <t>個人事項証明書
（コンビニ交付除く）</t>
    <rPh sb="13" eb="15">
      <t>コウフ</t>
    </rPh>
    <rPh sb="15" eb="16">
      <t>ノゾ</t>
    </rPh>
    <phoneticPr fontId="2"/>
  </si>
  <si>
    <t>一部事項証明書
（コンビニ交付除く）</t>
    <rPh sb="13" eb="15">
      <t>コウフ</t>
    </rPh>
    <rPh sb="15" eb="16">
      <t>ノゾ</t>
    </rPh>
    <phoneticPr fontId="2"/>
  </si>
  <si>
    <t>コンビニ交付
戸籍証明書</t>
    <rPh sb="4" eb="6">
      <t>コウフ</t>
    </rPh>
    <rPh sb="7" eb="9">
      <t>コセキ</t>
    </rPh>
    <rPh sb="9" eb="12">
      <t>ショウメイショ</t>
    </rPh>
    <phoneticPr fontId="2"/>
  </si>
  <si>
    <t>戸籍</t>
    <phoneticPr fontId="2"/>
  </si>
  <si>
    <t>計</t>
    <phoneticPr fontId="2"/>
  </si>
  <si>
    <r>
      <t>　　①小計</t>
    </r>
    <r>
      <rPr>
        <sz val="11"/>
        <color theme="0"/>
        <rFont val="ＭＳ Ｐ明朝"/>
        <family val="1"/>
        <charset val="128"/>
      </rPr>
      <t>□□</t>
    </r>
    <rPh sb="3" eb="5">
      <t>ショウケイ</t>
    </rPh>
    <phoneticPr fontId="2"/>
  </si>
  <si>
    <t>除籍１</t>
    <rPh sb="0" eb="2">
      <t>ジョセキ</t>
    </rPh>
    <phoneticPr fontId="2"/>
  </si>
  <si>
    <t>除籍２</t>
    <rPh sb="0" eb="2">
      <t>ジョセキ</t>
    </rPh>
    <phoneticPr fontId="2"/>
  </si>
  <si>
    <t>除籍２</t>
    <phoneticPr fontId="2"/>
  </si>
  <si>
    <t>電子証明書</t>
    <rPh sb="0" eb="2">
      <t>デンシ</t>
    </rPh>
    <rPh sb="2" eb="5">
      <t>ショウメイショ</t>
    </rPh>
    <phoneticPr fontId="2"/>
  </si>
  <si>
    <t>届書等情報内容証明書</t>
    <rPh sb="0" eb="2">
      <t>トドケショ</t>
    </rPh>
    <rPh sb="2" eb="3">
      <t>トウ</t>
    </rPh>
    <rPh sb="3" eb="5">
      <t>ジョウホウ</t>
    </rPh>
    <rPh sb="5" eb="7">
      <t>ナイヨウ</t>
    </rPh>
    <rPh sb="7" eb="10">
      <t>ショウメイショ</t>
    </rPh>
    <phoneticPr fontId="2"/>
  </si>
  <si>
    <t>届書等情報内容閲覧</t>
    <rPh sb="0" eb="2">
      <t>トドケショ</t>
    </rPh>
    <rPh sb="2" eb="3">
      <t>トウ</t>
    </rPh>
    <rPh sb="3" eb="5">
      <t>ジョウホウ</t>
    </rPh>
    <rPh sb="5" eb="7">
      <t>ナイヨウ</t>
    </rPh>
    <rPh sb="7" eb="9">
      <t>エツラン</t>
    </rPh>
    <phoneticPr fontId="2"/>
  </si>
  <si>
    <t>合計（①＋②＋③）</t>
    <rPh sb="0" eb="2">
      <t>ゴウケイ</t>
    </rPh>
    <phoneticPr fontId="2"/>
  </si>
  <si>
    <t>内数合計</t>
    <rPh sb="2" eb="4">
      <t>ゴウケイ</t>
    </rPh>
    <phoneticPr fontId="2"/>
  </si>
  <si>
    <t>広域交付
証明書</t>
    <rPh sb="0" eb="4">
      <t>コウイキコウフ</t>
    </rPh>
    <rPh sb="5" eb="8">
      <t>ショウメイショ</t>
    </rPh>
    <phoneticPr fontId="2"/>
  </si>
  <si>
    <t>電子証明書
提供用
識別符号</t>
    <rPh sb="0" eb="2">
      <t>デンシ</t>
    </rPh>
    <rPh sb="2" eb="5">
      <t>ショウメイショ</t>
    </rPh>
    <rPh sb="6" eb="9">
      <t>テイキョウヨウ</t>
    </rPh>
    <rPh sb="10" eb="12">
      <t>シキベツ</t>
    </rPh>
    <rPh sb="12" eb="14">
      <t>フゴウ</t>
    </rPh>
    <phoneticPr fontId="2"/>
  </si>
  <si>
    <t>③小計</t>
    <rPh sb="1" eb="2">
      <t>ショウ</t>
    </rPh>
    <rPh sb="2" eb="3">
      <t>ケイ</t>
    </rPh>
    <phoneticPr fontId="2"/>
  </si>
  <si>
    <t>②小計</t>
    <phoneticPr fontId="2"/>
  </si>
  <si>
    <t>個人</t>
    <rPh sb="0" eb="2">
      <t>コジン</t>
    </rPh>
    <phoneticPr fontId="2"/>
  </si>
  <si>
    <t>（自令和５年４月１日）</t>
    <rPh sb="2" eb="4">
      <t>レイワ</t>
    </rPh>
    <rPh sb="5" eb="6">
      <t>ネン</t>
    </rPh>
    <phoneticPr fontId="2"/>
  </si>
  <si>
    <t>（至令和６年３月３１日）</t>
    <rPh sb="2" eb="4">
      <t>レイワ</t>
    </rPh>
    <phoneticPr fontId="2"/>
  </si>
  <si>
    <t>本籍数・本籍人口数（令和６年３月３１日現在）</t>
    <rPh sb="10" eb="12">
      <t>レイワ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</si>
</sst>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);[Red]\(#,##0\)"/>
    <numFmt numFmtId="177" formatCode="#,##0_ ;[Red]\-#,##0\ "/>
  </numFmts>
  <fonts count="12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明朝"/>
      <family val="1"/>
      <charset val="128"/>
    </font>
    <font>
      <b/>
      <sz val="16"/>
      <name val="ＭＳ Ｐ明朝"/>
      <family val="1"/>
      <charset val="128"/>
    </font>
    <font>
      <b/>
      <sz val="20"/>
      <name val="ＭＳ Ｐ明朝"/>
      <family val="1"/>
      <charset val="128"/>
    </font>
    <font>
      <sz val="13"/>
      <name val="ＭＳ Ｐ明朝"/>
      <family val="1"/>
      <charset val="128"/>
    </font>
    <font>
      <sz val="9"/>
      <name val="ＭＳ Ｐ明朝"/>
      <family val="1"/>
      <charset val="128"/>
    </font>
    <font>
      <b/>
      <sz val="12"/>
      <name val="ＭＳ Ｐ明朝"/>
      <family val="1"/>
      <charset val="128"/>
    </font>
    <font>
      <sz val="8"/>
      <name val="ＭＳ Ｐ明朝"/>
      <family val="1"/>
      <charset val="128"/>
    </font>
    <font>
      <sz val="5"/>
      <name val="ＭＳ Ｐ明朝"/>
      <family val="1"/>
      <charset val="128"/>
    </font>
    <font>
      <sz val="11"/>
      <color theme="0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49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223">
    <xf numFmtId="0" fontId="0" fillId="0" borderId="0" xfId="0"/>
    <xf numFmtId="176" fontId="3" fillId="0" borderId="0" xfId="0" applyNumberFormat="1" applyFont="1"/>
    <xf numFmtId="176" fontId="3" fillId="0" borderId="0" xfId="0" applyNumberFormat="1" applyFont="1" applyAlignment="1">
      <alignment horizontal="right"/>
    </xf>
    <xf numFmtId="176" fontId="5" fillId="0" borderId="0" xfId="0" applyNumberFormat="1" applyFont="1" applyAlignment="1"/>
    <xf numFmtId="176" fontId="3" fillId="0" borderId="0" xfId="0" applyNumberFormat="1" applyFont="1" applyProtection="1">
      <protection locked="0"/>
    </xf>
    <xf numFmtId="176" fontId="3" fillId="0" borderId="0" xfId="0" applyNumberFormat="1" applyFont="1" applyAlignment="1" applyProtection="1">
      <alignment horizontal="right"/>
      <protection locked="0"/>
    </xf>
    <xf numFmtId="176" fontId="3" fillId="0" borderId="0" xfId="0" applyNumberFormat="1" applyFont="1" applyBorder="1"/>
    <xf numFmtId="176" fontId="3" fillId="0" borderId="5" xfId="0" applyNumberFormat="1" applyFont="1" applyBorder="1" applyAlignment="1">
      <alignment horizontal="right"/>
    </xf>
    <xf numFmtId="176" fontId="3" fillId="0" borderId="6" xfId="0" applyNumberFormat="1" applyFont="1" applyBorder="1" applyAlignment="1">
      <alignment horizontal="right"/>
    </xf>
    <xf numFmtId="176" fontId="3" fillId="0" borderId="0" xfId="0" applyNumberFormat="1" applyFont="1" applyBorder="1" applyAlignment="1">
      <alignment vertical="center" textRotation="90"/>
    </xf>
    <xf numFmtId="176" fontId="3" fillId="0" borderId="0" xfId="0" applyNumberFormat="1" applyFont="1" applyBorder="1" applyAlignment="1">
      <alignment vertical="top" textRotation="90"/>
    </xf>
    <xf numFmtId="176" fontId="3" fillId="0" borderId="12" xfId="0" applyNumberFormat="1" applyFont="1" applyBorder="1" applyAlignment="1">
      <alignment horizontal="right" vertical="center"/>
    </xf>
    <xf numFmtId="176" fontId="3" fillId="0" borderId="14" xfId="0" applyNumberFormat="1" applyFont="1" applyBorder="1" applyAlignment="1">
      <alignment horizontal="right" vertical="center"/>
    </xf>
    <xf numFmtId="176" fontId="3" fillId="0" borderId="6" xfId="0" applyNumberFormat="1" applyFont="1" applyBorder="1" applyAlignment="1">
      <alignment horizontal="right" vertical="center"/>
    </xf>
    <xf numFmtId="176" fontId="3" fillId="0" borderId="6" xfId="0" applyNumberFormat="1" applyFont="1" applyBorder="1" applyAlignment="1"/>
    <xf numFmtId="176" fontId="3" fillId="0" borderId="15" xfId="0" applyNumberFormat="1" applyFont="1" applyBorder="1" applyAlignment="1">
      <alignment horizontal="center" vertical="center"/>
    </xf>
    <xf numFmtId="176" fontId="3" fillId="0" borderId="16" xfId="0" applyNumberFormat="1" applyFont="1" applyBorder="1" applyAlignment="1">
      <alignment horizontal="right"/>
    </xf>
    <xf numFmtId="176" fontId="3" fillId="0" borderId="17" xfId="0" applyNumberFormat="1" applyFont="1" applyBorder="1" applyAlignment="1">
      <alignment horizontal="right"/>
    </xf>
    <xf numFmtId="176" fontId="3" fillId="0" borderId="0" xfId="0" applyNumberFormat="1" applyFont="1" applyFill="1"/>
    <xf numFmtId="176" fontId="3" fillId="0" borderId="0" xfId="0" applyNumberFormat="1" applyFont="1" applyFill="1" applyBorder="1"/>
    <xf numFmtId="176" fontId="3" fillId="0" borderId="0" xfId="0" applyNumberFormat="1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right"/>
    </xf>
    <xf numFmtId="176" fontId="3" fillId="0" borderId="0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right"/>
    </xf>
    <xf numFmtId="176" fontId="3" fillId="0" borderId="0" xfId="0" applyNumberFormat="1" applyFont="1" applyBorder="1" applyAlignment="1">
      <alignment horizontal="center"/>
    </xf>
    <xf numFmtId="176" fontId="3" fillId="0" borderId="0" xfId="0" applyNumberFormat="1" applyFont="1" applyBorder="1" applyAlignment="1">
      <alignment vertical="center"/>
    </xf>
    <xf numFmtId="176" fontId="3" fillId="0" borderId="19" xfId="0" applyNumberFormat="1" applyFont="1" applyBorder="1" applyAlignment="1">
      <alignment horizontal="center" vertical="center"/>
    </xf>
    <xf numFmtId="176" fontId="3" fillId="0" borderId="17" xfId="0" applyNumberFormat="1" applyFont="1" applyBorder="1" applyAlignment="1">
      <alignment horizontal="center" vertical="center"/>
    </xf>
    <xf numFmtId="176" fontId="3" fillId="0" borderId="0" xfId="0" applyNumberFormat="1" applyFont="1" applyAlignment="1"/>
    <xf numFmtId="176" fontId="3" fillId="0" borderId="0" xfId="0" applyNumberFormat="1" applyFont="1" applyFill="1" applyBorder="1" applyAlignment="1">
      <alignment vertical="center"/>
    </xf>
    <xf numFmtId="176" fontId="4" fillId="0" borderId="0" xfId="0" applyNumberFormat="1" applyFont="1" applyAlignment="1"/>
    <xf numFmtId="176" fontId="3" fillId="0" borderId="24" xfId="1" applyNumberFormat="1" applyFont="1" applyBorder="1" applyAlignment="1">
      <alignment horizontal="center"/>
    </xf>
    <xf numFmtId="176" fontId="3" fillId="0" borderId="25" xfId="1" applyNumberFormat="1" applyFont="1" applyBorder="1" applyAlignment="1">
      <alignment horizontal="right"/>
    </xf>
    <xf numFmtId="176" fontId="3" fillId="0" borderId="0" xfId="1" applyNumberFormat="1" applyFont="1" applyBorder="1" applyAlignment="1">
      <alignment horizontal="right"/>
    </xf>
    <xf numFmtId="176" fontId="3" fillId="0" borderId="22" xfId="1" applyNumberFormat="1" applyFont="1" applyBorder="1" applyAlignment="1">
      <alignment horizontal="center"/>
    </xf>
    <xf numFmtId="176" fontId="3" fillId="0" borderId="26" xfId="1" applyNumberFormat="1" applyFont="1" applyBorder="1" applyAlignment="1">
      <alignment horizontal="right"/>
    </xf>
    <xf numFmtId="176" fontId="3" fillId="0" borderId="20" xfId="1" applyNumberFormat="1" applyFont="1" applyBorder="1" applyAlignment="1">
      <alignment horizontal="center"/>
    </xf>
    <xf numFmtId="176" fontId="3" fillId="0" borderId="16" xfId="1" applyNumberFormat="1" applyFont="1" applyBorder="1" applyAlignment="1">
      <alignment horizontal="right"/>
    </xf>
    <xf numFmtId="176" fontId="3" fillId="0" borderId="27" xfId="1" applyNumberFormat="1" applyFont="1" applyBorder="1" applyAlignment="1">
      <alignment horizontal="right"/>
    </xf>
    <xf numFmtId="176" fontId="3" fillId="0" borderId="28" xfId="0" applyNumberFormat="1" applyFont="1" applyBorder="1" applyAlignment="1">
      <alignment vertical="top"/>
    </xf>
    <xf numFmtId="176" fontId="3" fillId="0" borderId="23" xfId="0" applyNumberFormat="1" applyFont="1" applyBorder="1" applyAlignment="1">
      <alignment horizontal="right"/>
    </xf>
    <xf numFmtId="176" fontId="3" fillId="0" borderId="29" xfId="0" applyNumberFormat="1" applyFont="1" applyBorder="1" applyAlignment="1">
      <alignment horizontal="center" vertical="center"/>
    </xf>
    <xf numFmtId="176" fontId="3" fillId="0" borderId="30" xfId="0" applyNumberFormat="1" applyFont="1" applyBorder="1" applyAlignment="1"/>
    <xf numFmtId="176" fontId="3" fillId="0" borderId="18" xfId="0" applyNumberFormat="1" applyFont="1" applyBorder="1" applyAlignment="1"/>
    <xf numFmtId="176" fontId="3" fillId="0" borderId="31" xfId="0" applyNumberFormat="1" applyFont="1" applyBorder="1" applyAlignment="1"/>
    <xf numFmtId="176" fontId="3" fillId="0" borderId="32" xfId="0" applyNumberFormat="1" applyFont="1" applyBorder="1" applyAlignment="1">
      <alignment horizontal="center" vertical="center"/>
    </xf>
    <xf numFmtId="176" fontId="3" fillId="0" borderId="10" xfId="0" applyNumberFormat="1" applyFont="1" applyBorder="1" applyAlignment="1">
      <alignment horizontal="center"/>
    </xf>
    <xf numFmtId="176" fontId="3" fillId="0" borderId="7" xfId="0" applyNumberFormat="1" applyFont="1" applyBorder="1" applyAlignment="1">
      <alignment horizontal="right"/>
    </xf>
    <xf numFmtId="176" fontId="3" fillId="0" borderId="26" xfId="0" applyNumberFormat="1" applyFont="1" applyBorder="1" applyAlignment="1"/>
    <xf numFmtId="176" fontId="3" fillId="0" borderId="26" xfId="0" applyNumberFormat="1" applyFont="1" applyBorder="1" applyAlignment="1">
      <alignment horizontal="center"/>
    </xf>
    <xf numFmtId="176" fontId="3" fillId="0" borderId="11" xfId="0" applyNumberFormat="1" applyFont="1" applyBorder="1" applyAlignment="1">
      <alignment horizontal="center"/>
    </xf>
    <xf numFmtId="176" fontId="3" fillId="0" borderId="5" xfId="0" applyNumberFormat="1" applyFont="1" applyBorder="1" applyAlignment="1" applyProtection="1">
      <alignment horizontal="right"/>
      <protection locked="0"/>
    </xf>
    <xf numFmtId="176" fontId="3" fillId="0" borderId="6" xfId="0" applyNumberFormat="1" applyFont="1" applyBorder="1" applyAlignment="1" applyProtection="1">
      <alignment horizontal="right"/>
      <protection locked="0"/>
    </xf>
    <xf numFmtId="176" fontId="3" fillId="0" borderId="26" xfId="0" applyNumberFormat="1" applyFont="1" applyBorder="1" applyAlignment="1" applyProtection="1">
      <alignment horizontal="right"/>
      <protection locked="0"/>
    </xf>
    <xf numFmtId="176" fontId="3" fillId="0" borderId="26" xfId="0" applyNumberFormat="1" applyFont="1" applyBorder="1" applyAlignment="1" applyProtection="1">
      <alignment horizontal="right" vertical="center"/>
      <protection locked="0"/>
    </xf>
    <xf numFmtId="176" fontId="3" fillId="0" borderId="6" xfId="0" applyNumberFormat="1" applyFont="1" applyBorder="1" applyAlignment="1" applyProtection="1">
      <alignment horizontal="center"/>
      <protection locked="0"/>
    </xf>
    <xf numFmtId="176" fontId="3" fillId="0" borderId="6" xfId="0" applyNumberFormat="1" applyFont="1" applyBorder="1" applyProtection="1">
      <protection locked="0"/>
    </xf>
    <xf numFmtId="176" fontId="3" fillId="0" borderId="0" xfId="0" applyNumberFormat="1" applyFont="1" applyBorder="1" applyProtection="1">
      <protection locked="0"/>
    </xf>
    <xf numFmtId="176" fontId="3" fillId="0" borderId="8" xfId="0" applyNumberFormat="1" applyFont="1" applyBorder="1" applyAlignment="1">
      <alignment horizontal="center" vertical="center" shrinkToFit="1"/>
    </xf>
    <xf numFmtId="176" fontId="3" fillId="0" borderId="33" xfId="0" applyNumberFormat="1" applyFont="1" applyBorder="1" applyAlignment="1">
      <alignment horizontal="center" vertical="center" shrinkToFit="1"/>
    </xf>
    <xf numFmtId="176" fontId="3" fillId="0" borderId="34" xfId="0" applyNumberFormat="1" applyFont="1" applyBorder="1" applyAlignment="1">
      <alignment horizontal="center" vertical="center" shrinkToFit="1"/>
    </xf>
    <xf numFmtId="176" fontId="3" fillId="0" borderId="22" xfId="0" applyNumberFormat="1" applyFont="1" applyBorder="1" applyAlignment="1">
      <alignment horizontal="center" vertical="center" shrinkToFit="1"/>
    </xf>
    <xf numFmtId="176" fontId="3" fillId="0" borderId="5" xfId="0" applyNumberFormat="1" applyFont="1" applyBorder="1" applyAlignment="1" applyProtection="1">
      <alignment horizontal="right"/>
    </xf>
    <xf numFmtId="176" fontId="3" fillId="0" borderId="6" xfId="0" applyNumberFormat="1" applyFont="1" applyBorder="1" applyAlignment="1" applyProtection="1">
      <alignment horizontal="right"/>
    </xf>
    <xf numFmtId="176" fontId="3" fillId="0" borderId="5" xfId="0" applyNumberFormat="1" applyFont="1" applyBorder="1" applyProtection="1"/>
    <xf numFmtId="176" fontId="3" fillId="0" borderId="26" xfId="0" applyNumberFormat="1" applyFont="1" applyBorder="1" applyAlignment="1" applyProtection="1">
      <alignment horizontal="right"/>
    </xf>
    <xf numFmtId="176" fontId="3" fillId="0" borderId="35" xfId="0" applyNumberFormat="1" applyFont="1" applyBorder="1" applyAlignment="1" applyProtection="1">
      <alignment horizontal="right"/>
    </xf>
    <xf numFmtId="176" fontId="3" fillId="0" borderId="17" xfId="0" applyNumberFormat="1" applyFont="1" applyBorder="1" applyAlignment="1" applyProtection="1">
      <alignment horizontal="right"/>
    </xf>
    <xf numFmtId="176" fontId="3" fillId="0" borderId="27" xfId="0" applyNumberFormat="1" applyFont="1" applyBorder="1" applyAlignment="1" applyProtection="1">
      <alignment horizontal="right"/>
    </xf>
    <xf numFmtId="176" fontId="3" fillId="0" borderId="36" xfId="0" applyNumberFormat="1" applyFont="1" applyBorder="1" applyAlignment="1">
      <alignment vertical="center"/>
    </xf>
    <xf numFmtId="176" fontId="3" fillId="0" borderId="31" xfId="0" applyNumberFormat="1" applyFont="1" applyBorder="1" applyAlignment="1">
      <alignment vertical="center"/>
    </xf>
    <xf numFmtId="176" fontId="10" fillId="0" borderId="10" xfId="0" applyNumberFormat="1" applyFont="1" applyBorder="1" applyAlignment="1">
      <alignment vertical="center"/>
    </xf>
    <xf numFmtId="176" fontId="7" fillId="0" borderId="0" xfId="0" applyNumberFormat="1" applyFont="1"/>
    <xf numFmtId="176" fontId="3" fillId="0" borderId="16" xfId="0" applyNumberFormat="1" applyFont="1" applyBorder="1" applyAlignment="1">
      <alignment vertical="center"/>
    </xf>
    <xf numFmtId="176" fontId="3" fillId="0" borderId="39" xfId="0" applyNumberFormat="1" applyFont="1" applyBorder="1" applyAlignment="1">
      <alignment vertical="center"/>
    </xf>
    <xf numFmtId="176" fontId="3" fillId="0" borderId="17" xfId="0" applyNumberFormat="1" applyFont="1" applyBorder="1" applyAlignment="1">
      <alignment vertical="center"/>
    </xf>
    <xf numFmtId="176" fontId="3" fillId="0" borderId="7" xfId="0" applyNumberFormat="1" applyFont="1" applyBorder="1" applyAlignment="1">
      <alignment horizontal="center"/>
    </xf>
    <xf numFmtId="176" fontId="3" fillId="0" borderId="14" xfId="0" applyNumberFormat="1" applyFont="1" applyBorder="1" applyAlignment="1" applyProtection="1">
      <alignment horizontal="right"/>
      <protection locked="0"/>
    </xf>
    <xf numFmtId="176" fontId="3" fillId="0" borderId="44" xfId="0" applyNumberFormat="1" applyFont="1" applyBorder="1" applyAlignment="1">
      <alignment horizontal="right"/>
    </xf>
    <xf numFmtId="176" fontId="3" fillId="0" borderId="0" xfId="0" applyNumberFormat="1" applyFont="1" applyBorder="1" applyAlignment="1" applyProtection="1">
      <alignment horizontal="right"/>
      <protection locked="0"/>
    </xf>
    <xf numFmtId="176" fontId="3" fillId="0" borderId="0" xfId="0" applyNumberFormat="1" applyFont="1" applyBorder="1" applyAlignment="1" applyProtection="1">
      <alignment horizontal="right"/>
    </xf>
    <xf numFmtId="176" fontId="3" fillId="0" borderId="0" xfId="0" applyNumberFormat="1" applyFont="1" applyBorder="1" applyAlignment="1">
      <alignment horizontal="center" vertical="center" textRotation="255" wrapText="1"/>
    </xf>
    <xf numFmtId="176" fontId="3" fillId="0" borderId="0" xfId="0" applyNumberFormat="1" applyFont="1" applyBorder="1" applyAlignment="1">
      <alignment vertical="center" textRotation="255"/>
    </xf>
    <xf numFmtId="176" fontId="3" fillId="0" borderId="5" xfId="0" applyNumberFormat="1" applyFont="1" applyBorder="1" applyAlignment="1">
      <alignment vertical="center"/>
    </xf>
    <xf numFmtId="176" fontId="3" fillId="0" borderId="7" xfId="0" applyNumberFormat="1" applyFont="1" applyBorder="1" applyAlignment="1">
      <alignment vertical="center"/>
    </xf>
    <xf numFmtId="176" fontId="3" fillId="0" borderId="6" xfId="0" applyNumberFormat="1" applyFont="1" applyBorder="1" applyAlignment="1">
      <alignment vertical="center"/>
    </xf>
    <xf numFmtId="176" fontId="3" fillId="0" borderId="8" xfId="0" applyNumberFormat="1" applyFont="1" applyBorder="1" applyAlignment="1">
      <alignment horizontal="center" vertical="center"/>
    </xf>
    <xf numFmtId="176" fontId="3" fillId="0" borderId="22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/>
    </xf>
    <xf numFmtId="176" fontId="8" fillId="0" borderId="0" xfId="0" applyNumberFormat="1" applyFont="1" applyBorder="1" applyAlignment="1">
      <alignment textRotation="90"/>
    </xf>
    <xf numFmtId="176" fontId="3" fillId="0" borderId="45" xfId="0" applyNumberFormat="1" applyFont="1" applyBorder="1" applyAlignment="1" applyProtection="1">
      <alignment horizontal="right"/>
    </xf>
    <xf numFmtId="176" fontId="3" fillId="0" borderId="16" xfId="0" applyNumberFormat="1" applyFont="1" applyBorder="1" applyAlignment="1" applyProtection="1">
      <alignment horizontal="right"/>
    </xf>
    <xf numFmtId="176" fontId="3" fillId="0" borderId="8" xfId="0" applyNumberFormat="1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176" fontId="3" fillId="0" borderId="37" xfId="0" applyNumberFormat="1" applyFont="1" applyBorder="1" applyAlignment="1">
      <alignment horizontal="center" vertical="center"/>
    </xf>
    <xf numFmtId="176" fontId="3" fillId="0" borderId="19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176" fontId="3" fillId="0" borderId="22" xfId="0" applyNumberFormat="1" applyFont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/>
    </xf>
    <xf numFmtId="176" fontId="3" fillId="0" borderId="13" xfId="0" applyNumberFormat="1" applyFont="1" applyBorder="1" applyAlignment="1">
      <alignment horizontal="right"/>
    </xf>
    <xf numFmtId="176" fontId="3" fillId="0" borderId="12" xfId="0" applyNumberFormat="1" applyFont="1" applyBorder="1" applyAlignment="1">
      <alignment horizontal="center"/>
    </xf>
    <xf numFmtId="176" fontId="3" fillId="0" borderId="14" xfId="0" applyNumberFormat="1" applyFont="1" applyBorder="1" applyAlignment="1">
      <alignment horizontal="center"/>
    </xf>
    <xf numFmtId="176" fontId="3" fillId="0" borderId="10" xfId="0" applyNumberFormat="1" applyFont="1" applyBorder="1" applyAlignment="1">
      <alignment horizontal="center" vertical="center"/>
    </xf>
    <xf numFmtId="176" fontId="3" fillId="0" borderId="5" xfId="0" applyNumberFormat="1" applyFont="1" applyBorder="1"/>
    <xf numFmtId="176" fontId="3" fillId="0" borderId="6" xfId="0" applyNumberFormat="1" applyFont="1" applyBorder="1"/>
    <xf numFmtId="176" fontId="3" fillId="0" borderId="4" xfId="0" applyNumberFormat="1" applyFont="1" applyBorder="1"/>
    <xf numFmtId="176" fontId="3" fillId="0" borderId="32" xfId="0" applyNumberFormat="1" applyFont="1" applyBorder="1"/>
    <xf numFmtId="176" fontId="3" fillId="0" borderId="16" xfId="0" applyNumberFormat="1" applyFont="1" applyBorder="1"/>
    <xf numFmtId="176" fontId="3" fillId="0" borderId="17" xfId="0" applyNumberFormat="1" applyFont="1" applyBorder="1"/>
    <xf numFmtId="176" fontId="3" fillId="0" borderId="27" xfId="0" applyNumberFormat="1" applyFont="1" applyBorder="1"/>
    <xf numFmtId="176" fontId="3" fillId="0" borderId="20" xfId="0" applyNumberFormat="1" applyFont="1" applyBorder="1"/>
    <xf numFmtId="176" fontId="3" fillId="0" borderId="6" xfId="0" applyNumberFormat="1" applyFont="1" applyFill="1" applyBorder="1"/>
    <xf numFmtId="176" fontId="3" fillId="0" borderId="5" xfId="0" applyNumberFormat="1" applyFont="1" applyFill="1" applyBorder="1"/>
    <xf numFmtId="176" fontId="3" fillId="0" borderId="26" xfId="0" applyNumberFormat="1" applyFont="1" applyBorder="1"/>
    <xf numFmtId="176" fontId="3" fillId="0" borderId="10" xfId="0" applyNumberFormat="1" applyFont="1" applyFill="1" applyBorder="1" applyAlignment="1">
      <alignment horizontal="center"/>
    </xf>
    <xf numFmtId="176" fontId="3" fillId="0" borderId="5" xfId="0" applyNumberFormat="1" applyFont="1" applyBorder="1" applyAlignment="1">
      <alignment vertical="center"/>
    </xf>
    <xf numFmtId="176" fontId="3" fillId="0" borderId="7" xfId="0" applyNumberFormat="1" applyFont="1" applyBorder="1" applyAlignment="1">
      <alignment vertical="center"/>
    </xf>
    <xf numFmtId="176" fontId="3" fillId="0" borderId="6" xfId="0" applyNumberFormat="1" applyFont="1" applyBorder="1" applyAlignment="1">
      <alignment vertical="center"/>
    </xf>
    <xf numFmtId="176" fontId="3" fillId="0" borderId="8" xfId="0" applyNumberFormat="1" applyFont="1" applyBorder="1" applyAlignment="1">
      <alignment horizontal="center" vertical="center"/>
    </xf>
    <xf numFmtId="176" fontId="3" fillId="0" borderId="34" xfId="0" applyNumberFormat="1" applyFont="1" applyBorder="1" applyAlignment="1">
      <alignment horizontal="center" vertical="center"/>
    </xf>
    <xf numFmtId="177" fontId="3" fillId="0" borderId="11" xfId="0" applyNumberFormat="1" applyFont="1" applyBorder="1" applyAlignment="1">
      <alignment vertical="center" textRotation="255" shrinkToFit="1"/>
    </xf>
    <xf numFmtId="177" fontId="3" fillId="0" borderId="36" xfId="0" applyNumberFormat="1" applyFont="1" applyBorder="1" applyAlignment="1">
      <alignment vertical="center" textRotation="255" shrinkToFit="1"/>
    </xf>
    <xf numFmtId="176" fontId="3" fillId="0" borderId="11" xfId="0" applyNumberFormat="1" applyFont="1" applyBorder="1" applyAlignment="1">
      <alignment vertical="center" wrapText="1"/>
    </xf>
    <xf numFmtId="176" fontId="3" fillId="0" borderId="9" xfId="0" applyNumberFormat="1" applyFont="1" applyBorder="1" applyAlignment="1">
      <alignment vertical="center" wrapText="1"/>
    </xf>
    <xf numFmtId="176" fontId="3" fillId="0" borderId="36" xfId="0" applyNumberFormat="1" applyFont="1" applyBorder="1" applyAlignment="1">
      <alignment vertical="center" wrapText="1"/>
    </xf>
    <xf numFmtId="176" fontId="5" fillId="0" borderId="0" xfId="0" applyNumberFormat="1" applyFont="1" applyAlignment="1"/>
    <xf numFmtId="176" fontId="3" fillId="0" borderId="28" xfId="0" applyNumberFormat="1" applyFont="1" applyBorder="1" applyAlignment="1">
      <alignment horizontal="center" vertical="center"/>
    </xf>
    <xf numFmtId="176" fontId="3" fillId="0" borderId="23" xfId="0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176" fontId="3" fillId="0" borderId="30" xfId="0" applyNumberFormat="1" applyFont="1" applyBorder="1" applyAlignment="1">
      <alignment horizontal="center" vertical="center"/>
    </xf>
    <xf numFmtId="176" fontId="3" fillId="0" borderId="18" xfId="0" applyNumberFormat="1" applyFont="1" applyBorder="1" applyAlignment="1">
      <alignment horizontal="center" vertical="center"/>
    </xf>
    <xf numFmtId="176" fontId="3" fillId="0" borderId="31" xfId="0" applyNumberFormat="1" applyFont="1" applyBorder="1" applyAlignment="1">
      <alignment horizontal="center" vertical="center"/>
    </xf>
    <xf numFmtId="176" fontId="3" fillId="0" borderId="0" xfId="0" applyNumberFormat="1" applyFont="1" applyAlignment="1">
      <alignment horizontal="center"/>
    </xf>
    <xf numFmtId="176" fontId="3" fillId="0" borderId="24" xfId="0" applyNumberFormat="1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176" fontId="3" fillId="0" borderId="20" xfId="0" applyNumberFormat="1" applyFont="1" applyBorder="1" applyAlignment="1">
      <alignment horizontal="center" vertical="center"/>
    </xf>
    <xf numFmtId="176" fontId="3" fillId="0" borderId="16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 wrapText="1"/>
    </xf>
    <xf numFmtId="176" fontId="3" fillId="0" borderId="29" xfId="0" applyNumberFormat="1" applyFont="1" applyBorder="1" applyAlignment="1">
      <alignment horizontal="center" vertical="center" wrapText="1"/>
    </xf>
    <xf numFmtId="176" fontId="3" fillId="0" borderId="4" xfId="0" applyNumberFormat="1" applyFont="1" applyBorder="1" applyAlignment="1">
      <alignment horizontal="center" vertical="center" wrapText="1"/>
    </xf>
    <xf numFmtId="176" fontId="3" fillId="0" borderId="32" xfId="0" applyNumberFormat="1" applyFont="1" applyBorder="1" applyAlignment="1">
      <alignment horizontal="center" vertical="center" wrapText="1"/>
    </xf>
    <xf numFmtId="176" fontId="3" fillId="0" borderId="5" xfId="0" applyNumberFormat="1" applyFont="1" applyBorder="1" applyAlignment="1">
      <alignment vertical="center" wrapText="1"/>
    </xf>
    <xf numFmtId="176" fontId="3" fillId="0" borderId="6" xfId="0" applyNumberFormat="1" applyFont="1" applyBorder="1" applyAlignment="1">
      <alignment vertical="center" wrapText="1"/>
    </xf>
    <xf numFmtId="176" fontId="3" fillId="0" borderId="37" xfId="0" applyNumberFormat="1" applyFont="1" applyBorder="1" applyAlignment="1">
      <alignment horizontal="center" vertical="center"/>
    </xf>
    <xf numFmtId="176" fontId="3" fillId="0" borderId="19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/>
    </xf>
    <xf numFmtId="176" fontId="9" fillId="0" borderId="5" xfId="0" applyNumberFormat="1" applyFont="1" applyBorder="1" applyAlignment="1">
      <alignment horizontal="center" vertical="center"/>
    </xf>
    <xf numFmtId="176" fontId="9" fillId="0" borderId="6" xfId="0" applyNumberFormat="1" applyFont="1" applyBorder="1" applyAlignment="1">
      <alignment horizontal="center" vertical="center"/>
    </xf>
    <xf numFmtId="176" fontId="7" fillId="0" borderId="5" xfId="0" applyNumberFormat="1" applyFont="1" applyBorder="1" applyAlignment="1">
      <alignment horizontal="center" vertical="center"/>
    </xf>
    <xf numFmtId="176" fontId="7" fillId="0" borderId="6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176" fontId="3" fillId="0" borderId="33" xfId="0" applyNumberFormat="1" applyFont="1" applyBorder="1" applyAlignment="1">
      <alignment horizontal="center" vertical="center"/>
    </xf>
    <xf numFmtId="176" fontId="3" fillId="0" borderId="11" xfId="0" applyNumberFormat="1" applyFont="1" applyBorder="1" applyAlignment="1">
      <alignment horizontal="center" vertical="center" textRotation="255" wrapText="1"/>
    </xf>
    <xf numFmtId="176" fontId="3" fillId="0" borderId="9" xfId="0" applyNumberFormat="1" applyFont="1" applyBorder="1" applyAlignment="1">
      <alignment horizontal="center" vertical="center" textRotation="255" wrapText="1"/>
    </xf>
    <xf numFmtId="176" fontId="3" fillId="0" borderId="36" xfId="0" applyNumberFormat="1" applyFont="1" applyBorder="1" applyAlignment="1">
      <alignment horizontal="center" vertical="center" textRotation="255" wrapText="1"/>
    </xf>
    <xf numFmtId="176" fontId="3" fillId="0" borderId="5" xfId="0" applyNumberFormat="1" applyFont="1" applyBorder="1" applyAlignment="1">
      <alignment horizontal="left" vertical="center"/>
    </xf>
    <xf numFmtId="176" fontId="3" fillId="0" borderId="6" xfId="0" applyNumberFormat="1" applyFont="1" applyBorder="1" applyAlignment="1">
      <alignment horizontal="left" vertical="center"/>
    </xf>
    <xf numFmtId="176" fontId="3" fillId="0" borderId="5" xfId="0" applyNumberFormat="1" applyFont="1" applyFill="1" applyBorder="1" applyAlignment="1">
      <alignment vertical="center"/>
    </xf>
    <xf numFmtId="176" fontId="3" fillId="0" borderId="7" xfId="0" applyNumberFormat="1" applyFont="1" applyFill="1" applyBorder="1" applyAlignment="1">
      <alignment vertical="center"/>
    </xf>
    <xf numFmtId="176" fontId="3" fillId="0" borderId="6" xfId="0" applyNumberFormat="1" applyFont="1" applyFill="1" applyBorder="1" applyAlignment="1">
      <alignment vertical="center"/>
    </xf>
    <xf numFmtId="176" fontId="3" fillId="0" borderId="11" xfId="0" applyNumberFormat="1" applyFont="1" applyBorder="1" applyAlignment="1">
      <alignment horizontal="center" vertical="center" textRotation="255"/>
    </xf>
    <xf numFmtId="176" fontId="3" fillId="0" borderId="9" xfId="0" applyNumberFormat="1" applyFont="1" applyBorder="1" applyAlignment="1">
      <alignment horizontal="center" vertical="center" textRotation="255"/>
    </xf>
    <xf numFmtId="176" fontId="3" fillId="0" borderId="36" xfId="0" applyNumberFormat="1" applyFont="1" applyBorder="1" applyAlignment="1">
      <alignment horizontal="center" vertical="center" textRotation="255"/>
    </xf>
    <xf numFmtId="176" fontId="3" fillId="0" borderId="22" xfId="0" applyNumberFormat="1" applyFont="1" applyBorder="1" applyAlignment="1">
      <alignment horizontal="center" vertical="center"/>
    </xf>
    <xf numFmtId="176" fontId="3" fillId="0" borderId="10" xfId="0" applyNumberFormat="1" applyFont="1" applyBorder="1" applyAlignment="1">
      <alignment horizontal="distributed" vertical="center" wrapText="1"/>
    </xf>
    <xf numFmtId="176" fontId="3" fillId="0" borderId="10" xfId="0" applyNumberFormat="1" applyFont="1" applyBorder="1" applyAlignment="1">
      <alignment horizontal="distributed" vertical="center"/>
    </xf>
    <xf numFmtId="176" fontId="3" fillId="0" borderId="40" xfId="0" applyNumberFormat="1" applyFont="1" applyBorder="1" applyAlignment="1">
      <alignment horizontal="distributed" vertical="center" wrapText="1"/>
    </xf>
    <xf numFmtId="176" fontId="3" fillId="0" borderId="0" xfId="0" applyNumberFormat="1" applyFont="1" applyBorder="1" applyAlignment="1">
      <alignment horizontal="distributed" vertical="center" wrapText="1"/>
    </xf>
    <xf numFmtId="176" fontId="3" fillId="0" borderId="18" xfId="0" applyNumberFormat="1" applyFont="1" applyBorder="1" applyAlignment="1">
      <alignment horizontal="distributed" vertical="center" wrapText="1"/>
    </xf>
    <xf numFmtId="176" fontId="3" fillId="0" borderId="7" xfId="1" applyNumberFormat="1" applyFont="1" applyBorder="1" applyAlignment="1">
      <alignment horizontal="distributed"/>
    </xf>
    <xf numFmtId="176" fontId="3" fillId="0" borderId="39" xfId="1" applyNumberFormat="1" applyFont="1" applyBorder="1" applyAlignment="1">
      <alignment horizontal="distributed"/>
    </xf>
    <xf numFmtId="176" fontId="3" fillId="0" borderId="37" xfId="1" applyNumberFormat="1" applyFont="1" applyBorder="1" applyAlignment="1">
      <alignment horizontal="distributed"/>
    </xf>
    <xf numFmtId="176" fontId="3" fillId="0" borderId="7" xfId="0" applyNumberFormat="1" applyFont="1" applyBorder="1" applyAlignment="1">
      <alignment horizontal="center" vertical="center"/>
    </xf>
    <xf numFmtId="176" fontId="3" fillId="0" borderId="5" xfId="0" applyNumberFormat="1" applyFont="1" applyFill="1" applyBorder="1" applyAlignment="1">
      <alignment horizontal="center"/>
    </xf>
    <xf numFmtId="176" fontId="3" fillId="0" borderId="6" xfId="0" applyNumberFormat="1" applyFont="1" applyBorder="1" applyAlignment="1">
      <alignment horizontal="center"/>
    </xf>
    <xf numFmtId="176" fontId="3" fillId="0" borderId="5" xfId="0" applyNumberFormat="1" applyFont="1" applyFill="1" applyBorder="1" applyAlignment="1">
      <alignment horizontal="distributed" vertical="center" indent="4"/>
    </xf>
    <xf numFmtId="176" fontId="3" fillId="0" borderId="6" xfId="0" applyNumberFormat="1" applyFont="1" applyBorder="1" applyAlignment="1">
      <alignment horizontal="distributed" vertical="center" indent="4"/>
    </xf>
    <xf numFmtId="176" fontId="3" fillId="0" borderId="39" xfId="0" applyNumberFormat="1" applyFont="1" applyBorder="1" applyAlignment="1">
      <alignment horizontal="distributed"/>
    </xf>
    <xf numFmtId="176" fontId="3" fillId="0" borderId="17" xfId="0" applyNumberFormat="1" applyFont="1" applyBorder="1" applyAlignment="1">
      <alignment horizontal="distributed"/>
    </xf>
    <xf numFmtId="176" fontId="3" fillId="0" borderId="10" xfId="0" applyNumberFormat="1" applyFont="1" applyBorder="1" applyAlignment="1">
      <alignment horizontal="distributed" vertical="center" wrapText="1" indent="1"/>
    </xf>
    <xf numFmtId="176" fontId="3" fillId="0" borderId="10" xfId="0" applyNumberFormat="1" applyFont="1" applyBorder="1" applyAlignment="1">
      <alignment horizontal="distributed" vertical="center" indent="1"/>
    </xf>
    <xf numFmtId="176" fontId="3" fillId="0" borderId="11" xfId="0" applyNumberFormat="1" applyFont="1" applyBorder="1" applyAlignment="1">
      <alignment horizontal="center" vertical="center"/>
    </xf>
    <xf numFmtId="176" fontId="3" fillId="0" borderId="9" xfId="0" applyNumberFormat="1" applyFont="1" applyBorder="1" applyAlignment="1">
      <alignment horizontal="center" vertical="center"/>
    </xf>
    <xf numFmtId="176" fontId="3" fillId="0" borderId="36" xfId="0" applyNumberFormat="1" applyFont="1" applyBorder="1" applyAlignment="1">
      <alignment horizontal="center" vertical="center"/>
    </xf>
    <xf numFmtId="176" fontId="3" fillId="0" borderId="11" xfId="0" applyNumberFormat="1" applyFont="1" applyBorder="1" applyAlignment="1">
      <alignment horizontal="center" vertical="center" wrapText="1"/>
    </xf>
    <xf numFmtId="176" fontId="3" fillId="0" borderId="9" xfId="0" applyNumberFormat="1" applyFont="1" applyBorder="1" applyAlignment="1">
      <alignment horizontal="center" vertical="center" wrapText="1"/>
    </xf>
    <xf numFmtId="176" fontId="3" fillId="0" borderId="36" xfId="0" applyNumberFormat="1" applyFont="1" applyBorder="1" applyAlignment="1">
      <alignment horizontal="center" vertical="center" wrapText="1"/>
    </xf>
    <xf numFmtId="176" fontId="3" fillId="0" borderId="10" xfId="0" applyNumberFormat="1" applyFont="1" applyBorder="1" applyAlignment="1">
      <alignment horizontal="distributed" vertical="center" indent="4"/>
    </xf>
    <xf numFmtId="176" fontId="3" fillId="0" borderId="10" xfId="0" applyNumberFormat="1" applyFont="1" applyBorder="1" applyAlignment="1">
      <alignment horizontal="distributed" vertical="center" indent="3"/>
    </xf>
    <xf numFmtId="176" fontId="3" fillId="0" borderId="43" xfId="0" applyNumberFormat="1" applyFont="1" applyBorder="1" applyAlignment="1">
      <alignment horizontal="center" vertical="center"/>
    </xf>
    <xf numFmtId="176" fontId="3" fillId="0" borderId="46" xfId="0" applyNumberFormat="1" applyFont="1" applyBorder="1" applyAlignment="1">
      <alignment horizontal="center"/>
    </xf>
    <xf numFmtId="176" fontId="3" fillId="0" borderId="47" xfId="0" applyNumberFormat="1" applyFont="1" applyBorder="1" applyAlignment="1">
      <alignment horizontal="center"/>
    </xf>
    <xf numFmtId="176" fontId="3" fillId="0" borderId="46" xfId="0" applyNumberFormat="1" applyFont="1" applyFill="1" applyBorder="1" applyAlignment="1">
      <alignment horizontal="center"/>
    </xf>
    <xf numFmtId="176" fontId="3" fillId="0" borderId="47" xfId="0" applyNumberFormat="1" applyFont="1" applyFill="1" applyBorder="1" applyAlignment="1">
      <alignment horizontal="center"/>
    </xf>
    <xf numFmtId="176" fontId="3" fillId="0" borderId="48" xfId="0" applyNumberFormat="1" applyFont="1" applyBorder="1" applyAlignment="1">
      <alignment horizontal="center"/>
    </xf>
    <xf numFmtId="176" fontId="3" fillId="0" borderId="48" xfId="0" applyNumberFormat="1" applyFont="1" applyFill="1" applyBorder="1" applyAlignment="1">
      <alignment horizontal="center"/>
    </xf>
    <xf numFmtId="176" fontId="3" fillId="0" borderId="41" xfId="0" applyNumberFormat="1" applyFont="1" applyFill="1" applyBorder="1" applyAlignment="1" applyProtection="1">
      <alignment horizontal="right" vertical="center"/>
      <protection locked="0"/>
    </xf>
    <xf numFmtId="176" fontId="3" fillId="0" borderId="42" xfId="0" applyNumberFormat="1" applyFont="1" applyFill="1" applyBorder="1" applyAlignment="1" applyProtection="1">
      <alignment horizontal="right" vertical="center"/>
      <protection locked="0"/>
    </xf>
    <xf numFmtId="176" fontId="3" fillId="0" borderId="43" xfId="0" applyNumberFormat="1" applyFont="1" applyFill="1" applyBorder="1" applyAlignment="1" applyProtection="1">
      <alignment horizontal="right" vertical="center"/>
      <protection locked="0"/>
    </xf>
    <xf numFmtId="176" fontId="3" fillId="0" borderId="21" xfId="0" applyNumberFormat="1" applyFont="1" applyFill="1" applyBorder="1" applyAlignment="1" applyProtection="1">
      <alignment horizontal="right" vertical="center"/>
      <protection locked="0"/>
    </xf>
    <xf numFmtId="176" fontId="3" fillId="0" borderId="5" xfId="0" applyNumberFormat="1" applyFont="1" applyFill="1" applyBorder="1" applyAlignment="1" applyProtection="1">
      <alignment horizontal="right"/>
      <protection locked="0"/>
    </xf>
    <xf numFmtId="176" fontId="3" fillId="0" borderId="6" xfId="0" applyNumberFormat="1" applyFont="1" applyFill="1" applyBorder="1" applyAlignment="1" applyProtection="1">
      <alignment horizontal="right"/>
      <protection locked="0"/>
    </xf>
    <xf numFmtId="176" fontId="3" fillId="0" borderId="13" xfId="0" applyNumberFormat="1" applyFont="1" applyFill="1" applyBorder="1" applyAlignment="1" applyProtection="1">
      <alignment horizontal="right" vertical="center"/>
      <protection locked="0"/>
    </xf>
    <xf numFmtId="176" fontId="3" fillId="0" borderId="12" xfId="0" applyNumberFormat="1" applyFont="1" applyFill="1" applyBorder="1" applyAlignment="1">
      <alignment horizontal="right" vertical="center"/>
    </xf>
    <xf numFmtId="176" fontId="3" fillId="0" borderId="13" xfId="0" applyNumberFormat="1" applyFont="1" applyFill="1" applyBorder="1" applyAlignment="1">
      <alignment horizontal="right" vertical="center"/>
    </xf>
    <xf numFmtId="176" fontId="3" fillId="0" borderId="38" xfId="0" applyNumberFormat="1" applyFont="1" applyFill="1" applyBorder="1" applyAlignment="1" applyProtection="1">
      <alignment horizontal="right"/>
      <protection locked="0"/>
    </xf>
    <xf numFmtId="176" fontId="3" fillId="0" borderId="44" xfId="0" applyNumberFormat="1" applyFont="1" applyFill="1" applyBorder="1" applyAlignment="1" applyProtection="1">
      <alignment horizontal="right"/>
      <protection locked="0"/>
    </xf>
    <xf numFmtId="176" fontId="3" fillId="0" borderId="6" xfId="0" applyNumberFormat="1" applyFont="1" applyFill="1" applyBorder="1" applyAlignment="1" applyProtection="1">
      <alignment horizontal="right" vertical="center"/>
      <protection locked="0"/>
    </xf>
    <xf numFmtId="176" fontId="3" fillId="0" borderId="7" xfId="0" applyNumberFormat="1" applyFont="1" applyFill="1" applyBorder="1" applyAlignment="1" applyProtection="1">
      <alignment horizontal="right"/>
      <protection locked="0"/>
    </xf>
    <xf numFmtId="176" fontId="3" fillId="0" borderId="6" xfId="0" applyNumberFormat="1" applyFont="1" applyFill="1" applyBorder="1" applyAlignment="1" applyProtection="1">
      <alignment horizontal="center"/>
      <protection locked="0"/>
    </xf>
    <xf numFmtId="176" fontId="3" fillId="0" borderId="40" xfId="0" applyNumberFormat="1" applyFont="1" applyFill="1" applyBorder="1" applyAlignment="1">
      <alignment horizontal="right"/>
    </xf>
    <xf numFmtId="176" fontId="3" fillId="0" borderId="12" xfId="0" applyNumberFormat="1" applyFont="1" applyFill="1" applyBorder="1" applyAlignment="1">
      <alignment horizontal="center"/>
    </xf>
    <xf numFmtId="176" fontId="3" fillId="0" borderId="13" xfId="0" applyNumberFormat="1" applyFont="1" applyFill="1" applyBorder="1" applyAlignment="1">
      <alignment horizontal="right"/>
    </xf>
    <xf numFmtId="176" fontId="3" fillId="0" borderId="5" xfId="0" applyNumberFormat="1" applyFont="1" applyFill="1" applyBorder="1" applyAlignment="1">
      <alignment horizontal="right"/>
    </xf>
    <xf numFmtId="176" fontId="3" fillId="0" borderId="6" xfId="0" applyNumberFormat="1" applyFont="1" applyFill="1" applyBorder="1" applyAlignment="1">
      <alignment horizontal="center"/>
    </xf>
    <xf numFmtId="176" fontId="3" fillId="0" borderId="7" xfId="0" applyNumberFormat="1" applyFont="1" applyFill="1" applyBorder="1" applyAlignment="1">
      <alignment horizontal="right"/>
    </xf>
    <xf numFmtId="176" fontId="3" fillId="0" borderId="2" xfId="1" applyNumberFormat="1" applyFont="1" applyFill="1" applyBorder="1" applyAlignment="1" applyProtection="1">
      <alignment horizontal="right"/>
      <protection locked="0"/>
    </xf>
    <xf numFmtId="176" fontId="3" fillId="0" borderId="5" xfId="1" applyNumberFormat="1" applyFont="1" applyFill="1" applyBorder="1" applyAlignment="1" applyProtection="1">
      <alignment horizontal="right"/>
      <protection locked="0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971550</xdr:colOff>
      <xdr:row>30</xdr:row>
      <xdr:rowOff>0</xdr:rowOff>
    </xdr:from>
    <xdr:to>
      <xdr:col>5</xdr:col>
      <xdr:colOff>704850</xdr:colOff>
      <xdr:row>30</xdr:row>
      <xdr:rowOff>0</xdr:rowOff>
    </xdr:to>
    <xdr:sp macro="" textlink="">
      <xdr:nvSpPr>
        <xdr:cNvPr id="13400" name="Line 4"/>
        <xdr:cNvSpPr>
          <a:spLocks noChangeShapeType="1"/>
        </xdr:cNvSpPr>
      </xdr:nvSpPr>
      <xdr:spPr bwMode="auto">
        <a:xfrm>
          <a:off x="2400300" y="4648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0</xdr:colOff>
      <xdr:row>29</xdr:row>
      <xdr:rowOff>9525</xdr:rowOff>
    </xdr:from>
    <xdr:to>
      <xdr:col>14</xdr:col>
      <xdr:colOff>9525</xdr:colOff>
      <xdr:row>30</xdr:row>
      <xdr:rowOff>0</xdr:rowOff>
    </xdr:to>
    <xdr:sp macro="" textlink="">
      <xdr:nvSpPr>
        <xdr:cNvPr id="13401" name="Line 5"/>
        <xdr:cNvSpPr>
          <a:spLocks noChangeShapeType="1"/>
        </xdr:cNvSpPr>
      </xdr:nvSpPr>
      <xdr:spPr bwMode="auto">
        <a:xfrm flipV="1">
          <a:off x="4772025" y="4448175"/>
          <a:ext cx="800100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0</xdr:colOff>
      <xdr:row>30</xdr:row>
      <xdr:rowOff>9525</xdr:rowOff>
    </xdr:from>
    <xdr:to>
      <xdr:col>14</xdr:col>
      <xdr:colOff>9525</xdr:colOff>
      <xdr:row>31</xdr:row>
      <xdr:rowOff>0</xdr:rowOff>
    </xdr:to>
    <xdr:sp macro="" textlink="">
      <xdr:nvSpPr>
        <xdr:cNvPr id="13402" name="Line 6"/>
        <xdr:cNvSpPr>
          <a:spLocks noChangeShapeType="1"/>
        </xdr:cNvSpPr>
      </xdr:nvSpPr>
      <xdr:spPr bwMode="auto">
        <a:xfrm flipV="1">
          <a:off x="4772025" y="4657725"/>
          <a:ext cx="800100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14</xdr:col>
      <xdr:colOff>0</xdr:colOff>
      <xdr:row>29</xdr:row>
      <xdr:rowOff>9525</xdr:rowOff>
    </xdr:from>
    <xdr:to>
      <xdr:col>16</xdr:col>
      <xdr:colOff>9525</xdr:colOff>
      <xdr:row>30</xdr:row>
      <xdr:rowOff>0</xdr:rowOff>
    </xdr:to>
    <xdr:sp macro="" textlink="">
      <xdr:nvSpPr>
        <xdr:cNvPr id="13403" name="Line 7"/>
        <xdr:cNvSpPr>
          <a:spLocks noChangeShapeType="1"/>
        </xdr:cNvSpPr>
      </xdr:nvSpPr>
      <xdr:spPr bwMode="auto">
        <a:xfrm flipV="1">
          <a:off x="5562600" y="4448175"/>
          <a:ext cx="800100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14</xdr:col>
      <xdr:colOff>0</xdr:colOff>
      <xdr:row>30</xdr:row>
      <xdr:rowOff>9525</xdr:rowOff>
    </xdr:from>
    <xdr:to>
      <xdr:col>16</xdr:col>
      <xdr:colOff>9525</xdr:colOff>
      <xdr:row>31</xdr:row>
      <xdr:rowOff>0</xdr:rowOff>
    </xdr:to>
    <xdr:sp macro="" textlink="">
      <xdr:nvSpPr>
        <xdr:cNvPr id="13404" name="Line 8"/>
        <xdr:cNvSpPr>
          <a:spLocks noChangeShapeType="1"/>
        </xdr:cNvSpPr>
      </xdr:nvSpPr>
      <xdr:spPr bwMode="auto">
        <a:xfrm flipV="1">
          <a:off x="5562600" y="4657725"/>
          <a:ext cx="800100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0</xdr:colOff>
      <xdr:row>29</xdr:row>
      <xdr:rowOff>9525</xdr:rowOff>
    </xdr:from>
    <xdr:to>
      <xdr:col>14</xdr:col>
      <xdr:colOff>9525</xdr:colOff>
      <xdr:row>30</xdr:row>
      <xdr:rowOff>0</xdr:rowOff>
    </xdr:to>
    <xdr:sp macro="" textlink="">
      <xdr:nvSpPr>
        <xdr:cNvPr id="7" name="Line 5"/>
        <xdr:cNvSpPr>
          <a:spLocks noChangeShapeType="1"/>
        </xdr:cNvSpPr>
      </xdr:nvSpPr>
      <xdr:spPr bwMode="auto">
        <a:xfrm flipV="1">
          <a:off x="4772025" y="4448175"/>
          <a:ext cx="800100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0</xdr:colOff>
      <xdr:row>30</xdr:row>
      <xdr:rowOff>9525</xdr:rowOff>
    </xdr:from>
    <xdr:to>
      <xdr:col>14</xdr:col>
      <xdr:colOff>9525</xdr:colOff>
      <xdr:row>31</xdr:row>
      <xdr:rowOff>0</xdr:rowOff>
    </xdr:to>
    <xdr:sp macro="" textlink="">
      <xdr:nvSpPr>
        <xdr:cNvPr id="8" name="Line 6"/>
        <xdr:cNvSpPr>
          <a:spLocks noChangeShapeType="1"/>
        </xdr:cNvSpPr>
      </xdr:nvSpPr>
      <xdr:spPr bwMode="auto">
        <a:xfrm flipV="1">
          <a:off x="4772025" y="4657725"/>
          <a:ext cx="800100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19050</xdr:colOff>
      <xdr:row>7</xdr:row>
      <xdr:rowOff>0</xdr:rowOff>
    </xdr:from>
    <xdr:to>
      <xdr:col>3</xdr:col>
      <xdr:colOff>638175</xdr:colOff>
      <xdr:row>7</xdr:row>
      <xdr:rowOff>0</xdr:rowOff>
    </xdr:to>
    <xdr:sp macro="" textlink="">
      <xdr:nvSpPr>
        <xdr:cNvPr id="44" name="Text Box 1"/>
        <xdr:cNvSpPr txBox="1">
          <a:spLocks noChangeArrowheads="1"/>
        </xdr:cNvSpPr>
      </xdr:nvSpPr>
      <xdr:spPr bwMode="auto">
        <a:xfrm>
          <a:off x="571500" y="1104900"/>
          <a:ext cx="61912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親権・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未成年者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の後見・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後見監督</a:t>
          </a:r>
        </a:p>
      </xdr:txBody>
    </xdr:sp>
    <xdr:clientData/>
  </xdr:twoCellAnchor>
  <xdr:twoCellAnchor>
    <xdr:from>
      <xdr:col>3</xdr:col>
      <xdr:colOff>714375</xdr:colOff>
      <xdr:row>7</xdr:row>
      <xdr:rowOff>0</xdr:rowOff>
    </xdr:from>
    <xdr:to>
      <xdr:col>3</xdr:col>
      <xdr:colOff>638175</xdr:colOff>
      <xdr:row>7</xdr:row>
      <xdr:rowOff>0</xdr:rowOff>
    </xdr:to>
    <xdr:sp macro="" textlink="">
      <xdr:nvSpPr>
        <xdr:cNvPr id="45" name="Text Box 2"/>
        <xdr:cNvSpPr txBox="1">
          <a:spLocks noChangeArrowheads="1"/>
        </xdr:cNvSpPr>
      </xdr:nvSpPr>
      <xdr:spPr bwMode="auto">
        <a:xfrm>
          <a:off x="1266825" y="1104900"/>
          <a:ext cx="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①　届　出</a:t>
          </a:r>
        </a:p>
      </xdr:txBody>
    </xdr:sp>
    <xdr:clientData/>
  </xdr:twoCellAnchor>
  <xdr:twoCellAnchor>
    <xdr:from>
      <xdr:col>3</xdr:col>
      <xdr:colOff>714375</xdr:colOff>
      <xdr:row>7</xdr:row>
      <xdr:rowOff>0</xdr:rowOff>
    </xdr:from>
    <xdr:to>
      <xdr:col>3</xdr:col>
      <xdr:colOff>638175</xdr:colOff>
      <xdr:row>7</xdr:row>
      <xdr:rowOff>0</xdr:rowOff>
    </xdr:to>
    <xdr:sp macro="" textlink="">
      <xdr:nvSpPr>
        <xdr:cNvPr id="46" name="Text Box 3"/>
        <xdr:cNvSpPr txBox="1">
          <a:spLocks noChangeArrowheads="1"/>
        </xdr:cNvSpPr>
      </xdr:nvSpPr>
      <xdr:spPr bwMode="auto">
        <a:xfrm>
          <a:off x="1266825" y="11049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②</a:t>
          </a:r>
        </a:p>
      </xdr:txBody>
    </xdr:sp>
    <xdr:clientData/>
  </xdr:twoCellAnchor>
  <xdr:twoCellAnchor>
    <xdr:from>
      <xdr:col>3</xdr:col>
      <xdr:colOff>704850</xdr:colOff>
      <xdr:row>7</xdr:row>
      <xdr:rowOff>0</xdr:rowOff>
    </xdr:from>
    <xdr:to>
      <xdr:col>3</xdr:col>
      <xdr:colOff>638175</xdr:colOff>
      <xdr:row>7</xdr:row>
      <xdr:rowOff>0</xdr:rowOff>
    </xdr:to>
    <xdr:sp macro="" textlink="">
      <xdr:nvSpPr>
        <xdr:cNvPr id="47" name="Text Box 4"/>
        <xdr:cNvSpPr txBox="1">
          <a:spLocks noChangeArrowheads="1"/>
        </xdr:cNvSpPr>
      </xdr:nvSpPr>
      <xdr:spPr bwMode="auto">
        <a:xfrm>
          <a:off x="1257300" y="11049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嘱</a:t>
          </a:r>
        </a:p>
      </xdr:txBody>
    </xdr:sp>
    <xdr:clientData/>
  </xdr:twoCellAnchor>
  <xdr:twoCellAnchor>
    <xdr:from>
      <xdr:col>3</xdr:col>
      <xdr:colOff>714375</xdr:colOff>
      <xdr:row>7</xdr:row>
      <xdr:rowOff>0</xdr:rowOff>
    </xdr:from>
    <xdr:to>
      <xdr:col>3</xdr:col>
      <xdr:colOff>638175</xdr:colOff>
      <xdr:row>7</xdr:row>
      <xdr:rowOff>0</xdr:rowOff>
    </xdr:to>
    <xdr:sp macro="" textlink="">
      <xdr:nvSpPr>
        <xdr:cNvPr id="48" name="Text Box 5"/>
        <xdr:cNvSpPr txBox="1">
          <a:spLocks noChangeArrowheads="1"/>
        </xdr:cNvSpPr>
      </xdr:nvSpPr>
      <xdr:spPr bwMode="auto">
        <a:xfrm>
          <a:off x="1266825" y="11049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託</a:t>
          </a:r>
        </a:p>
      </xdr:txBody>
    </xdr:sp>
    <xdr:clientData/>
  </xdr:twoCellAnchor>
  <xdr:twoCellAnchor>
    <xdr:from>
      <xdr:col>3</xdr:col>
      <xdr:colOff>704850</xdr:colOff>
      <xdr:row>7</xdr:row>
      <xdr:rowOff>0</xdr:rowOff>
    </xdr:from>
    <xdr:to>
      <xdr:col>3</xdr:col>
      <xdr:colOff>638175</xdr:colOff>
      <xdr:row>7</xdr:row>
      <xdr:rowOff>0</xdr:rowOff>
    </xdr:to>
    <xdr:sp macro="" textlink="">
      <xdr:nvSpPr>
        <xdr:cNvPr id="49" name="Text Box 6"/>
        <xdr:cNvSpPr txBox="1">
          <a:spLocks noChangeArrowheads="1"/>
        </xdr:cNvSpPr>
      </xdr:nvSpPr>
      <xdr:spPr bwMode="auto">
        <a:xfrm>
          <a:off x="1257300" y="11049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③　　計</a:t>
          </a:r>
        </a:p>
      </xdr:txBody>
    </xdr:sp>
    <xdr:clientData/>
  </xdr:twoCellAnchor>
  <xdr:twoCellAnchor>
    <xdr:from>
      <xdr:col>3</xdr:col>
      <xdr:colOff>971550</xdr:colOff>
      <xdr:row>7</xdr:row>
      <xdr:rowOff>0</xdr:rowOff>
    </xdr:from>
    <xdr:to>
      <xdr:col>3</xdr:col>
      <xdr:colOff>638175</xdr:colOff>
      <xdr:row>7</xdr:row>
      <xdr:rowOff>0</xdr:rowOff>
    </xdr:to>
    <xdr:sp macro="" textlink="">
      <xdr:nvSpPr>
        <xdr:cNvPr id="50" name="Text Box 7"/>
        <xdr:cNvSpPr txBox="1">
          <a:spLocks noChangeArrowheads="1"/>
        </xdr:cNvSpPr>
      </xdr:nvSpPr>
      <xdr:spPr bwMode="auto">
        <a:xfrm>
          <a:off x="1400175" y="1104900"/>
          <a:ext cx="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甲類審判</a:t>
          </a:r>
        </a:p>
      </xdr:txBody>
    </xdr:sp>
    <xdr:clientData/>
  </xdr:twoCellAnchor>
  <xdr:twoCellAnchor>
    <xdr:from>
      <xdr:col>3</xdr:col>
      <xdr:colOff>990600</xdr:colOff>
      <xdr:row>7</xdr:row>
      <xdr:rowOff>0</xdr:rowOff>
    </xdr:from>
    <xdr:to>
      <xdr:col>3</xdr:col>
      <xdr:colOff>638175</xdr:colOff>
      <xdr:row>7</xdr:row>
      <xdr:rowOff>0</xdr:rowOff>
    </xdr:to>
    <xdr:sp macro="" textlink="">
      <xdr:nvSpPr>
        <xdr:cNvPr id="51" name="Text Box 8"/>
        <xdr:cNvSpPr txBox="1">
          <a:spLocks noChangeArrowheads="1"/>
        </xdr:cNvSpPr>
      </xdr:nvSpPr>
      <xdr:spPr bwMode="auto">
        <a:xfrm>
          <a:off x="1400175" y="11049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保全処分</a:t>
          </a:r>
        </a:p>
      </xdr:txBody>
    </xdr:sp>
    <xdr:clientData/>
  </xdr:twoCellAnchor>
  <xdr:twoCellAnchor>
    <xdr:from>
      <xdr:col>3</xdr:col>
      <xdr:colOff>971550</xdr:colOff>
      <xdr:row>7</xdr:row>
      <xdr:rowOff>0</xdr:rowOff>
    </xdr:from>
    <xdr:to>
      <xdr:col>3</xdr:col>
      <xdr:colOff>638175</xdr:colOff>
      <xdr:row>7</xdr:row>
      <xdr:rowOff>0</xdr:rowOff>
    </xdr:to>
    <xdr:sp macro="" textlink="">
      <xdr:nvSpPr>
        <xdr:cNvPr id="52" name="Line 9"/>
        <xdr:cNvSpPr>
          <a:spLocks noChangeShapeType="1"/>
        </xdr:cNvSpPr>
      </xdr:nvSpPr>
      <xdr:spPr bwMode="auto">
        <a:xfrm>
          <a:off x="1400175" y="1104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685800</xdr:colOff>
      <xdr:row>7</xdr:row>
      <xdr:rowOff>0</xdr:rowOff>
    </xdr:from>
    <xdr:to>
      <xdr:col>3</xdr:col>
      <xdr:colOff>638175</xdr:colOff>
      <xdr:row>7</xdr:row>
      <xdr:rowOff>0</xdr:rowOff>
    </xdr:to>
    <xdr:sp macro="" textlink="">
      <xdr:nvSpPr>
        <xdr:cNvPr id="53" name="Line 10"/>
        <xdr:cNvSpPr>
          <a:spLocks noChangeShapeType="1"/>
        </xdr:cNvSpPr>
      </xdr:nvSpPr>
      <xdr:spPr bwMode="auto">
        <a:xfrm>
          <a:off x="1238250" y="1104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933450</xdr:colOff>
      <xdr:row>7</xdr:row>
      <xdr:rowOff>0</xdr:rowOff>
    </xdr:from>
    <xdr:to>
      <xdr:col>3</xdr:col>
      <xdr:colOff>638175</xdr:colOff>
      <xdr:row>7</xdr:row>
      <xdr:rowOff>0</xdr:rowOff>
    </xdr:to>
    <xdr:sp macro="" textlink="">
      <xdr:nvSpPr>
        <xdr:cNvPr id="54" name="Line 11"/>
        <xdr:cNvSpPr>
          <a:spLocks noChangeShapeType="1"/>
        </xdr:cNvSpPr>
      </xdr:nvSpPr>
      <xdr:spPr bwMode="auto">
        <a:xfrm>
          <a:off x="1400175" y="1104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1000125</xdr:colOff>
      <xdr:row>7</xdr:row>
      <xdr:rowOff>0</xdr:rowOff>
    </xdr:from>
    <xdr:to>
      <xdr:col>3</xdr:col>
      <xdr:colOff>638175</xdr:colOff>
      <xdr:row>7</xdr:row>
      <xdr:rowOff>0</xdr:rowOff>
    </xdr:to>
    <xdr:sp macro="" textlink="">
      <xdr:nvSpPr>
        <xdr:cNvPr id="55" name="Line 16"/>
        <xdr:cNvSpPr>
          <a:spLocks noChangeShapeType="1"/>
        </xdr:cNvSpPr>
      </xdr:nvSpPr>
      <xdr:spPr bwMode="auto">
        <a:xfrm>
          <a:off x="1400175" y="1104900"/>
          <a:ext cx="0" cy="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1000125</xdr:colOff>
      <xdr:row>7</xdr:row>
      <xdr:rowOff>0</xdr:rowOff>
    </xdr:from>
    <xdr:to>
      <xdr:col>3</xdr:col>
      <xdr:colOff>638175</xdr:colOff>
      <xdr:row>7</xdr:row>
      <xdr:rowOff>0</xdr:rowOff>
    </xdr:to>
    <xdr:sp macro="" textlink="">
      <xdr:nvSpPr>
        <xdr:cNvPr id="56" name="Line 17"/>
        <xdr:cNvSpPr>
          <a:spLocks noChangeShapeType="1"/>
        </xdr:cNvSpPr>
      </xdr:nvSpPr>
      <xdr:spPr bwMode="auto">
        <a:xfrm>
          <a:off x="1400175" y="1104900"/>
          <a:ext cx="0" cy="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990600</xdr:colOff>
      <xdr:row>7</xdr:row>
      <xdr:rowOff>0</xdr:rowOff>
    </xdr:from>
    <xdr:to>
      <xdr:col>3</xdr:col>
      <xdr:colOff>638175</xdr:colOff>
      <xdr:row>7</xdr:row>
      <xdr:rowOff>0</xdr:rowOff>
    </xdr:to>
    <xdr:sp macro="" textlink="">
      <xdr:nvSpPr>
        <xdr:cNvPr id="57" name="Line 20"/>
        <xdr:cNvSpPr>
          <a:spLocks noChangeShapeType="1"/>
        </xdr:cNvSpPr>
      </xdr:nvSpPr>
      <xdr:spPr bwMode="auto">
        <a:xfrm>
          <a:off x="1400175" y="1104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6</xdr:row>
      <xdr:rowOff>0</xdr:rowOff>
    </xdr:from>
    <xdr:to>
      <xdr:col>2</xdr:col>
      <xdr:colOff>666750</xdr:colOff>
      <xdr:row>6</xdr:row>
      <xdr:rowOff>0</xdr:rowOff>
    </xdr:to>
    <xdr:sp macro="" textlink="">
      <xdr:nvSpPr>
        <xdr:cNvPr id="14337" name="Text Box 1"/>
        <xdr:cNvSpPr txBox="1">
          <a:spLocks noChangeArrowheads="1"/>
        </xdr:cNvSpPr>
      </xdr:nvSpPr>
      <xdr:spPr bwMode="auto">
        <a:xfrm>
          <a:off x="457200" y="1028700"/>
          <a:ext cx="6477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親権・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未成年者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の後見・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後見監督</a:t>
          </a:r>
        </a:p>
      </xdr:txBody>
    </xdr:sp>
    <xdr:clientData/>
  </xdr:twoCellAnchor>
  <xdr:twoCellAnchor>
    <xdr:from>
      <xdr:col>2</xdr:col>
      <xdr:colOff>714375</xdr:colOff>
      <xdr:row>6</xdr:row>
      <xdr:rowOff>0</xdr:rowOff>
    </xdr:from>
    <xdr:to>
      <xdr:col>2</xdr:col>
      <xdr:colOff>666750</xdr:colOff>
      <xdr:row>6</xdr:row>
      <xdr:rowOff>0</xdr:rowOff>
    </xdr:to>
    <xdr:sp macro="" textlink="">
      <xdr:nvSpPr>
        <xdr:cNvPr id="14338" name="Text Box 2"/>
        <xdr:cNvSpPr txBox="1">
          <a:spLocks noChangeArrowheads="1"/>
        </xdr:cNvSpPr>
      </xdr:nvSpPr>
      <xdr:spPr bwMode="auto">
        <a:xfrm>
          <a:off x="1152525" y="1028700"/>
          <a:ext cx="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①　届　出</a:t>
          </a:r>
        </a:p>
      </xdr:txBody>
    </xdr:sp>
    <xdr:clientData/>
  </xdr:twoCellAnchor>
  <xdr:twoCellAnchor>
    <xdr:from>
      <xdr:col>2</xdr:col>
      <xdr:colOff>714375</xdr:colOff>
      <xdr:row>6</xdr:row>
      <xdr:rowOff>0</xdr:rowOff>
    </xdr:from>
    <xdr:to>
      <xdr:col>2</xdr:col>
      <xdr:colOff>666750</xdr:colOff>
      <xdr:row>6</xdr:row>
      <xdr:rowOff>0</xdr:rowOff>
    </xdr:to>
    <xdr:sp macro="" textlink="">
      <xdr:nvSpPr>
        <xdr:cNvPr id="14339" name="Text Box 3"/>
        <xdr:cNvSpPr txBox="1">
          <a:spLocks noChangeArrowheads="1"/>
        </xdr:cNvSpPr>
      </xdr:nvSpPr>
      <xdr:spPr bwMode="auto">
        <a:xfrm>
          <a:off x="1152525" y="10287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②</a:t>
          </a:r>
        </a:p>
      </xdr:txBody>
    </xdr:sp>
    <xdr:clientData/>
  </xdr:twoCellAnchor>
  <xdr:twoCellAnchor>
    <xdr:from>
      <xdr:col>2</xdr:col>
      <xdr:colOff>704850</xdr:colOff>
      <xdr:row>6</xdr:row>
      <xdr:rowOff>0</xdr:rowOff>
    </xdr:from>
    <xdr:to>
      <xdr:col>2</xdr:col>
      <xdr:colOff>666750</xdr:colOff>
      <xdr:row>6</xdr:row>
      <xdr:rowOff>0</xdr:rowOff>
    </xdr:to>
    <xdr:sp macro="" textlink="">
      <xdr:nvSpPr>
        <xdr:cNvPr id="14340" name="Text Box 4"/>
        <xdr:cNvSpPr txBox="1">
          <a:spLocks noChangeArrowheads="1"/>
        </xdr:cNvSpPr>
      </xdr:nvSpPr>
      <xdr:spPr bwMode="auto">
        <a:xfrm>
          <a:off x="1143000" y="10287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嘱</a:t>
          </a:r>
        </a:p>
      </xdr:txBody>
    </xdr:sp>
    <xdr:clientData/>
  </xdr:twoCellAnchor>
  <xdr:twoCellAnchor>
    <xdr:from>
      <xdr:col>2</xdr:col>
      <xdr:colOff>714375</xdr:colOff>
      <xdr:row>6</xdr:row>
      <xdr:rowOff>0</xdr:rowOff>
    </xdr:from>
    <xdr:to>
      <xdr:col>2</xdr:col>
      <xdr:colOff>666750</xdr:colOff>
      <xdr:row>6</xdr:row>
      <xdr:rowOff>0</xdr:rowOff>
    </xdr:to>
    <xdr:sp macro="" textlink="">
      <xdr:nvSpPr>
        <xdr:cNvPr id="14341" name="Text Box 5"/>
        <xdr:cNvSpPr txBox="1">
          <a:spLocks noChangeArrowheads="1"/>
        </xdr:cNvSpPr>
      </xdr:nvSpPr>
      <xdr:spPr bwMode="auto">
        <a:xfrm>
          <a:off x="1152525" y="10287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託</a:t>
          </a:r>
        </a:p>
      </xdr:txBody>
    </xdr:sp>
    <xdr:clientData/>
  </xdr:twoCellAnchor>
  <xdr:twoCellAnchor>
    <xdr:from>
      <xdr:col>2</xdr:col>
      <xdr:colOff>704850</xdr:colOff>
      <xdr:row>6</xdr:row>
      <xdr:rowOff>0</xdr:rowOff>
    </xdr:from>
    <xdr:to>
      <xdr:col>2</xdr:col>
      <xdr:colOff>666750</xdr:colOff>
      <xdr:row>6</xdr:row>
      <xdr:rowOff>0</xdr:rowOff>
    </xdr:to>
    <xdr:sp macro="" textlink="">
      <xdr:nvSpPr>
        <xdr:cNvPr id="14342" name="Text Box 6"/>
        <xdr:cNvSpPr txBox="1">
          <a:spLocks noChangeArrowheads="1"/>
        </xdr:cNvSpPr>
      </xdr:nvSpPr>
      <xdr:spPr bwMode="auto">
        <a:xfrm>
          <a:off x="1143000" y="10287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③　　計</a:t>
          </a:r>
        </a:p>
      </xdr:txBody>
    </xdr:sp>
    <xdr:clientData/>
  </xdr:twoCellAnchor>
  <xdr:twoCellAnchor>
    <xdr:from>
      <xdr:col>2</xdr:col>
      <xdr:colOff>971550</xdr:colOff>
      <xdr:row>6</xdr:row>
      <xdr:rowOff>0</xdr:rowOff>
    </xdr:from>
    <xdr:to>
      <xdr:col>2</xdr:col>
      <xdr:colOff>666750</xdr:colOff>
      <xdr:row>6</xdr:row>
      <xdr:rowOff>0</xdr:rowOff>
    </xdr:to>
    <xdr:sp macro="" textlink="">
      <xdr:nvSpPr>
        <xdr:cNvPr id="14343" name="Text Box 7"/>
        <xdr:cNvSpPr txBox="1">
          <a:spLocks noChangeArrowheads="1"/>
        </xdr:cNvSpPr>
      </xdr:nvSpPr>
      <xdr:spPr bwMode="auto">
        <a:xfrm>
          <a:off x="1409700" y="1028700"/>
          <a:ext cx="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甲類審判</a:t>
          </a:r>
        </a:p>
      </xdr:txBody>
    </xdr:sp>
    <xdr:clientData/>
  </xdr:twoCellAnchor>
  <xdr:twoCellAnchor>
    <xdr:from>
      <xdr:col>2</xdr:col>
      <xdr:colOff>990600</xdr:colOff>
      <xdr:row>6</xdr:row>
      <xdr:rowOff>0</xdr:rowOff>
    </xdr:from>
    <xdr:to>
      <xdr:col>2</xdr:col>
      <xdr:colOff>666750</xdr:colOff>
      <xdr:row>6</xdr:row>
      <xdr:rowOff>0</xdr:rowOff>
    </xdr:to>
    <xdr:sp macro="" textlink="">
      <xdr:nvSpPr>
        <xdr:cNvPr id="14344" name="Text Box 8"/>
        <xdr:cNvSpPr txBox="1">
          <a:spLocks noChangeArrowheads="1"/>
        </xdr:cNvSpPr>
      </xdr:nvSpPr>
      <xdr:spPr bwMode="auto">
        <a:xfrm>
          <a:off x="1428750" y="10287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保全処分</a:t>
          </a:r>
        </a:p>
      </xdr:txBody>
    </xdr:sp>
    <xdr:clientData/>
  </xdr:twoCellAnchor>
  <xdr:twoCellAnchor>
    <xdr:from>
      <xdr:col>2</xdr:col>
      <xdr:colOff>971550</xdr:colOff>
      <xdr:row>6</xdr:row>
      <xdr:rowOff>0</xdr:rowOff>
    </xdr:from>
    <xdr:to>
      <xdr:col>2</xdr:col>
      <xdr:colOff>666750</xdr:colOff>
      <xdr:row>6</xdr:row>
      <xdr:rowOff>0</xdr:rowOff>
    </xdr:to>
    <xdr:sp macro="" textlink="">
      <xdr:nvSpPr>
        <xdr:cNvPr id="14700" name="Line 9"/>
        <xdr:cNvSpPr>
          <a:spLocks noChangeShapeType="1"/>
        </xdr:cNvSpPr>
      </xdr:nvSpPr>
      <xdr:spPr bwMode="auto">
        <a:xfrm>
          <a:off x="1409700" y="10953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685800</xdr:colOff>
      <xdr:row>6</xdr:row>
      <xdr:rowOff>0</xdr:rowOff>
    </xdr:from>
    <xdr:to>
      <xdr:col>2</xdr:col>
      <xdr:colOff>666750</xdr:colOff>
      <xdr:row>6</xdr:row>
      <xdr:rowOff>0</xdr:rowOff>
    </xdr:to>
    <xdr:sp macro="" textlink="">
      <xdr:nvSpPr>
        <xdr:cNvPr id="14701" name="Line 10"/>
        <xdr:cNvSpPr>
          <a:spLocks noChangeShapeType="1"/>
        </xdr:cNvSpPr>
      </xdr:nvSpPr>
      <xdr:spPr bwMode="auto">
        <a:xfrm>
          <a:off x="1123950" y="10953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933450</xdr:colOff>
      <xdr:row>6</xdr:row>
      <xdr:rowOff>0</xdr:rowOff>
    </xdr:from>
    <xdr:to>
      <xdr:col>2</xdr:col>
      <xdr:colOff>666750</xdr:colOff>
      <xdr:row>6</xdr:row>
      <xdr:rowOff>0</xdr:rowOff>
    </xdr:to>
    <xdr:sp macro="" textlink="">
      <xdr:nvSpPr>
        <xdr:cNvPr id="14702" name="Line 11"/>
        <xdr:cNvSpPr>
          <a:spLocks noChangeShapeType="1"/>
        </xdr:cNvSpPr>
      </xdr:nvSpPr>
      <xdr:spPr bwMode="auto">
        <a:xfrm>
          <a:off x="1371600" y="10953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28575</xdr:colOff>
      <xdr:row>6</xdr:row>
      <xdr:rowOff>0</xdr:rowOff>
    </xdr:from>
    <xdr:to>
      <xdr:col>12</xdr:col>
      <xdr:colOff>276225</xdr:colOff>
      <xdr:row>6</xdr:row>
      <xdr:rowOff>0</xdr:rowOff>
    </xdr:to>
    <xdr:sp macro="" textlink="">
      <xdr:nvSpPr>
        <xdr:cNvPr id="14348" name="Text Box 12"/>
        <xdr:cNvSpPr txBox="1">
          <a:spLocks noChangeArrowheads="1"/>
        </xdr:cNvSpPr>
      </xdr:nvSpPr>
      <xdr:spPr bwMode="auto">
        <a:xfrm>
          <a:off x="6753225" y="1028700"/>
          <a:ext cx="2476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氏</a:t>
          </a:r>
        </a:p>
      </xdr:txBody>
    </xdr:sp>
    <xdr:clientData/>
  </xdr:twoCellAnchor>
  <xdr:twoCellAnchor>
    <xdr:from>
      <xdr:col>12</xdr:col>
      <xdr:colOff>47625</xdr:colOff>
      <xdr:row>6</xdr:row>
      <xdr:rowOff>0</xdr:rowOff>
    </xdr:from>
    <xdr:to>
      <xdr:col>12</xdr:col>
      <xdr:colOff>266700</xdr:colOff>
      <xdr:row>6</xdr:row>
      <xdr:rowOff>0</xdr:rowOff>
    </xdr:to>
    <xdr:sp macro="" textlink="">
      <xdr:nvSpPr>
        <xdr:cNvPr id="14349" name="Text Box 13"/>
        <xdr:cNvSpPr txBox="1">
          <a:spLocks noChangeArrowheads="1"/>
        </xdr:cNvSpPr>
      </xdr:nvSpPr>
      <xdr:spPr bwMode="auto">
        <a:xfrm>
          <a:off x="6772275" y="1028700"/>
          <a:ext cx="21907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の</a:t>
          </a:r>
        </a:p>
      </xdr:txBody>
    </xdr:sp>
    <xdr:clientData/>
  </xdr:twoCellAnchor>
  <xdr:twoCellAnchor>
    <xdr:from>
      <xdr:col>12</xdr:col>
      <xdr:colOff>38100</xdr:colOff>
      <xdr:row>6</xdr:row>
      <xdr:rowOff>0</xdr:rowOff>
    </xdr:from>
    <xdr:to>
      <xdr:col>12</xdr:col>
      <xdr:colOff>285750</xdr:colOff>
      <xdr:row>6</xdr:row>
      <xdr:rowOff>0</xdr:rowOff>
    </xdr:to>
    <xdr:sp macro="" textlink="">
      <xdr:nvSpPr>
        <xdr:cNvPr id="14350" name="Text Box 14"/>
        <xdr:cNvSpPr txBox="1">
          <a:spLocks noChangeArrowheads="1"/>
        </xdr:cNvSpPr>
      </xdr:nvSpPr>
      <xdr:spPr bwMode="auto">
        <a:xfrm>
          <a:off x="6762750" y="1028700"/>
          <a:ext cx="2476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変</a:t>
          </a:r>
        </a:p>
      </xdr:txBody>
    </xdr:sp>
    <xdr:clientData/>
  </xdr:twoCellAnchor>
  <xdr:twoCellAnchor>
    <xdr:from>
      <xdr:col>12</xdr:col>
      <xdr:colOff>38100</xdr:colOff>
      <xdr:row>6</xdr:row>
      <xdr:rowOff>0</xdr:rowOff>
    </xdr:from>
    <xdr:to>
      <xdr:col>12</xdr:col>
      <xdr:colOff>285750</xdr:colOff>
      <xdr:row>6</xdr:row>
      <xdr:rowOff>0</xdr:rowOff>
    </xdr:to>
    <xdr:sp macro="" textlink="">
      <xdr:nvSpPr>
        <xdr:cNvPr id="14351" name="Text Box 15"/>
        <xdr:cNvSpPr txBox="1">
          <a:spLocks noChangeArrowheads="1"/>
        </xdr:cNvSpPr>
      </xdr:nvSpPr>
      <xdr:spPr bwMode="auto">
        <a:xfrm>
          <a:off x="6762750" y="1028700"/>
          <a:ext cx="2476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更</a:t>
          </a:r>
        </a:p>
      </xdr:txBody>
    </xdr:sp>
    <xdr:clientData/>
  </xdr:twoCellAnchor>
  <xdr:twoCellAnchor>
    <xdr:from>
      <xdr:col>2</xdr:col>
      <xdr:colOff>1000125</xdr:colOff>
      <xdr:row>17</xdr:row>
      <xdr:rowOff>0</xdr:rowOff>
    </xdr:from>
    <xdr:to>
      <xdr:col>2</xdr:col>
      <xdr:colOff>1000125</xdr:colOff>
      <xdr:row>26</xdr:row>
      <xdr:rowOff>9525</xdr:rowOff>
    </xdr:to>
    <xdr:sp macro="" textlink="">
      <xdr:nvSpPr>
        <xdr:cNvPr id="14707" name="Line 16"/>
        <xdr:cNvSpPr>
          <a:spLocks noChangeShapeType="1"/>
        </xdr:cNvSpPr>
      </xdr:nvSpPr>
      <xdr:spPr bwMode="auto">
        <a:xfrm>
          <a:off x="1438275" y="3067050"/>
          <a:ext cx="0" cy="1552575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1000125</xdr:colOff>
      <xdr:row>17</xdr:row>
      <xdr:rowOff>0</xdr:rowOff>
    </xdr:from>
    <xdr:to>
      <xdr:col>2</xdr:col>
      <xdr:colOff>1000125</xdr:colOff>
      <xdr:row>26</xdr:row>
      <xdr:rowOff>0</xdr:rowOff>
    </xdr:to>
    <xdr:sp macro="" textlink="">
      <xdr:nvSpPr>
        <xdr:cNvPr id="14708" name="Line 17"/>
        <xdr:cNvSpPr>
          <a:spLocks noChangeShapeType="1"/>
        </xdr:cNvSpPr>
      </xdr:nvSpPr>
      <xdr:spPr bwMode="auto">
        <a:xfrm>
          <a:off x="1438275" y="3067050"/>
          <a:ext cx="0" cy="154305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27</xdr:row>
      <xdr:rowOff>0</xdr:rowOff>
    </xdr:from>
    <xdr:to>
      <xdr:col>7</xdr:col>
      <xdr:colOff>0</xdr:colOff>
      <xdr:row>27</xdr:row>
      <xdr:rowOff>0</xdr:rowOff>
    </xdr:to>
    <xdr:sp macro="" textlink="">
      <xdr:nvSpPr>
        <xdr:cNvPr id="14709" name="Line 18"/>
        <xdr:cNvSpPr>
          <a:spLocks noChangeShapeType="1"/>
        </xdr:cNvSpPr>
      </xdr:nvSpPr>
      <xdr:spPr bwMode="auto">
        <a:xfrm>
          <a:off x="4333875" y="4791075"/>
          <a:ext cx="0" cy="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26</xdr:row>
      <xdr:rowOff>0</xdr:rowOff>
    </xdr:from>
    <xdr:to>
      <xdr:col>7</xdr:col>
      <xdr:colOff>0</xdr:colOff>
      <xdr:row>27</xdr:row>
      <xdr:rowOff>0</xdr:rowOff>
    </xdr:to>
    <xdr:sp macro="" textlink="">
      <xdr:nvSpPr>
        <xdr:cNvPr id="14710" name="Line 19"/>
        <xdr:cNvSpPr>
          <a:spLocks noChangeShapeType="1"/>
        </xdr:cNvSpPr>
      </xdr:nvSpPr>
      <xdr:spPr bwMode="auto">
        <a:xfrm>
          <a:off x="4333875" y="4610100"/>
          <a:ext cx="0" cy="180975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9525</xdr:colOff>
      <xdr:row>15</xdr:row>
      <xdr:rowOff>9525</xdr:rowOff>
    </xdr:from>
    <xdr:to>
      <xdr:col>4</xdr:col>
      <xdr:colOff>0</xdr:colOff>
      <xdr:row>17</xdr:row>
      <xdr:rowOff>0</xdr:rowOff>
    </xdr:to>
    <xdr:sp macro="" textlink="">
      <xdr:nvSpPr>
        <xdr:cNvPr id="14711" name="Line 20"/>
        <xdr:cNvSpPr>
          <a:spLocks noChangeShapeType="1"/>
        </xdr:cNvSpPr>
      </xdr:nvSpPr>
      <xdr:spPr bwMode="auto">
        <a:xfrm>
          <a:off x="219075" y="2733675"/>
          <a:ext cx="2390775" cy="3333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26</xdr:row>
      <xdr:rowOff>133350</xdr:rowOff>
    </xdr:from>
    <xdr:to>
      <xdr:col>7</xdr:col>
      <xdr:colOff>0</xdr:colOff>
      <xdr:row>27</xdr:row>
      <xdr:rowOff>0</xdr:rowOff>
    </xdr:to>
    <xdr:sp macro="" textlink="">
      <xdr:nvSpPr>
        <xdr:cNvPr id="14712" name="Line 21"/>
        <xdr:cNvSpPr>
          <a:spLocks noChangeShapeType="1"/>
        </xdr:cNvSpPr>
      </xdr:nvSpPr>
      <xdr:spPr bwMode="auto">
        <a:xfrm>
          <a:off x="4333875" y="4743450"/>
          <a:ext cx="0" cy="47625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9525</xdr:colOff>
      <xdr:row>6</xdr:row>
      <xdr:rowOff>9525</xdr:rowOff>
    </xdr:from>
    <xdr:to>
      <xdr:col>14</xdr:col>
      <xdr:colOff>0</xdr:colOff>
      <xdr:row>8</xdr:row>
      <xdr:rowOff>0</xdr:rowOff>
    </xdr:to>
    <xdr:sp macro="" textlink="">
      <xdr:nvSpPr>
        <xdr:cNvPr id="14713" name="Line 22"/>
        <xdr:cNvSpPr>
          <a:spLocks noChangeShapeType="1"/>
        </xdr:cNvSpPr>
      </xdr:nvSpPr>
      <xdr:spPr bwMode="auto">
        <a:xfrm>
          <a:off x="6343650" y="2733675"/>
          <a:ext cx="2552700" cy="3333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26</xdr:row>
      <xdr:rowOff>0</xdr:rowOff>
    </xdr:from>
    <xdr:to>
      <xdr:col>7</xdr:col>
      <xdr:colOff>0</xdr:colOff>
      <xdr:row>27</xdr:row>
      <xdr:rowOff>0</xdr:rowOff>
    </xdr:to>
    <xdr:sp macro="" textlink="">
      <xdr:nvSpPr>
        <xdr:cNvPr id="24" name="Line 19"/>
        <xdr:cNvSpPr>
          <a:spLocks noChangeShapeType="1"/>
        </xdr:cNvSpPr>
      </xdr:nvSpPr>
      <xdr:spPr bwMode="auto">
        <a:xfrm>
          <a:off x="4333875" y="4610100"/>
          <a:ext cx="0" cy="180975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26</xdr:row>
      <xdr:rowOff>133350</xdr:rowOff>
    </xdr:from>
    <xdr:to>
      <xdr:col>7</xdr:col>
      <xdr:colOff>0</xdr:colOff>
      <xdr:row>27</xdr:row>
      <xdr:rowOff>0</xdr:rowOff>
    </xdr:to>
    <xdr:sp macro="" textlink="">
      <xdr:nvSpPr>
        <xdr:cNvPr id="25" name="Line 21"/>
        <xdr:cNvSpPr>
          <a:spLocks noChangeShapeType="1"/>
        </xdr:cNvSpPr>
      </xdr:nvSpPr>
      <xdr:spPr bwMode="auto">
        <a:xfrm>
          <a:off x="4333875" y="4743450"/>
          <a:ext cx="0" cy="47625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26</xdr:row>
      <xdr:rowOff>0</xdr:rowOff>
    </xdr:from>
    <xdr:to>
      <xdr:col>7</xdr:col>
      <xdr:colOff>0</xdr:colOff>
      <xdr:row>27</xdr:row>
      <xdr:rowOff>0</xdr:rowOff>
    </xdr:to>
    <xdr:sp macro="" textlink="">
      <xdr:nvSpPr>
        <xdr:cNvPr id="26" name="Line 19"/>
        <xdr:cNvSpPr>
          <a:spLocks noChangeShapeType="1"/>
        </xdr:cNvSpPr>
      </xdr:nvSpPr>
      <xdr:spPr bwMode="auto">
        <a:xfrm>
          <a:off x="4333875" y="4610100"/>
          <a:ext cx="0" cy="180975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26</xdr:row>
      <xdr:rowOff>133350</xdr:rowOff>
    </xdr:from>
    <xdr:to>
      <xdr:col>7</xdr:col>
      <xdr:colOff>0</xdr:colOff>
      <xdr:row>27</xdr:row>
      <xdr:rowOff>0</xdr:rowOff>
    </xdr:to>
    <xdr:sp macro="" textlink="">
      <xdr:nvSpPr>
        <xdr:cNvPr id="27" name="Line 21"/>
        <xdr:cNvSpPr>
          <a:spLocks noChangeShapeType="1"/>
        </xdr:cNvSpPr>
      </xdr:nvSpPr>
      <xdr:spPr bwMode="auto">
        <a:xfrm>
          <a:off x="4333875" y="4743450"/>
          <a:ext cx="0" cy="47625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26</xdr:row>
      <xdr:rowOff>0</xdr:rowOff>
    </xdr:from>
    <xdr:to>
      <xdr:col>7</xdr:col>
      <xdr:colOff>0</xdr:colOff>
      <xdr:row>27</xdr:row>
      <xdr:rowOff>0</xdr:rowOff>
    </xdr:to>
    <xdr:sp macro="" textlink="">
      <xdr:nvSpPr>
        <xdr:cNvPr id="30" name="Line 19"/>
        <xdr:cNvSpPr>
          <a:spLocks noChangeShapeType="1"/>
        </xdr:cNvSpPr>
      </xdr:nvSpPr>
      <xdr:spPr bwMode="auto">
        <a:xfrm>
          <a:off x="4333875" y="4610100"/>
          <a:ext cx="0" cy="180975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26</xdr:row>
      <xdr:rowOff>133350</xdr:rowOff>
    </xdr:from>
    <xdr:to>
      <xdr:col>7</xdr:col>
      <xdr:colOff>0</xdr:colOff>
      <xdr:row>27</xdr:row>
      <xdr:rowOff>0</xdr:rowOff>
    </xdr:to>
    <xdr:sp macro="" textlink="">
      <xdr:nvSpPr>
        <xdr:cNvPr id="31" name="Line 21"/>
        <xdr:cNvSpPr>
          <a:spLocks noChangeShapeType="1"/>
        </xdr:cNvSpPr>
      </xdr:nvSpPr>
      <xdr:spPr bwMode="auto">
        <a:xfrm>
          <a:off x="4333875" y="4743450"/>
          <a:ext cx="0" cy="47625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69"/>
  <sheetViews>
    <sheetView tabSelected="1" zoomScaleNormal="100" zoomScaleSheetLayoutView="70" workbookViewId="0">
      <selection activeCell="G59" sqref="G59"/>
    </sheetView>
  </sheetViews>
  <sheetFormatPr defaultColWidth="9" defaultRowHeight="13.5" x14ac:dyDescent="0.15"/>
  <cols>
    <col min="1" max="1" width="3.375" style="1" bestFit="1" customWidth="1"/>
    <col min="2" max="2" width="2.625" style="1" customWidth="1"/>
    <col min="3" max="3" width="4" style="1" customWidth="1"/>
    <col min="4" max="4" width="9.625" style="1" customWidth="1"/>
    <col min="5" max="5" width="2.625" style="1" customWidth="1"/>
    <col min="6" max="6" width="13.875" style="1" customWidth="1"/>
    <col min="7" max="7" width="9" style="1"/>
    <col min="8" max="8" width="1.375" style="1" customWidth="1"/>
    <col min="9" max="9" width="9" style="1"/>
    <col min="10" max="10" width="1.375" style="1" customWidth="1"/>
    <col min="11" max="11" width="9" style="1"/>
    <col min="12" max="12" width="1.375" style="1" customWidth="1"/>
    <col min="13" max="13" width="9" style="1"/>
    <col min="14" max="14" width="1.375" style="1" customWidth="1"/>
    <col min="15" max="15" width="9" style="1"/>
    <col min="16" max="16" width="1.375" style="1" customWidth="1"/>
    <col min="17" max="17" width="5.625" style="1" customWidth="1"/>
    <col min="18" max="18" width="4" style="1" customWidth="1"/>
    <col min="19" max="20" width="3.125" style="1" customWidth="1"/>
    <col min="21" max="21" width="9.125" style="1" customWidth="1"/>
    <col min="22" max="22" width="10.125" style="1" bestFit="1" customWidth="1"/>
    <col min="23" max="23" width="1.375" style="1" customWidth="1"/>
    <col min="24" max="24" width="10.125" style="1" bestFit="1" customWidth="1"/>
    <col min="25" max="25" width="1.375" style="1" customWidth="1"/>
    <col min="26" max="26" width="10.125" style="1" bestFit="1" customWidth="1"/>
    <col min="27" max="27" width="1.375" style="1" customWidth="1"/>
    <col min="28" max="28" width="10.125" style="1" bestFit="1" customWidth="1"/>
    <col min="29" max="29" width="1.375" style="1" customWidth="1"/>
    <col min="30" max="30" width="10.125" style="1" customWidth="1"/>
    <col min="31" max="31" width="1.375" style="1" customWidth="1"/>
    <col min="32" max="16384" width="9" style="1"/>
  </cols>
  <sheetData>
    <row r="1" spans="1:32" x14ac:dyDescent="0.15">
      <c r="A1" s="1" t="s">
        <v>82</v>
      </c>
    </row>
    <row r="2" spans="1:32" x14ac:dyDescent="0.15">
      <c r="AD2" s="2"/>
    </row>
    <row r="3" spans="1:32" x14ac:dyDescent="0.15">
      <c r="C3" s="128" t="s">
        <v>0</v>
      </c>
      <c r="D3" s="128"/>
      <c r="E3" s="128"/>
      <c r="F3" s="128"/>
      <c r="X3" s="4"/>
      <c r="Y3" s="4"/>
      <c r="Z3" s="4"/>
      <c r="AA3" s="4"/>
      <c r="AB3" s="4"/>
      <c r="AC3" s="4"/>
      <c r="AD3" s="5"/>
    </row>
    <row r="4" spans="1:32" x14ac:dyDescent="0.15">
      <c r="C4" s="128"/>
      <c r="D4" s="128"/>
      <c r="E4" s="128"/>
      <c r="F4" s="128"/>
      <c r="X4" s="4"/>
      <c r="Y4" s="4"/>
      <c r="Z4" s="4"/>
      <c r="AA4" s="4"/>
      <c r="AB4" s="4"/>
      <c r="AC4" s="4"/>
      <c r="AD4" s="4"/>
    </row>
    <row r="5" spans="1:32" x14ac:dyDescent="0.15">
      <c r="R5" s="6"/>
      <c r="S5" s="6"/>
      <c r="T5" s="6"/>
      <c r="U5" s="6"/>
      <c r="V5" s="6"/>
      <c r="X5" s="57"/>
      <c r="Y5" s="4"/>
      <c r="Z5" s="4"/>
      <c r="AA5" s="4"/>
      <c r="AB5" s="4"/>
      <c r="AC5" s="4"/>
      <c r="AD5" s="5"/>
    </row>
    <row r="6" spans="1:32" x14ac:dyDescent="0.15">
      <c r="C6" s="4" t="s">
        <v>109</v>
      </c>
      <c r="D6" s="4"/>
      <c r="E6" s="4"/>
      <c r="F6" s="4"/>
      <c r="G6" s="4"/>
      <c r="X6" s="4"/>
      <c r="Y6" s="4"/>
      <c r="Z6" s="4"/>
      <c r="AA6" s="4"/>
      <c r="AB6" s="4"/>
      <c r="AC6" s="4"/>
      <c r="AD6" s="5"/>
    </row>
    <row r="7" spans="1:32" ht="7.5" customHeight="1" thickBot="1" x14ac:dyDescent="0.2">
      <c r="AF7" s="2"/>
    </row>
    <row r="8" spans="1:32" ht="15" customHeight="1" x14ac:dyDescent="0.15">
      <c r="C8" s="136" t="s">
        <v>72</v>
      </c>
      <c r="D8" s="137"/>
      <c r="E8" s="26"/>
      <c r="F8" s="201">
        <v>165709</v>
      </c>
      <c r="G8" s="202"/>
      <c r="M8" s="4"/>
      <c r="N8" s="4"/>
      <c r="O8" s="5" t="s">
        <v>107</v>
      </c>
      <c r="R8" s="22"/>
      <c r="S8" s="22"/>
      <c r="T8" s="22"/>
      <c r="AA8" s="79"/>
      <c r="AB8" s="79"/>
      <c r="AC8" s="79"/>
      <c r="AD8" s="79"/>
      <c r="AE8" s="79"/>
    </row>
    <row r="9" spans="1:32" ht="15" customHeight="1" thickBot="1" x14ac:dyDescent="0.2">
      <c r="C9" s="138" t="s">
        <v>73</v>
      </c>
      <c r="D9" s="139"/>
      <c r="E9" s="27"/>
      <c r="F9" s="203">
        <v>380731</v>
      </c>
      <c r="G9" s="204"/>
      <c r="M9" s="4"/>
      <c r="N9" s="4"/>
      <c r="O9" s="5" t="s">
        <v>108</v>
      </c>
      <c r="R9" s="22"/>
      <c r="S9" s="25"/>
      <c r="T9" s="25"/>
      <c r="AA9" s="79"/>
      <c r="AB9" s="79"/>
      <c r="AC9" s="79"/>
      <c r="AD9" s="79"/>
      <c r="AE9" s="79"/>
    </row>
    <row r="10" spans="1:32" ht="16.5" customHeight="1" x14ac:dyDescent="0.15">
      <c r="R10" s="22"/>
      <c r="S10" s="25"/>
      <c r="T10" s="25"/>
      <c r="AA10" s="79"/>
      <c r="AB10" s="79"/>
      <c r="AC10" s="79"/>
      <c r="AD10" s="79"/>
      <c r="AE10" s="79"/>
    </row>
    <row r="11" spans="1:32" ht="16.5" customHeight="1" x14ac:dyDescent="0.15">
      <c r="C11" s="25"/>
      <c r="D11" s="25"/>
      <c r="E11" s="23"/>
      <c r="F11" s="23"/>
      <c r="G11" s="23"/>
      <c r="H11" s="23"/>
      <c r="I11" s="80"/>
      <c r="J11" s="80"/>
      <c r="K11" s="80"/>
      <c r="L11" s="80"/>
      <c r="M11" s="80"/>
      <c r="N11" s="79"/>
      <c r="R11" s="22"/>
      <c r="S11" s="25"/>
      <c r="T11" s="25"/>
      <c r="AA11" s="79"/>
      <c r="AB11" s="79"/>
      <c r="AC11" s="79"/>
      <c r="AD11" s="79"/>
      <c r="AE11" s="79"/>
    </row>
    <row r="12" spans="1:32" ht="16.5" customHeight="1" x14ac:dyDescent="0.15">
      <c r="C12" s="135" t="s">
        <v>84</v>
      </c>
      <c r="D12" s="135"/>
      <c r="R12" s="25"/>
      <c r="S12" s="81"/>
      <c r="T12" s="25"/>
      <c r="AA12" s="79"/>
      <c r="AB12" s="79"/>
      <c r="AC12" s="79"/>
      <c r="AD12" s="79"/>
      <c r="AE12" s="79"/>
    </row>
    <row r="13" spans="1:32" ht="16.5" customHeight="1" thickBot="1" x14ac:dyDescent="0.2">
      <c r="R13" s="25"/>
      <c r="S13" s="81"/>
      <c r="T13" s="25"/>
      <c r="U13" s="25"/>
      <c r="V13" s="23"/>
      <c r="W13" s="23"/>
      <c r="X13" s="23"/>
      <c r="Y13" s="23"/>
      <c r="Z13" s="79"/>
      <c r="AA13" s="79"/>
      <c r="AB13" s="79"/>
      <c r="AC13" s="79"/>
      <c r="AD13" s="79"/>
      <c r="AE13" s="79"/>
    </row>
    <row r="14" spans="1:32" ht="16.5" customHeight="1" x14ac:dyDescent="0.15">
      <c r="C14" s="129" t="s">
        <v>1</v>
      </c>
      <c r="D14" s="130"/>
      <c r="E14" s="130"/>
      <c r="F14" s="131"/>
      <c r="G14" s="154" t="s">
        <v>2</v>
      </c>
      <c r="H14" s="131"/>
      <c r="I14" s="137" t="s">
        <v>3</v>
      </c>
      <c r="J14" s="146"/>
      <c r="K14" s="146"/>
      <c r="L14" s="146"/>
      <c r="M14" s="146"/>
      <c r="N14" s="147"/>
      <c r="O14" s="140" t="s">
        <v>4</v>
      </c>
      <c r="P14" s="141"/>
      <c r="R14" s="25"/>
      <c r="S14" s="81"/>
      <c r="T14" s="25"/>
      <c r="U14" s="25"/>
      <c r="V14" s="23"/>
      <c r="W14" s="23"/>
      <c r="X14" s="23"/>
      <c r="Y14" s="23"/>
      <c r="Z14" s="79"/>
      <c r="AA14" s="79"/>
      <c r="AB14" s="79"/>
      <c r="AC14" s="79"/>
      <c r="AD14" s="79"/>
      <c r="AE14" s="79"/>
    </row>
    <row r="15" spans="1:32" ht="16.5" customHeight="1" x14ac:dyDescent="0.15">
      <c r="C15" s="132"/>
      <c r="D15" s="133"/>
      <c r="E15" s="133"/>
      <c r="F15" s="134"/>
      <c r="G15" s="155"/>
      <c r="H15" s="134"/>
      <c r="I15" s="148" t="s">
        <v>6</v>
      </c>
      <c r="J15" s="149"/>
      <c r="K15" s="152" t="s">
        <v>7</v>
      </c>
      <c r="L15" s="153"/>
      <c r="M15" s="150" t="s">
        <v>8</v>
      </c>
      <c r="N15" s="151"/>
      <c r="O15" s="142"/>
      <c r="P15" s="143"/>
      <c r="R15" s="25"/>
      <c r="S15" s="81"/>
      <c r="T15" s="25"/>
      <c r="U15" s="25"/>
      <c r="V15" s="23"/>
      <c r="W15" s="23"/>
      <c r="X15" s="23"/>
      <c r="Y15" s="23"/>
      <c r="Z15" s="79"/>
      <c r="AA15" s="79"/>
      <c r="AB15" s="79"/>
      <c r="AC15" s="79"/>
      <c r="AD15" s="79"/>
      <c r="AE15" s="79"/>
    </row>
    <row r="16" spans="1:32" ht="16.5" customHeight="1" x14ac:dyDescent="0.15">
      <c r="C16" s="87">
        <v>1</v>
      </c>
      <c r="D16" s="118" t="s">
        <v>10</v>
      </c>
      <c r="E16" s="119"/>
      <c r="F16" s="120"/>
      <c r="G16" s="7">
        <f>I16+O16</f>
        <v>4628</v>
      </c>
      <c r="H16" s="8"/>
      <c r="I16" s="7">
        <f>K16+M16</f>
        <v>2917</v>
      </c>
      <c r="J16" s="8"/>
      <c r="K16" s="205">
        <v>1339</v>
      </c>
      <c r="L16" s="206"/>
      <c r="M16" s="205">
        <v>1578</v>
      </c>
      <c r="N16" s="206"/>
      <c r="O16" s="205">
        <v>1711</v>
      </c>
      <c r="P16" s="53"/>
      <c r="R16" s="25"/>
      <c r="S16" s="81"/>
    </row>
    <row r="17" spans="1:19" ht="16.5" customHeight="1" x14ac:dyDescent="0.15">
      <c r="C17" s="87">
        <v>2</v>
      </c>
      <c r="D17" s="118" t="s">
        <v>12</v>
      </c>
      <c r="E17" s="119"/>
      <c r="F17" s="120"/>
      <c r="G17" s="7">
        <f t="shared" ref="G17:G69" si="0">I17+O17</f>
        <v>71</v>
      </c>
      <c r="H17" s="8"/>
      <c r="I17" s="7">
        <f>K17+M17</f>
        <v>7</v>
      </c>
      <c r="J17" s="8"/>
      <c r="K17" s="205">
        <v>7</v>
      </c>
      <c r="L17" s="206"/>
      <c r="M17" s="205">
        <v>0</v>
      </c>
      <c r="N17" s="206"/>
      <c r="O17" s="205">
        <v>64</v>
      </c>
      <c r="P17" s="53"/>
      <c r="R17" s="22"/>
      <c r="S17" s="25"/>
    </row>
    <row r="18" spans="1:19" ht="16.5" customHeight="1" x14ac:dyDescent="0.15">
      <c r="C18" s="87">
        <v>3</v>
      </c>
      <c r="D18" s="118" t="s">
        <v>14</v>
      </c>
      <c r="E18" s="119"/>
      <c r="F18" s="120"/>
      <c r="G18" s="7">
        <f t="shared" si="0"/>
        <v>50</v>
      </c>
      <c r="H18" s="8"/>
      <c r="I18" s="7">
        <f t="shared" ref="I18:I69" si="1">K18+M18</f>
        <v>24</v>
      </c>
      <c r="J18" s="8"/>
      <c r="K18" s="205">
        <v>18</v>
      </c>
      <c r="L18" s="206"/>
      <c r="M18" s="205">
        <v>6</v>
      </c>
      <c r="N18" s="206"/>
      <c r="O18" s="205">
        <v>26</v>
      </c>
      <c r="P18" s="53"/>
      <c r="R18" s="22"/>
      <c r="S18" s="25"/>
    </row>
    <row r="19" spans="1:19" ht="16.5" customHeight="1" x14ac:dyDescent="0.15">
      <c r="C19" s="121">
        <v>4</v>
      </c>
      <c r="D19" s="118" t="s">
        <v>16</v>
      </c>
      <c r="E19" s="119"/>
      <c r="F19" s="120"/>
      <c r="G19" s="7">
        <f t="shared" si="0"/>
        <v>205</v>
      </c>
      <c r="H19" s="8"/>
      <c r="I19" s="7">
        <f t="shared" si="1"/>
        <v>108</v>
      </c>
      <c r="J19" s="8"/>
      <c r="K19" s="205">
        <v>93</v>
      </c>
      <c r="L19" s="206"/>
      <c r="M19" s="205">
        <v>15</v>
      </c>
      <c r="N19" s="206"/>
      <c r="O19" s="205">
        <v>97</v>
      </c>
      <c r="P19" s="53"/>
      <c r="R19" s="22"/>
      <c r="S19" s="25"/>
    </row>
    <row r="20" spans="1:19" ht="16.5" customHeight="1" x14ac:dyDescent="0.15">
      <c r="C20" s="122"/>
      <c r="D20" s="118" t="s">
        <v>18</v>
      </c>
      <c r="E20" s="119"/>
      <c r="F20" s="120"/>
      <c r="G20" s="7">
        <f t="shared" si="0"/>
        <v>0</v>
      </c>
      <c r="H20" s="8"/>
      <c r="I20" s="7">
        <f t="shared" si="1"/>
        <v>0</v>
      </c>
      <c r="J20" s="8"/>
      <c r="K20" s="205">
        <v>0</v>
      </c>
      <c r="L20" s="206"/>
      <c r="M20" s="205">
        <v>0</v>
      </c>
      <c r="N20" s="206"/>
      <c r="O20" s="205">
        <v>0</v>
      </c>
      <c r="P20" s="53"/>
      <c r="R20" s="22"/>
      <c r="S20" s="82"/>
    </row>
    <row r="21" spans="1:19" ht="16.5" customHeight="1" x14ac:dyDescent="0.15">
      <c r="C21" s="121">
        <v>5</v>
      </c>
      <c r="D21" s="118" t="s">
        <v>20</v>
      </c>
      <c r="E21" s="119"/>
      <c r="F21" s="120"/>
      <c r="G21" s="7">
        <f t="shared" si="0"/>
        <v>49</v>
      </c>
      <c r="H21" s="8"/>
      <c r="I21" s="7">
        <f t="shared" si="1"/>
        <v>20</v>
      </c>
      <c r="J21" s="8"/>
      <c r="K21" s="205">
        <v>13</v>
      </c>
      <c r="L21" s="206"/>
      <c r="M21" s="205">
        <v>7</v>
      </c>
      <c r="N21" s="206"/>
      <c r="O21" s="205">
        <v>29</v>
      </c>
      <c r="P21" s="53"/>
      <c r="R21" s="22"/>
      <c r="S21" s="82"/>
    </row>
    <row r="22" spans="1:19" ht="16.5" customHeight="1" x14ac:dyDescent="0.15">
      <c r="A22" s="9"/>
      <c r="B22" s="10"/>
      <c r="C22" s="122"/>
      <c r="D22" s="118" t="s">
        <v>18</v>
      </c>
      <c r="E22" s="119"/>
      <c r="F22" s="120"/>
      <c r="G22" s="7">
        <f t="shared" si="0"/>
        <v>0</v>
      </c>
      <c r="H22" s="8"/>
      <c r="I22" s="7">
        <f t="shared" si="1"/>
        <v>0</v>
      </c>
      <c r="J22" s="8"/>
      <c r="K22" s="205">
        <v>0</v>
      </c>
      <c r="L22" s="206"/>
      <c r="M22" s="205">
        <v>0</v>
      </c>
      <c r="N22" s="206"/>
      <c r="O22" s="205">
        <v>0</v>
      </c>
      <c r="P22" s="53"/>
      <c r="R22" s="22"/>
      <c r="S22" s="82"/>
    </row>
    <row r="23" spans="1:19" ht="16.5" customHeight="1" x14ac:dyDescent="0.15">
      <c r="A23" s="9"/>
      <c r="B23" s="10"/>
      <c r="C23" s="86">
        <v>6</v>
      </c>
      <c r="D23" s="118" t="s">
        <v>23</v>
      </c>
      <c r="E23" s="119"/>
      <c r="F23" s="120"/>
      <c r="G23" s="7">
        <f t="shared" si="0"/>
        <v>2</v>
      </c>
      <c r="H23" s="8"/>
      <c r="I23" s="7">
        <f t="shared" si="1"/>
        <v>1</v>
      </c>
      <c r="J23" s="8"/>
      <c r="K23" s="205">
        <v>1</v>
      </c>
      <c r="L23" s="206"/>
      <c r="M23" s="205">
        <v>0</v>
      </c>
      <c r="N23" s="206"/>
      <c r="O23" s="205">
        <v>1</v>
      </c>
      <c r="P23" s="53"/>
      <c r="R23" s="22"/>
      <c r="S23" s="82"/>
    </row>
    <row r="24" spans="1:19" ht="16.5" customHeight="1" x14ac:dyDescent="0.15">
      <c r="A24" s="9"/>
      <c r="B24" s="10"/>
      <c r="C24" s="121">
        <v>7</v>
      </c>
      <c r="D24" s="118" t="s">
        <v>25</v>
      </c>
      <c r="E24" s="119"/>
      <c r="F24" s="120"/>
      <c r="G24" s="7">
        <f t="shared" si="0"/>
        <v>4993</v>
      </c>
      <c r="H24" s="8"/>
      <c r="I24" s="7">
        <f t="shared" si="1"/>
        <v>3198</v>
      </c>
      <c r="J24" s="8"/>
      <c r="K24" s="205">
        <v>1912</v>
      </c>
      <c r="L24" s="206"/>
      <c r="M24" s="205">
        <v>1286</v>
      </c>
      <c r="N24" s="206"/>
      <c r="O24" s="205">
        <v>1795</v>
      </c>
      <c r="P24" s="53"/>
      <c r="R24" s="22"/>
      <c r="S24" s="82"/>
    </row>
    <row r="25" spans="1:19" ht="16.5" customHeight="1" x14ac:dyDescent="0.15">
      <c r="A25" s="89"/>
      <c r="B25" s="10"/>
      <c r="C25" s="122"/>
      <c r="D25" s="118" t="s">
        <v>18</v>
      </c>
      <c r="E25" s="119"/>
      <c r="F25" s="120"/>
      <c r="G25" s="7">
        <f t="shared" si="0"/>
        <v>0</v>
      </c>
      <c r="H25" s="8"/>
      <c r="I25" s="7">
        <f t="shared" si="1"/>
        <v>0</v>
      </c>
      <c r="J25" s="8"/>
      <c r="K25" s="205">
        <v>0</v>
      </c>
      <c r="L25" s="206"/>
      <c r="M25" s="205">
        <v>0</v>
      </c>
      <c r="N25" s="206"/>
      <c r="O25" s="205">
        <v>0</v>
      </c>
      <c r="P25" s="53"/>
      <c r="R25" s="22"/>
      <c r="S25" s="82"/>
    </row>
    <row r="26" spans="1:19" ht="16.5" customHeight="1" x14ac:dyDescent="0.15">
      <c r="A26" s="89"/>
      <c r="B26" s="10"/>
      <c r="C26" s="121">
        <v>8</v>
      </c>
      <c r="D26" s="118" t="s">
        <v>78</v>
      </c>
      <c r="E26" s="119"/>
      <c r="F26" s="120"/>
      <c r="G26" s="7">
        <f t="shared" si="0"/>
        <v>983</v>
      </c>
      <c r="H26" s="8">
        <v>944</v>
      </c>
      <c r="I26" s="7">
        <f t="shared" si="1"/>
        <v>591</v>
      </c>
      <c r="J26" s="8"/>
      <c r="K26" s="205">
        <v>445</v>
      </c>
      <c r="L26" s="206"/>
      <c r="M26" s="205">
        <v>146</v>
      </c>
      <c r="N26" s="206"/>
      <c r="O26" s="205">
        <v>392</v>
      </c>
      <c r="P26" s="53"/>
      <c r="R26" s="22"/>
      <c r="S26" s="82"/>
    </row>
    <row r="27" spans="1:19" ht="16.5" customHeight="1" x14ac:dyDescent="0.15">
      <c r="A27" s="89"/>
      <c r="B27" s="10"/>
      <c r="C27" s="122"/>
      <c r="D27" s="118" t="s">
        <v>18</v>
      </c>
      <c r="E27" s="119"/>
      <c r="F27" s="120"/>
      <c r="G27" s="7">
        <f t="shared" si="0"/>
        <v>0</v>
      </c>
      <c r="H27" s="8"/>
      <c r="I27" s="7">
        <f t="shared" si="1"/>
        <v>0</v>
      </c>
      <c r="J27" s="8"/>
      <c r="K27" s="205">
        <v>0</v>
      </c>
      <c r="L27" s="206"/>
      <c r="M27" s="205">
        <v>0</v>
      </c>
      <c r="N27" s="206"/>
      <c r="O27" s="205">
        <v>0</v>
      </c>
      <c r="P27" s="53"/>
      <c r="R27" s="22"/>
      <c r="S27" s="29"/>
    </row>
    <row r="28" spans="1:19" ht="16.5" customHeight="1" x14ac:dyDescent="0.15">
      <c r="A28" s="89"/>
      <c r="B28" s="10"/>
      <c r="C28" s="87">
        <v>9</v>
      </c>
      <c r="D28" s="118" t="s">
        <v>31</v>
      </c>
      <c r="E28" s="119"/>
      <c r="F28" s="120"/>
      <c r="G28" s="7">
        <f t="shared" si="0"/>
        <v>368</v>
      </c>
      <c r="H28" s="8"/>
      <c r="I28" s="7">
        <f t="shared" si="1"/>
        <v>228</v>
      </c>
      <c r="J28" s="8"/>
      <c r="K28" s="205">
        <v>187</v>
      </c>
      <c r="L28" s="206"/>
      <c r="M28" s="205">
        <v>41</v>
      </c>
      <c r="N28" s="206"/>
      <c r="O28" s="205">
        <v>140</v>
      </c>
      <c r="P28" s="53"/>
      <c r="R28" s="22"/>
      <c r="S28" s="29"/>
    </row>
    <row r="29" spans="1:19" ht="16.5" customHeight="1" x14ac:dyDescent="0.15">
      <c r="A29" s="89"/>
      <c r="B29" s="10"/>
      <c r="C29" s="86"/>
      <c r="D29" s="125" t="s">
        <v>33</v>
      </c>
      <c r="E29" s="144" t="s">
        <v>34</v>
      </c>
      <c r="F29" s="145"/>
      <c r="G29" s="7">
        <f t="shared" si="0"/>
        <v>5</v>
      </c>
      <c r="H29" s="8"/>
      <c r="I29" s="7">
        <f t="shared" si="1"/>
        <v>3</v>
      </c>
      <c r="J29" s="8"/>
      <c r="K29" s="205">
        <v>1</v>
      </c>
      <c r="L29" s="206"/>
      <c r="M29" s="205">
        <v>2</v>
      </c>
      <c r="N29" s="206"/>
      <c r="O29" s="205">
        <v>2</v>
      </c>
      <c r="P29" s="53"/>
      <c r="R29" s="22"/>
      <c r="S29" s="29"/>
    </row>
    <row r="30" spans="1:19" ht="16.5" customHeight="1" x14ac:dyDescent="0.15">
      <c r="A30" s="89"/>
      <c r="B30" s="10"/>
      <c r="C30" s="59">
        <v>10</v>
      </c>
      <c r="D30" s="126"/>
      <c r="E30" s="123" t="s">
        <v>36</v>
      </c>
      <c r="F30" s="71" t="s">
        <v>83</v>
      </c>
      <c r="G30" s="7">
        <f t="shared" si="0"/>
        <v>1</v>
      </c>
      <c r="H30" s="11"/>
      <c r="I30" s="7">
        <f t="shared" si="1"/>
        <v>1</v>
      </c>
      <c r="J30" s="11"/>
      <c r="K30" s="207">
        <v>1</v>
      </c>
      <c r="L30" s="208"/>
      <c r="M30" s="209"/>
      <c r="N30" s="208"/>
      <c r="O30" s="209"/>
      <c r="P30" s="12"/>
      <c r="R30" s="22"/>
      <c r="S30" s="24"/>
    </row>
    <row r="31" spans="1:19" ht="16.5" customHeight="1" x14ac:dyDescent="0.15">
      <c r="A31" s="89"/>
      <c r="B31" s="10"/>
      <c r="C31" s="59"/>
      <c r="D31" s="126"/>
      <c r="E31" s="124"/>
      <c r="F31" s="69" t="s">
        <v>37</v>
      </c>
      <c r="G31" s="7">
        <f t="shared" si="0"/>
        <v>0</v>
      </c>
      <c r="H31" s="11"/>
      <c r="I31" s="7">
        <f t="shared" si="1"/>
        <v>0</v>
      </c>
      <c r="J31" s="11"/>
      <c r="K31" s="207">
        <v>0</v>
      </c>
      <c r="L31" s="208"/>
      <c r="M31" s="209"/>
      <c r="N31" s="208"/>
      <c r="O31" s="209"/>
      <c r="P31" s="12"/>
      <c r="R31" s="22"/>
      <c r="S31" s="24"/>
    </row>
    <row r="32" spans="1:19" ht="16.5" customHeight="1" x14ac:dyDescent="0.15">
      <c r="A32" s="89"/>
      <c r="B32" s="10"/>
      <c r="C32" s="59"/>
      <c r="D32" s="127"/>
      <c r="E32" s="83" t="s">
        <v>38</v>
      </c>
      <c r="F32" s="70"/>
      <c r="G32" s="7">
        <f>SUM(G29:G31)</f>
        <v>6</v>
      </c>
      <c r="H32" s="8"/>
      <c r="I32" s="7">
        <f>SUM(I29:I31)</f>
        <v>4</v>
      </c>
      <c r="J32" s="8"/>
      <c r="K32" s="62">
        <f>SUM(K29:K31)</f>
        <v>2</v>
      </c>
      <c r="L32" s="63"/>
      <c r="M32" s="62">
        <f>SUM(M29:M31)</f>
        <v>2</v>
      </c>
      <c r="N32" s="63"/>
      <c r="O32" s="62">
        <f>SUM(O29:O31)</f>
        <v>2</v>
      </c>
      <c r="P32" s="53"/>
      <c r="R32" s="22"/>
      <c r="S32" s="24"/>
    </row>
    <row r="33" spans="1:19" ht="16.5" customHeight="1" x14ac:dyDescent="0.15">
      <c r="A33" s="89"/>
      <c r="B33" s="10"/>
      <c r="C33" s="61">
        <v>11</v>
      </c>
      <c r="D33" s="83" t="s">
        <v>79</v>
      </c>
      <c r="E33" s="84"/>
      <c r="F33" s="85"/>
      <c r="G33" s="7">
        <f t="shared" si="0"/>
        <v>6181</v>
      </c>
      <c r="H33" s="8"/>
      <c r="I33" s="7">
        <f t="shared" si="1"/>
        <v>3504</v>
      </c>
      <c r="J33" s="8"/>
      <c r="K33" s="205">
        <v>2178</v>
      </c>
      <c r="L33" s="206"/>
      <c r="M33" s="205">
        <v>1326</v>
      </c>
      <c r="N33" s="206"/>
      <c r="O33" s="205">
        <v>2677</v>
      </c>
      <c r="P33" s="53"/>
      <c r="R33" s="22"/>
      <c r="S33" s="25"/>
    </row>
    <row r="34" spans="1:19" ht="16.5" customHeight="1" x14ac:dyDescent="0.15">
      <c r="A34" s="89"/>
      <c r="B34" s="10"/>
      <c r="C34" s="58">
        <v>12</v>
      </c>
      <c r="D34" s="83" t="s">
        <v>80</v>
      </c>
      <c r="E34" s="84"/>
      <c r="F34" s="85"/>
      <c r="G34" s="7">
        <f t="shared" si="0"/>
        <v>8</v>
      </c>
      <c r="H34" s="8"/>
      <c r="I34" s="7">
        <f t="shared" si="1"/>
        <v>5</v>
      </c>
      <c r="J34" s="8"/>
      <c r="K34" s="205">
        <v>1</v>
      </c>
      <c r="L34" s="206"/>
      <c r="M34" s="205">
        <v>4</v>
      </c>
      <c r="N34" s="206"/>
      <c r="O34" s="205">
        <v>3</v>
      </c>
      <c r="P34" s="53"/>
      <c r="R34" s="22"/>
      <c r="S34" s="25"/>
    </row>
    <row r="35" spans="1:19" ht="16.5" customHeight="1" x14ac:dyDescent="0.15">
      <c r="A35" s="89"/>
      <c r="B35" s="10"/>
      <c r="C35" s="60"/>
      <c r="D35" s="83" t="s">
        <v>18</v>
      </c>
      <c r="E35" s="84"/>
      <c r="F35" s="85"/>
      <c r="G35" s="7">
        <f t="shared" si="0"/>
        <v>2</v>
      </c>
      <c r="H35" s="8"/>
      <c r="I35" s="7">
        <f t="shared" si="1"/>
        <v>1</v>
      </c>
      <c r="J35" s="8"/>
      <c r="K35" s="205">
        <v>0</v>
      </c>
      <c r="L35" s="52"/>
      <c r="M35" s="51">
        <v>1</v>
      </c>
      <c r="N35" s="52"/>
      <c r="O35" s="51">
        <v>1</v>
      </c>
      <c r="P35" s="53"/>
    </row>
    <row r="36" spans="1:19" ht="16.5" customHeight="1" x14ac:dyDescent="0.15">
      <c r="A36" s="89"/>
      <c r="B36" s="10"/>
      <c r="C36" s="61">
        <v>13</v>
      </c>
      <c r="D36" s="83" t="s">
        <v>42</v>
      </c>
      <c r="E36" s="84"/>
      <c r="F36" s="85"/>
      <c r="G36" s="7">
        <f t="shared" si="0"/>
        <v>9</v>
      </c>
      <c r="H36" s="8"/>
      <c r="I36" s="7">
        <f t="shared" si="1"/>
        <v>4</v>
      </c>
      <c r="J36" s="8"/>
      <c r="K36" s="205">
        <v>2</v>
      </c>
      <c r="L36" s="206"/>
      <c r="M36" s="205">
        <v>2</v>
      </c>
      <c r="N36" s="206"/>
      <c r="O36" s="205">
        <v>5</v>
      </c>
      <c r="P36" s="53"/>
      <c r="R36" s="72"/>
    </row>
    <row r="37" spans="1:19" ht="16.5" customHeight="1" x14ac:dyDescent="0.15">
      <c r="A37" s="89"/>
      <c r="C37" s="61">
        <v>14</v>
      </c>
      <c r="D37" s="83" t="s">
        <v>81</v>
      </c>
      <c r="E37" s="84"/>
      <c r="F37" s="85"/>
      <c r="G37" s="7">
        <f t="shared" si="0"/>
        <v>9</v>
      </c>
      <c r="H37" s="8"/>
      <c r="I37" s="7">
        <f t="shared" si="1"/>
        <v>7</v>
      </c>
      <c r="J37" s="8"/>
      <c r="K37" s="205">
        <v>4</v>
      </c>
      <c r="L37" s="206"/>
      <c r="M37" s="205">
        <v>3</v>
      </c>
      <c r="N37" s="206"/>
      <c r="O37" s="205">
        <v>2</v>
      </c>
      <c r="P37" s="53"/>
      <c r="S37" s="6"/>
    </row>
    <row r="38" spans="1:19" s="18" customFormat="1" ht="16.5" customHeight="1" x14ac:dyDescent="0.15">
      <c r="A38" s="89"/>
      <c r="C38" s="58">
        <v>15</v>
      </c>
      <c r="D38" s="83" t="s">
        <v>43</v>
      </c>
      <c r="E38" s="84"/>
      <c r="F38" s="85"/>
      <c r="G38" s="7">
        <f t="shared" si="0"/>
        <v>0</v>
      </c>
      <c r="H38" s="8"/>
      <c r="I38" s="7">
        <f t="shared" si="1"/>
        <v>0</v>
      </c>
      <c r="J38" s="8"/>
      <c r="K38" s="205">
        <v>0</v>
      </c>
      <c r="L38" s="206"/>
      <c r="M38" s="205">
        <v>0</v>
      </c>
      <c r="N38" s="206"/>
      <c r="O38" s="205">
        <v>0</v>
      </c>
      <c r="P38" s="53"/>
      <c r="Q38" s="1"/>
      <c r="S38" s="19"/>
    </row>
    <row r="39" spans="1:19" s="18" customFormat="1" ht="16.5" customHeight="1" x14ac:dyDescent="0.15">
      <c r="A39" s="89"/>
      <c r="C39" s="60"/>
      <c r="D39" s="83" t="s">
        <v>18</v>
      </c>
      <c r="E39" s="84"/>
      <c r="F39" s="85"/>
      <c r="G39" s="7">
        <f t="shared" si="0"/>
        <v>0</v>
      </c>
      <c r="H39" s="8"/>
      <c r="I39" s="7">
        <f t="shared" si="1"/>
        <v>0</v>
      </c>
      <c r="J39" s="8"/>
      <c r="K39" s="205">
        <v>0</v>
      </c>
      <c r="L39" s="206"/>
      <c r="M39" s="205">
        <v>0</v>
      </c>
      <c r="N39" s="206"/>
      <c r="O39" s="205">
        <v>0</v>
      </c>
      <c r="P39" s="53"/>
      <c r="Q39" s="1"/>
      <c r="R39" s="19"/>
      <c r="S39" s="20"/>
    </row>
    <row r="40" spans="1:19" ht="15" customHeight="1" x14ac:dyDescent="0.15">
      <c r="A40" s="28"/>
      <c r="C40" s="61">
        <v>16</v>
      </c>
      <c r="D40" s="83" t="s">
        <v>45</v>
      </c>
      <c r="E40" s="84"/>
      <c r="F40" s="85"/>
      <c r="G40" s="7">
        <f t="shared" si="0"/>
        <v>526</v>
      </c>
      <c r="H40" s="8"/>
      <c r="I40" s="7">
        <f t="shared" si="1"/>
        <v>302</v>
      </c>
      <c r="J40" s="8"/>
      <c r="K40" s="205">
        <v>258</v>
      </c>
      <c r="L40" s="206"/>
      <c r="M40" s="205">
        <v>44</v>
      </c>
      <c r="N40" s="206"/>
      <c r="O40" s="205">
        <v>224</v>
      </c>
      <c r="P40" s="53"/>
      <c r="S40" s="22"/>
    </row>
    <row r="41" spans="1:19" ht="15" customHeight="1" x14ac:dyDescent="0.15">
      <c r="A41" s="28"/>
      <c r="C41" s="61">
        <v>17</v>
      </c>
      <c r="D41" s="83" t="s">
        <v>47</v>
      </c>
      <c r="E41" s="84"/>
      <c r="F41" s="85"/>
      <c r="G41" s="7">
        <f t="shared" si="0"/>
        <v>144</v>
      </c>
      <c r="H41" s="8"/>
      <c r="I41" s="7">
        <f t="shared" si="1"/>
        <v>103</v>
      </c>
      <c r="J41" s="8"/>
      <c r="K41" s="205">
        <v>92</v>
      </c>
      <c r="L41" s="206"/>
      <c r="M41" s="205">
        <v>11</v>
      </c>
      <c r="N41" s="206"/>
      <c r="O41" s="205">
        <v>41</v>
      </c>
      <c r="P41" s="53"/>
    </row>
    <row r="42" spans="1:19" ht="15" customHeight="1" x14ac:dyDescent="0.15">
      <c r="C42" s="58">
        <v>18</v>
      </c>
      <c r="D42" s="118" t="s">
        <v>48</v>
      </c>
      <c r="E42" s="119"/>
      <c r="F42" s="120"/>
      <c r="G42" s="7">
        <f t="shared" si="0"/>
        <v>4</v>
      </c>
      <c r="H42" s="8"/>
      <c r="I42" s="7">
        <f t="shared" si="1"/>
        <v>2</v>
      </c>
      <c r="J42" s="8"/>
      <c r="K42" s="205">
        <v>1</v>
      </c>
      <c r="L42" s="206"/>
      <c r="M42" s="205">
        <v>1</v>
      </c>
      <c r="N42" s="206"/>
      <c r="O42" s="205">
        <v>2</v>
      </c>
      <c r="P42" s="77"/>
    </row>
    <row r="43" spans="1:19" ht="15" customHeight="1" x14ac:dyDescent="0.15">
      <c r="C43" s="87">
        <v>19</v>
      </c>
      <c r="D43" s="118" t="s">
        <v>5</v>
      </c>
      <c r="E43" s="119"/>
      <c r="F43" s="120"/>
      <c r="G43" s="7">
        <f t="shared" si="0"/>
        <v>67</v>
      </c>
      <c r="H43" s="78"/>
      <c r="I43" s="7">
        <f t="shared" si="1"/>
        <v>60</v>
      </c>
      <c r="J43" s="78"/>
      <c r="K43" s="210">
        <v>53</v>
      </c>
      <c r="L43" s="211"/>
      <c r="M43" s="210">
        <v>7</v>
      </c>
      <c r="N43" s="211"/>
      <c r="O43" s="210">
        <v>7</v>
      </c>
      <c r="P43" s="53"/>
    </row>
    <row r="44" spans="1:19" ht="15" customHeight="1" x14ac:dyDescent="0.15">
      <c r="C44" s="87">
        <v>20</v>
      </c>
      <c r="D44" s="118" t="s">
        <v>9</v>
      </c>
      <c r="E44" s="119"/>
      <c r="F44" s="120"/>
      <c r="G44" s="7">
        <f t="shared" si="0"/>
        <v>13</v>
      </c>
      <c r="H44" s="8"/>
      <c r="I44" s="7">
        <f t="shared" si="1"/>
        <v>4</v>
      </c>
      <c r="J44" s="8"/>
      <c r="K44" s="205">
        <v>4</v>
      </c>
      <c r="L44" s="206"/>
      <c r="M44" s="205">
        <v>0</v>
      </c>
      <c r="N44" s="206"/>
      <c r="O44" s="205">
        <v>9</v>
      </c>
      <c r="P44" s="53"/>
      <c r="Q44" s="18"/>
    </row>
    <row r="45" spans="1:19" x14ac:dyDescent="0.15">
      <c r="C45" s="87">
        <v>21</v>
      </c>
      <c r="D45" s="118" t="s">
        <v>11</v>
      </c>
      <c r="E45" s="119"/>
      <c r="F45" s="120"/>
      <c r="G45" s="7">
        <f t="shared" si="0"/>
        <v>15</v>
      </c>
      <c r="H45" s="8"/>
      <c r="I45" s="7">
        <f t="shared" si="1"/>
        <v>6</v>
      </c>
      <c r="J45" s="8"/>
      <c r="K45" s="205">
        <v>2</v>
      </c>
      <c r="L45" s="206"/>
      <c r="M45" s="205">
        <v>4</v>
      </c>
      <c r="N45" s="206"/>
      <c r="O45" s="205">
        <v>9</v>
      </c>
      <c r="P45" s="53"/>
      <c r="Q45" s="18"/>
    </row>
    <row r="46" spans="1:19" x14ac:dyDescent="0.15">
      <c r="C46" s="87">
        <v>22</v>
      </c>
      <c r="D46" s="118" t="s">
        <v>13</v>
      </c>
      <c r="E46" s="119"/>
      <c r="F46" s="120"/>
      <c r="G46" s="7">
        <f t="shared" si="0"/>
        <v>1</v>
      </c>
      <c r="H46" s="8"/>
      <c r="I46" s="7">
        <f t="shared" si="1"/>
        <v>0</v>
      </c>
      <c r="J46" s="8"/>
      <c r="K46" s="205">
        <v>0</v>
      </c>
      <c r="L46" s="206"/>
      <c r="M46" s="205">
        <v>0</v>
      </c>
      <c r="N46" s="206"/>
      <c r="O46" s="205">
        <v>1</v>
      </c>
      <c r="P46" s="53"/>
      <c r="Q46" s="6"/>
    </row>
    <row r="47" spans="1:19" ht="13.5" customHeight="1" x14ac:dyDescent="0.15">
      <c r="C47" s="121">
        <v>23</v>
      </c>
      <c r="D47" s="157" t="s">
        <v>15</v>
      </c>
      <c r="E47" s="160" t="s">
        <v>74</v>
      </c>
      <c r="F47" s="161"/>
      <c r="G47" s="7">
        <f t="shared" si="0"/>
        <v>34</v>
      </c>
      <c r="H47" s="8"/>
      <c r="I47" s="7">
        <f t="shared" si="1"/>
        <v>29</v>
      </c>
      <c r="J47" s="8"/>
      <c r="K47" s="205">
        <v>25</v>
      </c>
      <c r="L47" s="206"/>
      <c r="M47" s="205">
        <v>4</v>
      </c>
      <c r="N47" s="206"/>
      <c r="O47" s="205">
        <v>5</v>
      </c>
      <c r="P47" s="53"/>
      <c r="Q47" s="6"/>
    </row>
    <row r="48" spans="1:19" x14ac:dyDescent="0.15">
      <c r="C48" s="156"/>
      <c r="D48" s="158"/>
      <c r="E48" s="160" t="s">
        <v>17</v>
      </c>
      <c r="F48" s="161"/>
      <c r="G48" s="7">
        <f t="shared" si="0"/>
        <v>33</v>
      </c>
      <c r="H48" s="8"/>
      <c r="I48" s="7">
        <f t="shared" si="1"/>
        <v>29</v>
      </c>
      <c r="J48" s="8"/>
      <c r="K48" s="205">
        <v>10</v>
      </c>
      <c r="L48" s="206"/>
      <c r="M48" s="205">
        <v>19</v>
      </c>
      <c r="N48" s="206"/>
      <c r="O48" s="205">
        <v>4</v>
      </c>
      <c r="P48" s="53"/>
    </row>
    <row r="49" spans="3:16" x14ac:dyDescent="0.15">
      <c r="C49" s="156"/>
      <c r="D49" s="158"/>
      <c r="E49" s="160" t="s">
        <v>19</v>
      </c>
      <c r="F49" s="161"/>
      <c r="G49" s="7">
        <f t="shared" si="0"/>
        <v>3</v>
      </c>
      <c r="H49" s="8"/>
      <c r="I49" s="7">
        <f t="shared" si="1"/>
        <v>2</v>
      </c>
      <c r="J49" s="8"/>
      <c r="K49" s="205">
        <v>2</v>
      </c>
      <c r="L49" s="206"/>
      <c r="M49" s="205">
        <v>0</v>
      </c>
      <c r="N49" s="206"/>
      <c r="O49" s="205">
        <v>1</v>
      </c>
      <c r="P49" s="53"/>
    </row>
    <row r="50" spans="3:16" x14ac:dyDescent="0.15">
      <c r="C50" s="156"/>
      <c r="D50" s="158"/>
      <c r="E50" s="160" t="s">
        <v>21</v>
      </c>
      <c r="F50" s="161"/>
      <c r="G50" s="7">
        <f t="shared" si="0"/>
        <v>8</v>
      </c>
      <c r="H50" s="8"/>
      <c r="I50" s="7">
        <f t="shared" si="1"/>
        <v>7</v>
      </c>
      <c r="J50" s="8"/>
      <c r="K50" s="205">
        <v>6</v>
      </c>
      <c r="L50" s="206"/>
      <c r="M50" s="205">
        <v>1</v>
      </c>
      <c r="N50" s="206"/>
      <c r="O50" s="205">
        <v>1</v>
      </c>
      <c r="P50" s="53"/>
    </row>
    <row r="51" spans="3:16" x14ac:dyDescent="0.15">
      <c r="C51" s="122"/>
      <c r="D51" s="159"/>
      <c r="E51" s="160" t="s">
        <v>22</v>
      </c>
      <c r="F51" s="161"/>
      <c r="G51" s="7">
        <f>SUM(G47:G50)</f>
        <v>78</v>
      </c>
      <c r="H51" s="8"/>
      <c r="I51" s="7">
        <f>SUM(I47:I50)</f>
        <v>67</v>
      </c>
      <c r="J51" s="8"/>
      <c r="K51" s="62">
        <f>SUM(K47:K50)</f>
        <v>43</v>
      </c>
      <c r="L51" s="63"/>
      <c r="M51" s="62">
        <f>SUM(M47:M50)</f>
        <v>24</v>
      </c>
      <c r="N51" s="63"/>
      <c r="O51" s="62">
        <v>11</v>
      </c>
      <c r="P51" s="53"/>
    </row>
    <row r="52" spans="3:16" x14ac:dyDescent="0.15">
      <c r="C52" s="87">
        <v>24</v>
      </c>
      <c r="D52" s="118" t="s">
        <v>24</v>
      </c>
      <c r="E52" s="119"/>
      <c r="F52" s="120"/>
      <c r="G52" s="7">
        <f t="shared" si="0"/>
        <v>20</v>
      </c>
      <c r="H52" s="8"/>
      <c r="I52" s="7">
        <f t="shared" si="1"/>
        <v>17</v>
      </c>
      <c r="J52" s="8"/>
      <c r="K52" s="205">
        <v>12</v>
      </c>
      <c r="L52" s="206"/>
      <c r="M52" s="205">
        <v>5</v>
      </c>
      <c r="N52" s="206"/>
      <c r="O52" s="205">
        <v>3</v>
      </c>
      <c r="P52" s="53"/>
    </row>
    <row r="53" spans="3:16" x14ac:dyDescent="0.15">
      <c r="C53" s="87">
        <v>25</v>
      </c>
      <c r="D53" s="118" t="s">
        <v>26</v>
      </c>
      <c r="E53" s="119"/>
      <c r="F53" s="120"/>
      <c r="G53" s="7">
        <f t="shared" si="0"/>
        <v>1775</v>
      </c>
      <c r="H53" s="8"/>
      <c r="I53" s="7">
        <f t="shared" si="1"/>
        <v>940</v>
      </c>
      <c r="J53" s="8"/>
      <c r="K53" s="205">
        <v>917</v>
      </c>
      <c r="L53" s="206"/>
      <c r="M53" s="205">
        <v>23</v>
      </c>
      <c r="N53" s="206"/>
      <c r="O53" s="205">
        <v>835</v>
      </c>
      <c r="P53" s="53"/>
    </row>
    <row r="54" spans="3:16" x14ac:dyDescent="0.15">
      <c r="C54" s="87">
        <v>26</v>
      </c>
      <c r="D54" s="118" t="s">
        <v>27</v>
      </c>
      <c r="E54" s="119"/>
      <c r="F54" s="120"/>
      <c r="G54" s="7">
        <f t="shared" si="0"/>
        <v>1</v>
      </c>
      <c r="H54" s="8"/>
      <c r="I54" s="7">
        <f t="shared" si="1"/>
        <v>1</v>
      </c>
      <c r="J54" s="8"/>
      <c r="K54" s="205">
        <v>1</v>
      </c>
      <c r="L54" s="206"/>
      <c r="M54" s="205">
        <v>0</v>
      </c>
      <c r="N54" s="206"/>
      <c r="O54" s="205">
        <v>0</v>
      </c>
      <c r="P54" s="53"/>
    </row>
    <row r="55" spans="3:16" ht="13.5" customHeight="1" x14ac:dyDescent="0.15">
      <c r="C55" s="121">
        <v>27</v>
      </c>
      <c r="D55" s="165" t="s">
        <v>28</v>
      </c>
      <c r="E55" s="160" t="s">
        <v>29</v>
      </c>
      <c r="F55" s="161"/>
      <c r="G55" s="7">
        <f t="shared" si="0"/>
        <v>186</v>
      </c>
      <c r="H55" s="8"/>
      <c r="I55" s="7">
        <f t="shared" si="1"/>
        <v>172</v>
      </c>
      <c r="J55" s="8"/>
      <c r="K55" s="205">
        <v>172</v>
      </c>
      <c r="L55" s="206"/>
      <c r="M55" s="205">
        <v>0</v>
      </c>
      <c r="N55" s="206"/>
      <c r="O55" s="205">
        <v>14</v>
      </c>
      <c r="P55" s="53"/>
    </row>
    <row r="56" spans="3:16" ht="13.5" customHeight="1" x14ac:dyDescent="0.15">
      <c r="C56" s="156"/>
      <c r="D56" s="166"/>
      <c r="E56" s="160" t="s">
        <v>30</v>
      </c>
      <c r="F56" s="161"/>
      <c r="G56" s="7">
        <f t="shared" si="0"/>
        <v>29</v>
      </c>
      <c r="H56" s="8"/>
      <c r="I56" s="7">
        <f t="shared" si="1"/>
        <v>23</v>
      </c>
      <c r="J56" s="8"/>
      <c r="K56" s="205">
        <v>23</v>
      </c>
      <c r="L56" s="206"/>
      <c r="M56" s="205">
        <v>0</v>
      </c>
      <c r="N56" s="206"/>
      <c r="O56" s="205">
        <v>6</v>
      </c>
      <c r="P56" s="53"/>
    </row>
    <row r="57" spans="3:16" x14ac:dyDescent="0.15">
      <c r="C57" s="156"/>
      <c r="D57" s="166"/>
      <c r="E57" s="160" t="s">
        <v>32</v>
      </c>
      <c r="F57" s="161"/>
      <c r="G57" s="7">
        <f t="shared" si="0"/>
        <v>1</v>
      </c>
      <c r="H57" s="8"/>
      <c r="I57" s="7">
        <f t="shared" si="1"/>
        <v>0</v>
      </c>
      <c r="J57" s="8"/>
      <c r="K57" s="205">
        <v>0</v>
      </c>
      <c r="L57" s="206"/>
      <c r="M57" s="205">
        <v>0</v>
      </c>
      <c r="N57" s="206"/>
      <c r="O57" s="205">
        <v>1</v>
      </c>
      <c r="P57" s="53"/>
    </row>
    <row r="58" spans="3:16" x14ac:dyDescent="0.15">
      <c r="C58" s="156"/>
      <c r="D58" s="166"/>
      <c r="E58" s="160" t="s">
        <v>35</v>
      </c>
      <c r="F58" s="161"/>
      <c r="G58" s="7">
        <f t="shared" si="0"/>
        <v>8</v>
      </c>
      <c r="H58" s="8"/>
      <c r="I58" s="7">
        <f t="shared" si="1"/>
        <v>6</v>
      </c>
      <c r="J58" s="8"/>
      <c r="K58" s="205">
        <v>5</v>
      </c>
      <c r="L58" s="206"/>
      <c r="M58" s="205">
        <v>1</v>
      </c>
      <c r="N58" s="206"/>
      <c r="O58" s="205">
        <v>2</v>
      </c>
      <c r="P58" s="53"/>
    </row>
    <row r="59" spans="3:16" x14ac:dyDescent="0.15">
      <c r="C59" s="156"/>
      <c r="D59" s="166"/>
      <c r="E59" s="160" t="s">
        <v>75</v>
      </c>
      <c r="F59" s="161"/>
      <c r="G59" s="7">
        <f t="shared" si="0"/>
        <v>3</v>
      </c>
      <c r="H59" s="8"/>
      <c r="I59" s="7">
        <f t="shared" si="1"/>
        <v>3</v>
      </c>
      <c r="J59" s="8"/>
      <c r="K59" s="205">
        <v>3</v>
      </c>
      <c r="L59" s="206"/>
      <c r="M59" s="205">
        <v>0</v>
      </c>
      <c r="N59" s="206"/>
      <c r="O59" s="205">
        <v>0</v>
      </c>
      <c r="P59" s="53"/>
    </row>
    <row r="60" spans="3:16" x14ac:dyDescent="0.15">
      <c r="C60" s="156"/>
      <c r="D60" s="166"/>
      <c r="E60" s="160" t="s">
        <v>76</v>
      </c>
      <c r="F60" s="161"/>
      <c r="G60" s="7">
        <f t="shared" si="0"/>
        <v>3</v>
      </c>
      <c r="H60" s="8"/>
      <c r="I60" s="7">
        <f t="shared" si="1"/>
        <v>2</v>
      </c>
      <c r="J60" s="8"/>
      <c r="K60" s="205">
        <v>2</v>
      </c>
      <c r="L60" s="206"/>
      <c r="M60" s="205">
        <v>0</v>
      </c>
      <c r="N60" s="206"/>
      <c r="O60" s="205">
        <v>1</v>
      </c>
      <c r="P60" s="53"/>
    </row>
    <row r="61" spans="3:16" x14ac:dyDescent="0.15">
      <c r="C61" s="122"/>
      <c r="D61" s="167"/>
      <c r="E61" s="160" t="s">
        <v>39</v>
      </c>
      <c r="F61" s="161"/>
      <c r="G61" s="7">
        <f>SUM(G55:G60)</f>
        <v>230</v>
      </c>
      <c r="H61" s="8"/>
      <c r="I61" s="7">
        <f>SUM(I55:I60)</f>
        <v>206</v>
      </c>
      <c r="J61" s="8"/>
      <c r="K61" s="62">
        <f>SUM(K55:K60)</f>
        <v>205</v>
      </c>
      <c r="L61" s="63"/>
      <c r="M61" s="62">
        <f>SUM(M55:M60)</f>
        <v>1</v>
      </c>
      <c r="N61" s="63"/>
      <c r="O61" s="62">
        <v>24</v>
      </c>
      <c r="P61" s="53"/>
    </row>
    <row r="62" spans="3:16" x14ac:dyDescent="0.15">
      <c r="C62" s="87">
        <v>28</v>
      </c>
      <c r="D62" s="162" t="s">
        <v>40</v>
      </c>
      <c r="E62" s="163"/>
      <c r="F62" s="164"/>
      <c r="G62" s="7">
        <f t="shared" si="0"/>
        <v>8</v>
      </c>
      <c r="H62" s="8"/>
      <c r="I62" s="7">
        <f t="shared" si="1"/>
        <v>7</v>
      </c>
      <c r="J62" s="8"/>
      <c r="K62" s="205">
        <v>1</v>
      </c>
      <c r="L62" s="206"/>
      <c r="M62" s="205">
        <v>6</v>
      </c>
      <c r="N62" s="206"/>
      <c r="O62" s="205">
        <v>1</v>
      </c>
      <c r="P62" s="53"/>
    </row>
    <row r="63" spans="3:16" x14ac:dyDescent="0.15">
      <c r="C63" s="87">
        <v>29</v>
      </c>
      <c r="D63" s="162" t="s">
        <v>41</v>
      </c>
      <c r="E63" s="163"/>
      <c r="F63" s="164"/>
      <c r="G63" s="7">
        <f t="shared" si="0"/>
        <v>18</v>
      </c>
      <c r="H63" s="13"/>
      <c r="I63" s="7">
        <f t="shared" si="1"/>
        <v>5</v>
      </c>
      <c r="J63" s="13"/>
      <c r="K63" s="205">
        <v>4</v>
      </c>
      <c r="L63" s="212"/>
      <c r="M63" s="205">
        <v>1</v>
      </c>
      <c r="N63" s="212"/>
      <c r="O63" s="205">
        <v>13</v>
      </c>
      <c r="P63" s="54"/>
    </row>
    <row r="64" spans="3:16" ht="15" x14ac:dyDescent="0.15">
      <c r="C64" s="87">
        <v>30</v>
      </c>
      <c r="D64" s="162" t="s">
        <v>77</v>
      </c>
      <c r="E64" s="163"/>
      <c r="F64" s="164"/>
      <c r="G64" s="7">
        <f t="shared" si="0"/>
        <v>174</v>
      </c>
      <c r="H64" s="8"/>
      <c r="I64" s="7">
        <f t="shared" si="1"/>
        <v>130</v>
      </c>
      <c r="J64" s="8"/>
      <c r="K64" s="205">
        <v>76</v>
      </c>
      <c r="L64" s="206"/>
      <c r="M64" s="205">
        <v>54</v>
      </c>
      <c r="N64" s="206"/>
      <c r="O64" s="205">
        <v>44</v>
      </c>
      <c r="P64" s="53"/>
    </row>
    <row r="65" spans="3:16" x14ac:dyDescent="0.15">
      <c r="C65" s="87"/>
      <c r="D65" s="88"/>
      <c r="E65" s="76"/>
      <c r="F65" s="14"/>
      <c r="G65" s="7"/>
      <c r="H65" s="8"/>
      <c r="I65" s="7"/>
      <c r="J65" s="8"/>
      <c r="K65" s="64"/>
      <c r="L65" s="63"/>
      <c r="M65" s="64"/>
      <c r="N65" s="63"/>
      <c r="O65" s="64"/>
      <c r="P65" s="65"/>
    </row>
    <row r="66" spans="3:16" x14ac:dyDescent="0.15">
      <c r="C66" s="87"/>
      <c r="D66" s="88"/>
      <c r="E66" s="76"/>
      <c r="F66" s="14"/>
      <c r="G66" s="7"/>
      <c r="H66" s="8"/>
      <c r="I66" s="7"/>
      <c r="J66" s="8"/>
      <c r="K66" s="64"/>
      <c r="L66" s="63"/>
      <c r="M66" s="64"/>
      <c r="N66" s="63"/>
      <c r="O66" s="64"/>
      <c r="P66" s="65"/>
    </row>
    <row r="67" spans="3:16" x14ac:dyDescent="0.15">
      <c r="C67" s="87"/>
      <c r="D67" s="88"/>
      <c r="E67" s="76"/>
      <c r="F67" s="14"/>
      <c r="G67" s="7"/>
      <c r="H67" s="8"/>
      <c r="I67" s="7"/>
      <c r="J67" s="8"/>
      <c r="K67" s="64"/>
      <c r="L67" s="63"/>
      <c r="M67" s="64"/>
      <c r="N67" s="63"/>
      <c r="O67" s="64"/>
      <c r="P67" s="65"/>
    </row>
    <row r="68" spans="3:16" x14ac:dyDescent="0.15">
      <c r="C68" s="86">
        <v>40</v>
      </c>
      <c r="D68" s="83" t="s">
        <v>44</v>
      </c>
      <c r="E68" s="84"/>
      <c r="F68" s="85"/>
      <c r="G68" s="7">
        <f t="shared" si="0"/>
        <v>20636</v>
      </c>
      <c r="H68" s="8"/>
      <c r="I68" s="7">
        <f t="shared" si="1"/>
        <v>12468</v>
      </c>
      <c r="J68" s="8"/>
      <c r="K68" s="62">
        <f>SUM(K16:K19)+K21+SUM(K23:K24)+K26+SUM(K32:K34)+SUM(K36:K38)+SUM(K40:K46)+SUM(K51:K54)+SUM(K61:K64)+K28</f>
        <v>7871</v>
      </c>
      <c r="L68" s="63">
        <f t="shared" ref="L68:O68" si="2">SUM(L16:L19)+L21+SUM(L23:L24)+L26+SUM(L32:L34)+SUM(L36:L38)+SUM(L40:L46)+SUM(L51:L54)+SUM(L61:L64)+L28</f>
        <v>0</v>
      </c>
      <c r="M68" s="62">
        <f t="shared" si="2"/>
        <v>4597</v>
      </c>
      <c r="N68" s="63">
        <f t="shared" si="2"/>
        <v>0</v>
      </c>
      <c r="O68" s="62">
        <f t="shared" si="2"/>
        <v>8168</v>
      </c>
      <c r="P68" s="65"/>
    </row>
    <row r="69" spans="3:16" ht="14.25" thickBot="1" x14ac:dyDescent="0.2">
      <c r="C69" s="15"/>
      <c r="D69" s="73" t="s">
        <v>46</v>
      </c>
      <c r="E69" s="74"/>
      <c r="F69" s="75"/>
      <c r="G69" s="16">
        <f t="shared" si="0"/>
        <v>2</v>
      </c>
      <c r="H69" s="17"/>
      <c r="I69" s="16">
        <f t="shared" si="1"/>
        <v>1</v>
      </c>
      <c r="J69" s="17"/>
      <c r="K69" s="91">
        <f>K20+K22+K25+K27+K39+K35</f>
        <v>0</v>
      </c>
      <c r="L69" s="90">
        <f t="shared" ref="L69:O69" si="3">L20+L22+L25+L27+L39+L35</f>
        <v>0</v>
      </c>
      <c r="M69" s="66">
        <f t="shared" si="3"/>
        <v>1</v>
      </c>
      <c r="N69" s="67">
        <f t="shared" si="3"/>
        <v>0</v>
      </c>
      <c r="O69" s="66">
        <f t="shared" si="3"/>
        <v>1</v>
      </c>
      <c r="P69" s="68"/>
    </row>
  </sheetData>
  <mergeCells count="60">
    <mergeCell ref="C55:C61"/>
    <mergeCell ref="D55:D61"/>
    <mergeCell ref="E55:F55"/>
    <mergeCell ref="E56:F56"/>
    <mergeCell ref="E57:F57"/>
    <mergeCell ref="E58:F58"/>
    <mergeCell ref="E59:F59"/>
    <mergeCell ref="E60:F60"/>
    <mergeCell ref="E61:F61"/>
    <mergeCell ref="D62:F62"/>
    <mergeCell ref="D63:F63"/>
    <mergeCell ref="D64:F64"/>
    <mergeCell ref="D52:F52"/>
    <mergeCell ref="D53:F53"/>
    <mergeCell ref="D54:F54"/>
    <mergeCell ref="D43:F43"/>
    <mergeCell ref="D44:F44"/>
    <mergeCell ref="D45:F45"/>
    <mergeCell ref="D46:F46"/>
    <mergeCell ref="C47:C51"/>
    <mergeCell ref="D47:D51"/>
    <mergeCell ref="E47:F47"/>
    <mergeCell ref="E48:F48"/>
    <mergeCell ref="E49:F49"/>
    <mergeCell ref="E50:F50"/>
    <mergeCell ref="E51:F51"/>
    <mergeCell ref="O14:P15"/>
    <mergeCell ref="E29:F29"/>
    <mergeCell ref="D26:F26"/>
    <mergeCell ref="D23:F23"/>
    <mergeCell ref="D16:F16"/>
    <mergeCell ref="I14:N14"/>
    <mergeCell ref="I15:J15"/>
    <mergeCell ref="M15:N15"/>
    <mergeCell ref="K15:L15"/>
    <mergeCell ref="D24:F24"/>
    <mergeCell ref="D19:F19"/>
    <mergeCell ref="D27:F27"/>
    <mergeCell ref="G14:H15"/>
    <mergeCell ref="C3:F4"/>
    <mergeCell ref="C26:C27"/>
    <mergeCell ref="C14:F15"/>
    <mergeCell ref="D20:F20"/>
    <mergeCell ref="D21:F21"/>
    <mergeCell ref="D22:F22"/>
    <mergeCell ref="C19:C20"/>
    <mergeCell ref="C21:C22"/>
    <mergeCell ref="D17:F17"/>
    <mergeCell ref="D18:F18"/>
    <mergeCell ref="D25:F25"/>
    <mergeCell ref="C12:D12"/>
    <mergeCell ref="C8:D8"/>
    <mergeCell ref="F8:G8"/>
    <mergeCell ref="C9:D9"/>
    <mergeCell ref="F9:G9"/>
    <mergeCell ref="D42:F42"/>
    <mergeCell ref="C24:C25"/>
    <mergeCell ref="E30:E31"/>
    <mergeCell ref="D29:D32"/>
    <mergeCell ref="D28:F28"/>
  </mergeCells>
  <phoneticPr fontId="2"/>
  <pageMargins left="0.55118110236220474" right="0.51181102362204722" top="0.98425196850393704" bottom="0.98425196850393704" header="0.51181102362204722" footer="0.51181102362204722"/>
  <pageSetup paperSize="9" scale="79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0"/>
  <sheetViews>
    <sheetView zoomScale="70" zoomScaleNormal="70" zoomScaleSheetLayoutView="70" workbookViewId="0">
      <selection activeCell="G5" sqref="G5"/>
    </sheetView>
  </sheetViews>
  <sheetFormatPr defaultColWidth="9" defaultRowHeight="13.5" x14ac:dyDescent="0.15"/>
  <cols>
    <col min="1" max="1" width="2.75" style="1" customWidth="1"/>
    <col min="2" max="2" width="3" style="1" customWidth="1"/>
    <col min="3" max="3" width="15.625" style="1" customWidth="1"/>
    <col min="4" max="4" width="12.875" style="1" customWidth="1"/>
    <col min="5" max="5" width="10.625" style="1" customWidth="1"/>
    <col min="6" max="6" width="1.375" style="1" customWidth="1"/>
    <col min="7" max="7" width="10.625" style="1" customWidth="1"/>
    <col min="8" max="8" width="1.375" style="1" customWidth="1"/>
    <col min="9" max="9" width="17.625" style="1" customWidth="1"/>
    <col min="10" max="10" width="1.625" style="1" customWidth="1"/>
    <col min="11" max="11" width="5.625" style="1" customWidth="1"/>
    <col min="12" max="12" width="5.125" style="1" bestFit="1" customWidth="1"/>
    <col min="13" max="13" width="15.625" style="1" customWidth="1"/>
    <col min="14" max="14" width="12.875" style="1" customWidth="1"/>
    <col min="15" max="15" width="10.625" style="1" customWidth="1"/>
    <col min="16" max="16" width="1.375" style="1" customWidth="1"/>
    <col min="17" max="17" width="10.625" style="1" customWidth="1"/>
    <col min="18" max="18" width="1.375" style="1" customWidth="1"/>
    <col min="19" max="19" width="17.625" style="1" customWidth="1"/>
    <col min="20" max="20" width="1.375" style="1" customWidth="1"/>
    <col min="21" max="21" width="4.875" style="1" customWidth="1"/>
    <col min="22" max="16384" width="9" style="1"/>
  </cols>
  <sheetData>
    <row r="1" spans="2:21" ht="24.75" customHeight="1" x14ac:dyDescent="0.15"/>
    <row r="2" spans="2:21" ht="13.5" customHeight="1" x14ac:dyDescent="0.25">
      <c r="B2" s="128" t="s">
        <v>0</v>
      </c>
      <c r="C2" s="128"/>
      <c r="D2" s="128"/>
      <c r="E2" s="3"/>
      <c r="F2" s="30"/>
      <c r="P2" s="30"/>
      <c r="R2" s="30"/>
      <c r="T2" s="2"/>
    </row>
    <row r="3" spans="2:21" ht="13.5" customHeight="1" x14ac:dyDescent="0.2">
      <c r="B3" s="128"/>
      <c r="C3" s="128"/>
      <c r="D3" s="128"/>
      <c r="F3" s="30"/>
      <c r="P3" s="30"/>
      <c r="R3" s="30"/>
    </row>
    <row r="4" spans="2:21" x14ac:dyDescent="0.15">
      <c r="L4" s="6"/>
      <c r="M4" s="6"/>
      <c r="N4" s="6"/>
      <c r="O4" s="6"/>
      <c r="T4" s="2"/>
    </row>
    <row r="5" spans="2:21" x14ac:dyDescent="0.15">
      <c r="B5" s="1" t="s">
        <v>85</v>
      </c>
      <c r="T5" s="2"/>
    </row>
    <row r="6" spans="2:21" ht="13.5" customHeight="1" thickBot="1" x14ac:dyDescent="0.2">
      <c r="U6" s="2"/>
    </row>
    <row r="7" spans="2:21" ht="15.75" customHeight="1" x14ac:dyDescent="0.15">
      <c r="B7" s="31">
        <v>1</v>
      </c>
      <c r="C7" s="176" t="s">
        <v>49</v>
      </c>
      <c r="D7" s="176"/>
      <c r="E7" s="221">
        <v>3429</v>
      </c>
      <c r="F7" s="32"/>
      <c r="G7" s="33"/>
      <c r="L7" s="39"/>
      <c r="M7" s="40"/>
      <c r="N7" s="40" t="s">
        <v>54</v>
      </c>
      <c r="O7" s="93" t="s">
        <v>55</v>
      </c>
      <c r="P7" s="94"/>
      <c r="Q7" s="94"/>
      <c r="R7" s="95"/>
      <c r="S7" s="98"/>
      <c r="T7" s="41"/>
    </row>
    <row r="8" spans="2:21" ht="15.75" customHeight="1" x14ac:dyDescent="0.15">
      <c r="B8" s="34">
        <v>2</v>
      </c>
      <c r="C8" s="174" t="s">
        <v>50</v>
      </c>
      <c r="D8" s="174"/>
      <c r="E8" s="222">
        <v>3330</v>
      </c>
      <c r="F8" s="35"/>
      <c r="G8" s="33"/>
      <c r="L8" s="42"/>
      <c r="M8" s="43" t="s">
        <v>56</v>
      </c>
      <c r="N8" s="44"/>
      <c r="O8" s="96" t="s">
        <v>60</v>
      </c>
      <c r="P8" s="97"/>
      <c r="Q8" s="96" t="s">
        <v>61</v>
      </c>
      <c r="R8" s="97"/>
      <c r="S8" s="99" t="s">
        <v>59</v>
      </c>
      <c r="T8" s="45"/>
    </row>
    <row r="9" spans="2:21" ht="15.75" customHeight="1" x14ac:dyDescent="0.15">
      <c r="B9" s="34">
        <v>3</v>
      </c>
      <c r="C9" s="174" t="s">
        <v>51</v>
      </c>
      <c r="D9" s="174"/>
      <c r="E9" s="222">
        <v>1</v>
      </c>
      <c r="F9" s="35"/>
      <c r="G9" s="33"/>
      <c r="L9" s="121">
        <v>6</v>
      </c>
      <c r="M9" s="186" t="s">
        <v>63</v>
      </c>
      <c r="N9" s="46" t="s">
        <v>62</v>
      </c>
      <c r="O9" s="205">
        <v>22</v>
      </c>
      <c r="P9" s="214"/>
      <c r="Q9" s="205">
        <v>4</v>
      </c>
      <c r="R9" s="55"/>
      <c r="S9" s="51">
        <f>O9*450</f>
        <v>9900</v>
      </c>
      <c r="T9" s="48"/>
    </row>
    <row r="10" spans="2:21" ht="15.75" customHeight="1" x14ac:dyDescent="0.15">
      <c r="B10" s="34">
        <v>4</v>
      </c>
      <c r="C10" s="174" t="s">
        <v>52</v>
      </c>
      <c r="D10" s="174"/>
      <c r="E10" s="222">
        <v>1</v>
      </c>
      <c r="F10" s="35"/>
      <c r="G10" s="33"/>
      <c r="L10" s="156"/>
      <c r="M10" s="187"/>
      <c r="N10" s="46" t="s">
        <v>64</v>
      </c>
      <c r="O10" s="205">
        <v>29727</v>
      </c>
      <c r="P10" s="214"/>
      <c r="Q10" s="205">
        <v>14979</v>
      </c>
      <c r="R10" s="55"/>
      <c r="S10" s="51">
        <f>O10*750</f>
        <v>22295250</v>
      </c>
      <c r="T10" s="48"/>
    </row>
    <row r="11" spans="2:21" ht="15.75" customHeight="1" x14ac:dyDescent="0.15">
      <c r="B11" s="34">
        <v>5</v>
      </c>
      <c r="C11" s="174" t="s">
        <v>53</v>
      </c>
      <c r="D11" s="174"/>
      <c r="E11" s="222">
        <v>0</v>
      </c>
      <c r="F11" s="35"/>
      <c r="L11" s="122"/>
      <c r="M11" s="188"/>
      <c r="N11" s="46" t="s">
        <v>6</v>
      </c>
      <c r="O11" s="220">
        <f>SUM(O9:O10)</f>
        <v>29749</v>
      </c>
      <c r="P11" s="219"/>
      <c r="Q11" s="220">
        <f>SUM(Q9:Q10)</f>
        <v>14983</v>
      </c>
      <c r="R11" s="101"/>
      <c r="S11" s="47">
        <f>SUM(S9:S10)</f>
        <v>22305150</v>
      </c>
      <c r="T11" s="48"/>
    </row>
    <row r="12" spans="2:21" ht="15.75" customHeight="1" thickBot="1" x14ac:dyDescent="0.2">
      <c r="B12" s="36">
        <v>6</v>
      </c>
      <c r="C12" s="175" t="s">
        <v>6</v>
      </c>
      <c r="D12" s="175"/>
      <c r="E12" s="37">
        <f>SUM(E7:E11)</f>
        <v>6761</v>
      </c>
      <c r="F12" s="38"/>
      <c r="L12" s="121">
        <v>7</v>
      </c>
      <c r="M12" s="186" t="s">
        <v>65</v>
      </c>
      <c r="N12" s="46" t="s">
        <v>62</v>
      </c>
      <c r="O12" s="205">
        <v>0</v>
      </c>
      <c r="P12" s="214"/>
      <c r="Q12" s="205">
        <v>0</v>
      </c>
      <c r="R12" s="55"/>
      <c r="S12" s="51">
        <f>450*O12</f>
        <v>0</v>
      </c>
      <c r="T12" s="48"/>
    </row>
    <row r="13" spans="2:21" x14ac:dyDescent="0.15">
      <c r="L13" s="156"/>
      <c r="M13" s="187"/>
      <c r="N13" s="46" t="s">
        <v>64</v>
      </c>
      <c r="O13" s="205">
        <v>175</v>
      </c>
      <c r="P13" s="214"/>
      <c r="Q13" s="205">
        <v>120</v>
      </c>
      <c r="R13" s="55"/>
      <c r="S13" s="51">
        <f>O13*750</f>
        <v>131250</v>
      </c>
      <c r="T13" s="48"/>
    </row>
    <row r="14" spans="2:21" x14ac:dyDescent="0.15">
      <c r="B14" s="1" t="s">
        <v>86</v>
      </c>
      <c r="L14" s="122"/>
      <c r="M14" s="188"/>
      <c r="N14" s="46" t="s">
        <v>6</v>
      </c>
      <c r="O14" s="47">
        <f>SUM(O12:O13)</f>
        <v>175</v>
      </c>
      <c r="P14" s="101"/>
      <c r="Q14" s="47">
        <f>SUM(Q12:Q13)</f>
        <v>120</v>
      </c>
      <c r="R14" s="101"/>
      <c r="S14" s="47">
        <f>SUM(S12:S13)</f>
        <v>131250</v>
      </c>
      <c r="T14" s="48"/>
    </row>
    <row r="15" spans="2:21" ht="13.5" customHeight="1" thickBot="1" x14ac:dyDescent="0.2">
      <c r="L15" s="121">
        <v>8</v>
      </c>
      <c r="M15" s="189" t="s">
        <v>66</v>
      </c>
      <c r="N15" s="46" t="s">
        <v>62</v>
      </c>
      <c r="O15" s="205">
        <v>2</v>
      </c>
      <c r="P15" s="214"/>
      <c r="Q15" s="205">
        <v>0</v>
      </c>
      <c r="R15" s="55"/>
      <c r="S15" s="51">
        <f>O15*350</f>
        <v>700</v>
      </c>
      <c r="T15" s="48"/>
    </row>
    <row r="16" spans="2:21" x14ac:dyDescent="0.15">
      <c r="B16" s="39"/>
      <c r="C16" s="40"/>
      <c r="D16" s="40" t="s">
        <v>54</v>
      </c>
      <c r="E16" s="93"/>
      <c r="F16" s="93" t="s">
        <v>55</v>
      </c>
      <c r="G16" s="93"/>
      <c r="H16" s="95"/>
      <c r="I16" s="98"/>
      <c r="J16" s="41"/>
      <c r="L16" s="156"/>
      <c r="M16" s="190"/>
      <c r="N16" s="46" t="s">
        <v>64</v>
      </c>
      <c r="O16" s="205">
        <v>0</v>
      </c>
      <c r="P16" s="214"/>
      <c r="Q16" s="205">
        <v>0</v>
      </c>
      <c r="R16" s="55"/>
      <c r="S16" s="51">
        <f>O16*350</f>
        <v>0</v>
      </c>
      <c r="T16" s="48"/>
    </row>
    <row r="17" spans="2:20" ht="13.5" customHeight="1" x14ac:dyDescent="0.15">
      <c r="B17" s="42"/>
      <c r="C17" s="43" t="s">
        <v>56</v>
      </c>
      <c r="D17" s="44"/>
      <c r="E17" s="177" t="s">
        <v>57</v>
      </c>
      <c r="F17" s="149"/>
      <c r="G17" s="148" t="s">
        <v>58</v>
      </c>
      <c r="H17" s="149"/>
      <c r="I17" s="99" t="s">
        <v>59</v>
      </c>
      <c r="J17" s="45"/>
      <c r="L17" s="122"/>
      <c r="M17" s="191"/>
      <c r="N17" s="46" t="s">
        <v>6</v>
      </c>
      <c r="O17" s="220">
        <f>SUM(O15:O16)</f>
        <v>2</v>
      </c>
      <c r="P17" s="219"/>
      <c r="Q17" s="220">
        <v>0</v>
      </c>
      <c r="R17" s="101"/>
      <c r="S17" s="47">
        <f>SUM(S15:S16)</f>
        <v>700</v>
      </c>
      <c r="T17" s="48"/>
    </row>
    <row r="18" spans="2:20" ht="14.25" thickBot="1" x14ac:dyDescent="0.2">
      <c r="B18" s="121">
        <v>1</v>
      </c>
      <c r="C18" s="171" t="s">
        <v>87</v>
      </c>
      <c r="D18" s="46" t="s">
        <v>62</v>
      </c>
      <c r="E18" s="213">
        <v>47604</v>
      </c>
      <c r="F18" s="214"/>
      <c r="G18" s="205">
        <v>16131</v>
      </c>
      <c r="H18" s="55"/>
      <c r="I18" s="51">
        <f>E18*450</f>
        <v>21421800</v>
      </c>
      <c r="J18" s="48"/>
      <c r="L18" s="138">
        <v>9</v>
      </c>
      <c r="M18" s="178" t="s">
        <v>67</v>
      </c>
      <c r="N18" s="179"/>
      <c r="O18" s="205">
        <v>3985</v>
      </c>
      <c r="P18" s="214"/>
      <c r="Q18" s="205">
        <v>0</v>
      </c>
      <c r="R18" s="55"/>
      <c r="S18" s="51">
        <f>((O18-O19)*350)+S19</f>
        <v>1464050</v>
      </c>
      <c r="T18" s="48"/>
    </row>
    <row r="19" spans="2:20" x14ac:dyDescent="0.15">
      <c r="B19" s="156"/>
      <c r="C19" s="172"/>
      <c r="D19" s="46" t="s">
        <v>64</v>
      </c>
      <c r="E19" s="213">
        <v>7190</v>
      </c>
      <c r="F19" s="214"/>
      <c r="G19" s="205">
        <v>3619</v>
      </c>
      <c r="H19" s="55"/>
      <c r="I19" s="51">
        <f>E19*750</f>
        <v>5392500</v>
      </c>
      <c r="J19" s="48"/>
      <c r="L19" s="136"/>
      <c r="M19" s="178" t="s">
        <v>68</v>
      </c>
      <c r="N19" s="179"/>
      <c r="O19" s="205">
        <v>66</v>
      </c>
      <c r="P19" s="214"/>
      <c r="Q19" s="205"/>
      <c r="R19" s="55"/>
      <c r="S19" s="51">
        <f>1400*O19</f>
        <v>92400</v>
      </c>
      <c r="T19" s="48"/>
    </row>
    <row r="20" spans="2:20" x14ac:dyDescent="0.15">
      <c r="B20" s="156"/>
      <c r="C20" s="173"/>
      <c r="D20" s="46" t="s">
        <v>6</v>
      </c>
      <c r="E20" s="47">
        <f>SUM(E18:E19)</f>
        <v>54794</v>
      </c>
      <c r="F20" s="101"/>
      <c r="G20" s="47">
        <f>SUM(G18:G19)</f>
        <v>19750</v>
      </c>
      <c r="H20" s="101"/>
      <c r="I20" s="47">
        <f>SUM(I18:I19)</f>
        <v>26814300</v>
      </c>
      <c r="J20" s="49"/>
      <c r="L20" s="92">
        <v>10</v>
      </c>
      <c r="M20" s="178" t="s">
        <v>69</v>
      </c>
      <c r="N20" s="179"/>
      <c r="O20" s="205">
        <v>284</v>
      </c>
      <c r="P20" s="214"/>
      <c r="Q20" s="205">
        <v>1</v>
      </c>
      <c r="R20" s="55"/>
      <c r="S20" s="51">
        <f>O20*350</f>
        <v>99400</v>
      </c>
      <c r="T20" s="48"/>
    </row>
    <row r="21" spans="2:20" x14ac:dyDescent="0.15">
      <c r="B21" s="121">
        <v>2</v>
      </c>
      <c r="C21" s="171" t="s">
        <v>88</v>
      </c>
      <c r="D21" s="46" t="s">
        <v>62</v>
      </c>
      <c r="E21" s="213">
        <v>4400</v>
      </c>
      <c r="F21" s="214"/>
      <c r="G21" s="205">
        <v>638</v>
      </c>
      <c r="H21" s="55"/>
      <c r="I21" s="51">
        <f>E21*450</f>
        <v>1980000</v>
      </c>
      <c r="J21" s="49"/>
      <c r="L21" s="100">
        <v>11</v>
      </c>
      <c r="M21" s="178" t="s">
        <v>70</v>
      </c>
      <c r="N21" s="179"/>
      <c r="O21" s="51">
        <v>0</v>
      </c>
      <c r="P21" s="56"/>
      <c r="Q21" s="51">
        <v>0</v>
      </c>
      <c r="R21" s="56"/>
      <c r="S21" s="51">
        <v>0</v>
      </c>
      <c r="T21" s="48"/>
    </row>
    <row r="22" spans="2:20" x14ac:dyDescent="0.15">
      <c r="B22" s="156"/>
      <c r="C22" s="172"/>
      <c r="D22" s="46" t="s">
        <v>64</v>
      </c>
      <c r="E22" s="213">
        <v>142</v>
      </c>
      <c r="F22" s="214"/>
      <c r="G22" s="205">
        <v>22</v>
      </c>
      <c r="H22" s="55"/>
      <c r="I22" s="51">
        <f>E22*750</f>
        <v>106500</v>
      </c>
      <c r="J22" s="49"/>
      <c r="L22" s="168">
        <v>12</v>
      </c>
      <c r="M22" s="180" t="s">
        <v>105</v>
      </c>
      <c r="N22" s="181"/>
      <c r="O22" s="7">
        <f>O11+O14+O17+O18+O20+O21</f>
        <v>34195</v>
      </c>
      <c r="P22" s="101"/>
      <c r="Q22" s="7">
        <f>Q11+Q14+Q17+Q18+Q20+Q21</f>
        <v>15104</v>
      </c>
      <c r="R22" s="101"/>
      <c r="S22" s="7">
        <f>S11+S14+S17+S18+S20+S21</f>
        <v>24000550</v>
      </c>
      <c r="T22" s="48"/>
    </row>
    <row r="23" spans="2:20" x14ac:dyDescent="0.15">
      <c r="B23" s="156"/>
      <c r="C23" s="173"/>
      <c r="D23" s="46" t="s">
        <v>6</v>
      </c>
      <c r="E23" s="47">
        <f>SUM(E21:E22)</f>
        <v>4542</v>
      </c>
      <c r="F23" s="101"/>
      <c r="G23" s="47">
        <f>SUM(G21:G22)</f>
        <v>660</v>
      </c>
      <c r="H23" s="101"/>
      <c r="I23" s="47">
        <f>SUM(I21:I22)</f>
        <v>2086500</v>
      </c>
      <c r="J23" s="49"/>
      <c r="L23" s="168"/>
      <c r="M23" s="178" t="s">
        <v>71</v>
      </c>
      <c r="N23" s="179"/>
      <c r="O23" s="7">
        <f>O19</f>
        <v>66</v>
      </c>
      <c r="P23" s="101"/>
      <c r="Q23" s="7">
        <f>Q19</f>
        <v>0</v>
      </c>
      <c r="R23" s="101"/>
      <c r="S23" s="7">
        <f>S19</f>
        <v>92400</v>
      </c>
      <c r="T23" s="48"/>
    </row>
    <row r="24" spans="2:20" ht="13.5" customHeight="1" x14ac:dyDescent="0.15">
      <c r="B24" s="121">
        <v>3</v>
      </c>
      <c r="C24" s="171" t="s">
        <v>89</v>
      </c>
      <c r="D24" s="46" t="s">
        <v>62</v>
      </c>
      <c r="E24" s="213">
        <v>134</v>
      </c>
      <c r="F24" s="214"/>
      <c r="G24" s="205">
        <v>0</v>
      </c>
      <c r="H24" s="55"/>
      <c r="I24" s="51">
        <f>E24*450</f>
        <v>60300</v>
      </c>
      <c r="J24" s="49"/>
      <c r="L24" s="168">
        <v>13</v>
      </c>
      <c r="M24" s="184" t="s">
        <v>102</v>
      </c>
      <c r="N24" s="46" t="s">
        <v>91</v>
      </c>
      <c r="O24" s="115">
        <v>1311</v>
      </c>
      <c r="P24" s="114"/>
      <c r="Q24" s="115">
        <v>326</v>
      </c>
      <c r="R24" s="107"/>
      <c r="S24" s="106">
        <f>O24*450</f>
        <v>589950</v>
      </c>
      <c r="T24" s="116"/>
    </row>
    <row r="25" spans="2:20" x14ac:dyDescent="0.15">
      <c r="B25" s="156"/>
      <c r="C25" s="172"/>
      <c r="D25" s="46" t="s">
        <v>64</v>
      </c>
      <c r="E25" s="213">
        <v>15</v>
      </c>
      <c r="F25" s="214"/>
      <c r="G25" s="205">
        <v>1</v>
      </c>
      <c r="H25" s="55"/>
      <c r="I25" s="51">
        <f>E25*750</f>
        <v>11250</v>
      </c>
      <c r="J25" s="49"/>
      <c r="L25" s="168"/>
      <c r="M25" s="185"/>
      <c r="N25" s="46" t="s">
        <v>94</v>
      </c>
      <c r="O25" s="115">
        <v>146</v>
      </c>
      <c r="P25" s="114"/>
      <c r="Q25" s="115">
        <v>34</v>
      </c>
      <c r="R25" s="107"/>
      <c r="S25" s="106">
        <f>O25*750</f>
        <v>109500</v>
      </c>
      <c r="T25" s="116"/>
    </row>
    <row r="26" spans="2:20" x14ac:dyDescent="0.15">
      <c r="B26" s="156"/>
      <c r="C26" s="172"/>
      <c r="D26" s="50" t="s">
        <v>6</v>
      </c>
      <c r="E26" s="47">
        <f>SUM(E24:E25)</f>
        <v>149</v>
      </c>
      <c r="F26" s="101"/>
      <c r="G26" s="47">
        <f>SUM(G24:G25)</f>
        <v>1</v>
      </c>
      <c r="H26" s="101"/>
      <c r="I26" s="47">
        <f>SUM(I24:I25)</f>
        <v>71550</v>
      </c>
      <c r="J26" s="49"/>
      <c r="L26" s="168"/>
      <c r="M26" s="185"/>
      <c r="N26" s="46" t="s">
        <v>95</v>
      </c>
      <c r="O26" s="115">
        <v>1211</v>
      </c>
      <c r="P26" s="114"/>
      <c r="Q26" s="115">
        <v>223</v>
      </c>
      <c r="R26" s="107"/>
      <c r="S26" s="106">
        <f>O26*750</f>
        <v>908250</v>
      </c>
      <c r="T26" s="116"/>
    </row>
    <row r="27" spans="2:20" x14ac:dyDescent="0.15">
      <c r="B27" s="168">
        <v>4</v>
      </c>
      <c r="C27" s="169" t="s">
        <v>90</v>
      </c>
      <c r="D27" s="105" t="s">
        <v>91</v>
      </c>
      <c r="E27" s="215">
        <v>14674</v>
      </c>
      <c r="F27" s="216"/>
      <c r="G27" s="217">
        <v>0</v>
      </c>
      <c r="H27" s="103"/>
      <c r="I27" s="102">
        <f>E27*350</f>
        <v>5135900</v>
      </c>
      <c r="J27" s="104"/>
      <c r="L27" s="168"/>
      <c r="M27" s="185"/>
      <c r="N27" s="46" t="s">
        <v>92</v>
      </c>
      <c r="O27" s="106">
        <v>2668</v>
      </c>
      <c r="P27" s="107"/>
      <c r="Q27" s="106">
        <v>583</v>
      </c>
      <c r="R27" s="107"/>
      <c r="S27" s="106">
        <f>SUM(S24:S26)</f>
        <v>1607700</v>
      </c>
      <c r="T27" s="116"/>
    </row>
    <row r="28" spans="2:20" x14ac:dyDescent="0.15">
      <c r="B28" s="168"/>
      <c r="C28" s="170"/>
      <c r="D28" s="105" t="s">
        <v>106</v>
      </c>
      <c r="E28" s="218">
        <v>4031</v>
      </c>
      <c r="F28" s="219"/>
      <c r="G28" s="218">
        <v>0</v>
      </c>
      <c r="H28" s="101"/>
      <c r="I28" s="7">
        <f>E28*350</f>
        <v>1410850</v>
      </c>
      <c r="J28" s="49"/>
      <c r="L28" s="168">
        <v>14</v>
      </c>
      <c r="M28" s="184" t="s">
        <v>103</v>
      </c>
      <c r="N28" s="46" t="s">
        <v>91</v>
      </c>
      <c r="O28" s="106">
        <v>0</v>
      </c>
      <c r="P28" s="107"/>
      <c r="Q28" s="106">
        <v>0</v>
      </c>
      <c r="R28" s="107"/>
      <c r="S28" s="106">
        <v>0</v>
      </c>
      <c r="T28" s="116"/>
    </row>
    <row r="29" spans="2:20" x14ac:dyDescent="0.15">
      <c r="B29" s="168"/>
      <c r="C29" s="170"/>
      <c r="D29" s="105" t="s">
        <v>92</v>
      </c>
      <c r="E29" s="106">
        <f>SUM(E27:E28)</f>
        <v>18705</v>
      </c>
      <c r="F29" s="107"/>
      <c r="G29" s="106">
        <f>SUM(G27:G28)</f>
        <v>0</v>
      </c>
      <c r="H29" s="107"/>
      <c r="I29" s="108">
        <f>SUM(I27:I28)</f>
        <v>6546750</v>
      </c>
      <c r="J29" s="109"/>
      <c r="L29" s="168"/>
      <c r="M29" s="185"/>
      <c r="N29" s="46" t="s">
        <v>94</v>
      </c>
      <c r="O29" s="106">
        <v>0</v>
      </c>
      <c r="P29" s="107"/>
      <c r="Q29" s="106">
        <v>0</v>
      </c>
      <c r="R29" s="107"/>
      <c r="S29" s="106">
        <v>0</v>
      </c>
      <c r="T29" s="116"/>
    </row>
    <row r="30" spans="2:20" ht="14.25" thickBot="1" x14ac:dyDescent="0.2">
      <c r="B30" s="113">
        <v>5</v>
      </c>
      <c r="C30" s="182" t="s">
        <v>93</v>
      </c>
      <c r="D30" s="183"/>
      <c r="E30" s="110">
        <f>E20+E23+E26+E29</f>
        <v>78190</v>
      </c>
      <c r="F30" s="111"/>
      <c r="G30" s="110">
        <f>G20+G23+G26+G29</f>
        <v>20411</v>
      </c>
      <c r="H30" s="111"/>
      <c r="I30" s="110">
        <f>I20+I23+I26+I29</f>
        <v>35519100</v>
      </c>
      <c r="J30" s="112"/>
      <c r="L30" s="168"/>
      <c r="M30" s="185"/>
      <c r="N30" s="46" t="s">
        <v>96</v>
      </c>
      <c r="O30" s="106">
        <v>0</v>
      </c>
      <c r="P30" s="107"/>
      <c r="Q30" s="106">
        <v>0</v>
      </c>
      <c r="R30" s="107"/>
      <c r="S30" s="106">
        <v>0</v>
      </c>
      <c r="T30" s="116"/>
    </row>
    <row r="31" spans="2:20" x14ac:dyDescent="0.15">
      <c r="L31" s="168"/>
      <c r="M31" s="185"/>
      <c r="N31" s="46" t="s">
        <v>92</v>
      </c>
      <c r="O31" s="106">
        <v>0</v>
      </c>
      <c r="P31" s="107"/>
      <c r="Q31" s="106">
        <v>0</v>
      </c>
      <c r="R31" s="107"/>
      <c r="S31" s="106">
        <v>0</v>
      </c>
      <c r="T31" s="116"/>
    </row>
    <row r="32" spans="2:20" x14ac:dyDescent="0.15">
      <c r="L32" s="168">
        <v>15</v>
      </c>
      <c r="M32" s="185" t="s">
        <v>97</v>
      </c>
      <c r="N32" s="46" t="s">
        <v>91</v>
      </c>
      <c r="O32" s="195"/>
      <c r="P32" s="196"/>
      <c r="Q32" s="106"/>
      <c r="R32" s="107"/>
      <c r="S32" s="195"/>
      <c r="T32" s="199"/>
    </row>
    <row r="33" spans="2:20" x14ac:dyDescent="0.15">
      <c r="L33" s="168"/>
      <c r="M33" s="185"/>
      <c r="N33" s="117" t="s">
        <v>94</v>
      </c>
      <c r="O33" s="197"/>
      <c r="P33" s="198"/>
      <c r="Q33" s="115"/>
      <c r="R33" s="114"/>
      <c r="S33" s="197"/>
      <c r="T33" s="200"/>
    </row>
    <row r="34" spans="2:20" x14ac:dyDescent="0.15">
      <c r="L34" s="168"/>
      <c r="M34" s="185"/>
      <c r="N34" s="117" t="s">
        <v>95</v>
      </c>
      <c r="O34" s="197"/>
      <c r="P34" s="198"/>
      <c r="Q34" s="115"/>
      <c r="R34" s="114"/>
      <c r="S34" s="197"/>
      <c r="T34" s="200"/>
    </row>
    <row r="35" spans="2:20" s="18" customFormat="1" x14ac:dyDescent="0.15">
      <c r="C35" s="19"/>
      <c r="D35" s="19"/>
      <c r="E35" s="19"/>
      <c r="F35" s="19"/>
      <c r="G35" s="19"/>
      <c r="H35" s="19"/>
      <c r="I35" s="19"/>
      <c r="J35" s="19"/>
      <c r="K35" s="19"/>
      <c r="L35" s="168"/>
      <c r="M35" s="185"/>
      <c r="N35" s="117" t="s">
        <v>92</v>
      </c>
      <c r="O35" s="197"/>
      <c r="P35" s="198"/>
      <c r="Q35" s="115">
        <v>0</v>
      </c>
      <c r="R35" s="114"/>
      <c r="S35" s="197"/>
      <c r="T35" s="200"/>
    </row>
    <row r="36" spans="2:20" s="18" customFormat="1" ht="13.5" customHeight="1" x14ac:dyDescent="0.15">
      <c r="B36" s="19"/>
      <c r="C36" s="20"/>
      <c r="D36" s="19"/>
      <c r="E36" s="21"/>
      <c r="F36" s="21"/>
      <c r="G36" s="21"/>
      <c r="H36" s="21"/>
      <c r="I36" s="21"/>
      <c r="J36" s="21"/>
      <c r="K36" s="21"/>
      <c r="L36" s="100">
        <v>16</v>
      </c>
      <c r="M36" s="185" t="s">
        <v>98</v>
      </c>
      <c r="N36" s="185"/>
      <c r="O36" s="115">
        <v>1</v>
      </c>
      <c r="P36" s="114"/>
      <c r="Q36" s="115">
        <v>0</v>
      </c>
      <c r="R36" s="107"/>
      <c r="S36" s="106">
        <f>O36*350</f>
        <v>350</v>
      </c>
      <c r="T36" s="116"/>
    </row>
    <row r="37" spans="2:20" s="18" customFormat="1" x14ac:dyDescent="0.15">
      <c r="L37" s="100">
        <v>17</v>
      </c>
      <c r="M37" s="185" t="s">
        <v>99</v>
      </c>
      <c r="N37" s="185"/>
      <c r="O37" s="106">
        <v>0</v>
      </c>
      <c r="P37" s="107"/>
      <c r="Q37" s="106">
        <v>0</v>
      </c>
      <c r="R37" s="107"/>
      <c r="S37" s="106">
        <v>0</v>
      </c>
      <c r="T37" s="116"/>
    </row>
    <row r="38" spans="2:20" x14ac:dyDescent="0.15">
      <c r="L38" s="100">
        <v>18</v>
      </c>
      <c r="M38" s="192" t="s">
        <v>104</v>
      </c>
      <c r="N38" s="192"/>
      <c r="O38" s="106">
        <f>O27+O31+O36+O37</f>
        <v>2669</v>
      </c>
      <c r="P38" s="107"/>
      <c r="Q38" s="106">
        <f>Q27+Q31+Q35+Q36+Q37</f>
        <v>583</v>
      </c>
      <c r="R38" s="107"/>
      <c r="S38" s="106">
        <f>S27+S31+S35+S36+S37</f>
        <v>1608050</v>
      </c>
      <c r="T38" s="116"/>
    </row>
    <row r="39" spans="2:20" x14ac:dyDescent="0.15">
      <c r="L39" s="168">
        <v>19</v>
      </c>
      <c r="M39" s="193" t="s">
        <v>100</v>
      </c>
      <c r="N39" s="193"/>
      <c r="O39" s="106">
        <f>E30+O22+O38</f>
        <v>115054</v>
      </c>
      <c r="P39" s="107"/>
      <c r="Q39" s="106">
        <f>G30+Q22+Q38</f>
        <v>36098</v>
      </c>
      <c r="R39" s="107"/>
      <c r="S39" s="106">
        <f>I30+S22+S38</f>
        <v>61127700</v>
      </c>
      <c r="T39" s="116"/>
    </row>
    <row r="40" spans="2:20" ht="14.25" thickBot="1" x14ac:dyDescent="0.2">
      <c r="L40" s="138"/>
      <c r="M40" s="194" t="s">
        <v>101</v>
      </c>
      <c r="N40" s="194"/>
      <c r="O40" s="110">
        <f>O23</f>
        <v>66</v>
      </c>
      <c r="P40" s="111"/>
      <c r="Q40" s="110">
        <f>Q23</f>
        <v>0</v>
      </c>
      <c r="R40" s="111"/>
      <c r="S40" s="110">
        <f>S23</f>
        <v>92400</v>
      </c>
      <c r="T40" s="112"/>
    </row>
  </sheetData>
  <mergeCells count="52">
    <mergeCell ref="O32:P32"/>
    <mergeCell ref="O33:P33"/>
    <mergeCell ref="O34:P34"/>
    <mergeCell ref="O35:P35"/>
    <mergeCell ref="S32:T32"/>
    <mergeCell ref="S33:T33"/>
    <mergeCell ref="S34:T34"/>
    <mergeCell ref="S35:T35"/>
    <mergeCell ref="M36:N36"/>
    <mergeCell ref="M37:N37"/>
    <mergeCell ref="M38:N38"/>
    <mergeCell ref="M39:N39"/>
    <mergeCell ref="M40:N40"/>
    <mergeCell ref="M24:M27"/>
    <mergeCell ref="M28:M31"/>
    <mergeCell ref="M32:M35"/>
    <mergeCell ref="L9:L11"/>
    <mergeCell ref="L12:L14"/>
    <mergeCell ref="L15:L17"/>
    <mergeCell ref="M9:M11"/>
    <mergeCell ref="M12:M14"/>
    <mergeCell ref="M15:M17"/>
    <mergeCell ref="C30:D30"/>
    <mergeCell ref="L24:L27"/>
    <mergeCell ref="L28:L31"/>
    <mergeCell ref="L32:L35"/>
    <mergeCell ref="L39:L40"/>
    <mergeCell ref="E17:F17"/>
    <mergeCell ref="G17:H17"/>
    <mergeCell ref="L22:L23"/>
    <mergeCell ref="M20:N20"/>
    <mergeCell ref="M21:N21"/>
    <mergeCell ref="M22:N22"/>
    <mergeCell ref="M23:N23"/>
    <mergeCell ref="M18:N18"/>
    <mergeCell ref="M19:N19"/>
    <mergeCell ref="B2:D3"/>
    <mergeCell ref="C11:D11"/>
    <mergeCell ref="C12:D12"/>
    <mergeCell ref="C7:D7"/>
    <mergeCell ref="C8:D8"/>
    <mergeCell ref="C9:D9"/>
    <mergeCell ref="C10:D10"/>
    <mergeCell ref="B27:B29"/>
    <mergeCell ref="C27:C29"/>
    <mergeCell ref="B24:B26"/>
    <mergeCell ref="L18:L19"/>
    <mergeCell ref="C18:C20"/>
    <mergeCell ref="C21:C23"/>
    <mergeCell ref="C24:C26"/>
    <mergeCell ref="B18:B20"/>
    <mergeCell ref="B21:B23"/>
  </mergeCells>
  <phoneticPr fontId="2"/>
  <pageMargins left="0.55118110236220474" right="0.51181102362204722" top="0.98425196850393704" bottom="0.62992125984251968" header="0.35433070866141736" footer="0.43307086614173229"/>
  <pageSetup paperSize="9" scale="8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その1</vt:lpstr>
      <vt:lpstr>その2</vt:lpstr>
      <vt:lpstr>その1!Print_Area</vt:lpstr>
      <vt:lpstr>その2!Print_Area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100369</dc:creator>
  <cp:lastModifiedBy>香川　風優斗</cp:lastModifiedBy>
  <cp:lastPrinted>2020-03-17T07:09:16Z</cp:lastPrinted>
  <dcterms:created xsi:type="dcterms:W3CDTF">1997-01-08T22:48:59Z</dcterms:created>
  <dcterms:modified xsi:type="dcterms:W3CDTF">2024-05-22T00:32:00Z</dcterms:modified>
</cp:coreProperties>
</file>