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20\11_オープンデータ\業者送付データ\図表第５章\"/>
    </mc:Choice>
  </mc:AlternateContent>
  <bookViews>
    <workbookView xWindow="0" yWindow="0" windowWidth="12768" windowHeight="8376" tabRatio="747"/>
  </bookViews>
  <sheets>
    <sheet name="表5-1-1 " sheetId="10" r:id="rId1"/>
  </sheets>
  <definedNames>
    <definedName name="_xlnm.Print_Area" localSheetId="0">'表5-1-1 '!$A$1:$M$80</definedName>
    <definedName name="燃不燃区別用途別床面積件数" localSheetId="0">#REF!</definedName>
    <definedName name="燃不燃区別用途別床面積件数">#REF!</definedName>
  </definedNames>
  <calcPr calcId="162913" refMode="R1C1"/>
</workbook>
</file>

<file path=xl/calcChain.xml><?xml version="1.0" encoding="utf-8"?>
<calcChain xmlns="http://schemas.openxmlformats.org/spreadsheetml/2006/main">
  <c r="C72" i="10" l="1"/>
  <c r="C71" i="10"/>
  <c r="C70" i="10"/>
  <c r="C69" i="10"/>
  <c r="C68" i="10"/>
  <c r="C67" i="10"/>
  <c r="C66" i="10"/>
  <c r="C65" i="10"/>
  <c r="C64" i="10"/>
  <c r="C61" i="10"/>
  <c r="C60" i="10"/>
  <c r="C59" i="10"/>
  <c r="C58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57" i="10" l="1"/>
  <c r="C62" i="10"/>
  <c r="C73" i="10"/>
  <c r="D62" i="10"/>
  <c r="F62" i="10"/>
  <c r="J62" i="10"/>
  <c r="L62" i="10"/>
  <c r="C63" i="10" l="1"/>
  <c r="E60" i="10"/>
  <c r="K60" i="10"/>
  <c r="G60" i="10"/>
  <c r="J73" i="10" l="1"/>
  <c r="F73" i="10"/>
  <c r="D73" i="10"/>
  <c r="H57" i="10"/>
  <c r="H63" i="10" s="1"/>
  <c r="D57" i="10"/>
  <c r="D63" i="10" s="1"/>
  <c r="I48" i="10"/>
  <c r="M45" i="10"/>
  <c r="M43" i="10"/>
  <c r="M39" i="10"/>
  <c r="M37" i="10"/>
  <c r="M33" i="10"/>
  <c r="L30" i="10"/>
  <c r="J30" i="10"/>
  <c r="H30" i="10"/>
  <c r="F30" i="10"/>
  <c r="D30" i="10"/>
  <c r="M28" i="10"/>
  <c r="M26" i="10"/>
  <c r="M24" i="10"/>
  <c r="M22" i="10"/>
  <c r="M20" i="10"/>
  <c r="M18" i="10"/>
  <c r="E17" i="10"/>
  <c r="C7" i="10"/>
  <c r="C30" i="10" l="1"/>
  <c r="C74" i="10" s="1"/>
  <c r="E48" i="10"/>
  <c r="H74" i="10"/>
  <c r="M56" i="10"/>
  <c r="E56" i="10"/>
  <c r="I56" i="10"/>
  <c r="I54" i="10"/>
  <c r="E54" i="10"/>
  <c r="M54" i="10"/>
  <c r="I52" i="10"/>
  <c r="E52" i="10"/>
  <c r="M52" i="10"/>
  <c r="I50" i="10"/>
  <c r="E50" i="10"/>
  <c r="M50" i="10"/>
  <c r="G49" i="10"/>
  <c r="M42" i="10"/>
  <c r="E42" i="10"/>
  <c r="I42" i="10"/>
  <c r="I40" i="10"/>
  <c r="E40" i="10"/>
  <c r="M40" i="10"/>
  <c r="I38" i="10"/>
  <c r="E38" i="10"/>
  <c r="M38" i="10"/>
  <c r="M36" i="10"/>
  <c r="E36" i="10"/>
  <c r="I36" i="10"/>
  <c r="M34" i="10"/>
  <c r="E34" i="10"/>
  <c r="I34" i="10"/>
  <c r="I32" i="10"/>
  <c r="E32" i="10"/>
  <c r="M32" i="10"/>
  <c r="G8" i="10"/>
  <c r="E9" i="10"/>
  <c r="E25" i="10"/>
  <c r="G12" i="10"/>
  <c r="E13" i="10"/>
  <c r="E21" i="10"/>
  <c r="E29" i="10"/>
  <c r="M9" i="10"/>
  <c r="M13" i="10"/>
  <c r="M17" i="10"/>
  <c r="M21" i="10"/>
  <c r="M25" i="10"/>
  <c r="M29" i="10"/>
  <c r="I7" i="10"/>
  <c r="I11" i="10"/>
  <c r="I15" i="10"/>
  <c r="I19" i="10"/>
  <c r="I23" i="10"/>
  <c r="I27" i="10"/>
  <c r="E7" i="10"/>
  <c r="M7" i="10"/>
  <c r="I9" i="10"/>
  <c r="E11" i="10"/>
  <c r="M11" i="10"/>
  <c r="I13" i="10"/>
  <c r="E15" i="10"/>
  <c r="M15" i="10"/>
  <c r="I17" i="10"/>
  <c r="E19" i="10"/>
  <c r="M19" i="10"/>
  <c r="I21" i="10"/>
  <c r="E23" i="10"/>
  <c r="M23" i="10"/>
  <c r="I25" i="10"/>
  <c r="E27" i="10"/>
  <c r="M27" i="10"/>
  <c r="I29" i="10"/>
  <c r="M10" i="10"/>
  <c r="I10" i="10"/>
  <c r="E10" i="10"/>
  <c r="K10" i="10"/>
  <c r="M14" i="10"/>
  <c r="I14" i="10"/>
  <c r="E14" i="10"/>
  <c r="K14" i="10"/>
  <c r="M8" i="10"/>
  <c r="I8" i="10"/>
  <c r="E8" i="10"/>
  <c r="K8" i="10"/>
  <c r="G10" i="10"/>
  <c r="M12" i="10"/>
  <c r="I12" i="10"/>
  <c r="E12" i="10"/>
  <c r="K12" i="10"/>
  <c r="G14" i="10"/>
  <c r="M16" i="10"/>
  <c r="I16" i="10"/>
  <c r="E16" i="10"/>
  <c r="K16" i="10"/>
  <c r="G16" i="10"/>
  <c r="G18" i="10"/>
  <c r="K18" i="10"/>
  <c r="G20" i="10"/>
  <c r="K20" i="10"/>
  <c r="G22" i="10"/>
  <c r="K22" i="10"/>
  <c r="G24" i="10"/>
  <c r="K24" i="10"/>
  <c r="G26" i="10"/>
  <c r="K26" i="10"/>
  <c r="G28" i="10"/>
  <c r="K28" i="10"/>
  <c r="G33" i="10"/>
  <c r="K33" i="10"/>
  <c r="G37" i="10"/>
  <c r="K37" i="10"/>
  <c r="G39" i="10"/>
  <c r="K39" i="10"/>
  <c r="G43" i="10"/>
  <c r="K43" i="10"/>
  <c r="G45" i="10"/>
  <c r="K45" i="10"/>
  <c r="M51" i="10"/>
  <c r="I51" i="10"/>
  <c r="E51" i="10"/>
  <c r="K51" i="10"/>
  <c r="M55" i="10"/>
  <c r="I55" i="10"/>
  <c r="E55" i="10"/>
  <c r="K55" i="10"/>
  <c r="G7" i="10"/>
  <c r="K7" i="10"/>
  <c r="G9" i="10"/>
  <c r="K9" i="10"/>
  <c r="G11" i="10"/>
  <c r="K11" i="10"/>
  <c r="G13" i="10"/>
  <c r="K13" i="10"/>
  <c r="G15" i="10"/>
  <c r="K15" i="10"/>
  <c r="G17" i="10"/>
  <c r="K17" i="10"/>
  <c r="E18" i="10"/>
  <c r="I18" i="10"/>
  <c r="G19" i="10"/>
  <c r="K19" i="10"/>
  <c r="E20" i="10"/>
  <c r="I20" i="10"/>
  <c r="G21" i="10"/>
  <c r="K21" i="10"/>
  <c r="E22" i="10"/>
  <c r="I22" i="10"/>
  <c r="G23" i="10"/>
  <c r="K23" i="10"/>
  <c r="E24" i="10"/>
  <c r="I24" i="10"/>
  <c r="G25" i="10"/>
  <c r="K25" i="10"/>
  <c r="E26" i="10"/>
  <c r="I26" i="10"/>
  <c r="G27" i="10"/>
  <c r="K27" i="10"/>
  <c r="E28" i="10"/>
  <c r="I28" i="10"/>
  <c r="G29" i="10"/>
  <c r="K29" i="10"/>
  <c r="G32" i="10"/>
  <c r="K32" i="10"/>
  <c r="E33" i="10"/>
  <c r="I33" i="10"/>
  <c r="G34" i="10"/>
  <c r="K34" i="10"/>
  <c r="G36" i="10"/>
  <c r="K36" i="10"/>
  <c r="E37" i="10"/>
  <c r="I37" i="10"/>
  <c r="G38" i="10"/>
  <c r="K38" i="10"/>
  <c r="E39" i="10"/>
  <c r="I39" i="10"/>
  <c r="G40" i="10"/>
  <c r="K40" i="10"/>
  <c r="G42" i="10"/>
  <c r="K42" i="10"/>
  <c r="E43" i="10"/>
  <c r="I43" i="10"/>
  <c r="E45" i="10"/>
  <c r="I45" i="10"/>
  <c r="K48" i="10"/>
  <c r="G48" i="10"/>
  <c r="M48" i="10"/>
  <c r="M49" i="10"/>
  <c r="I49" i="10"/>
  <c r="E49" i="10"/>
  <c r="K49" i="10"/>
  <c r="G51" i="10"/>
  <c r="G55" i="10"/>
  <c r="G50" i="10"/>
  <c r="K50" i="10"/>
  <c r="G52" i="10"/>
  <c r="K52" i="10"/>
  <c r="G54" i="10"/>
  <c r="K54" i="10"/>
  <c r="G56" i="10"/>
  <c r="K56" i="10"/>
  <c r="M30" i="10" l="1"/>
  <c r="K30" i="10"/>
  <c r="I30" i="10"/>
  <c r="G30" i="10"/>
  <c r="E30" i="10"/>
  <c r="M31" i="10" l="1"/>
  <c r="G31" i="10"/>
  <c r="I31" i="10"/>
  <c r="K31" i="10"/>
  <c r="E31" i="10"/>
  <c r="E35" i="10" l="1"/>
  <c r="G35" i="10"/>
  <c r="K35" i="10"/>
  <c r="M35" i="10"/>
  <c r="I35" i="10"/>
  <c r="G41" i="10" l="1"/>
  <c r="E41" i="10"/>
  <c r="I41" i="10"/>
  <c r="M41" i="10"/>
  <c r="K41" i="10"/>
  <c r="K44" i="10" l="1"/>
  <c r="G44" i="10"/>
  <c r="M44" i="10"/>
  <c r="E44" i="10"/>
  <c r="I44" i="10"/>
  <c r="K46" i="10" l="1"/>
  <c r="G46" i="10"/>
  <c r="M46" i="10"/>
  <c r="E46" i="10"/>
  <c r="I46" i="10"/>
  <c r="M47" i="10" l="1"/>
  <c r="G47" i="10"/>
  <c r="I47" i="10"/>
  <c r="K47" i="10"/>
  <c r="E47" i="10"/>
  <c r="L57" i="10" l="1"/>
  <c r="L63" i="10" s="1"/>
  <c r="J57" i="10" l="1"/>
  <c r="J63" i="10" s="1"/>
  <c r="J74" i="10" l="1"/>
  <c r="D74" i="10" l="1"/>
  <c r="L73" i="10" l="1"/>
  <c r="M65" i="10"/>
  <c r="E70" i="10" l="1"/>
  <c r="K70" i="10"/>
  <c r="G70" i="10"/>
  <c r="E64" i="10"/>
  <c r="K64" i="10"/>
  <c r="G64" i="10"/>
  <c r="E68" i="10"/>
  <c r="K68" i="10"/>
  <c r="G68" i="10"/>
  <c r="E72" i="10"/>
  <c r="K72" i="10"/>
  <c r="G72" i="10"/>
  <c r="E66" i="10"/>
  <c r="K66" i="10"/>
  <c r="G66" i="10"/>
  <c r="G67" i="10"/>
  <c r="E67" i="10"/>
  <c r="K67" i="10"/>
  <c r="G71" i="10"/>
  <c r="E71" i="10"/>
  <c r="K71" i="10"/>
  <c r="G65" i="10"/>
  <c r="E65" i="10"/>
  <c r="K65" i="10"/>
  <c r="G69" i="10"/>
  <c r="E69" i="10"/>
  <c r="K69" i="10"/>
  <c r="M72" i="10"/>
  <c r="M67" i="10"/>
  <c r="M66" i="10"/>
  <c r="M73" i="10"/>
  <c r="M70" i="10"/>
  <c r="M69" i="10"/>
  <c r="M68" i="10"/>
  <c r="M71" i="10"/>
  <c r="M64" i="10"/>
  <c r="K73" i="10" l="1"/>
  <c r="G73" i="10"/>
  <c r="E73" i="10"/>
  <c r="M60" i="10" l="1"/>
  <c r="E58" i="10" l="1"/>
  <c r="K58" i="10"/>
  <c r="G58" i="10"/>
  <c r="G59" i="10"/>
  <c r="E59" i="10"/>
  <c r="K59" i="10"/>
  <c r="G61" i="10"/>
  <c r="E61" i="10"/>
  <c r="K61" i="10"/>
  <c r="M59" i="10"/>
  <c r="M58" i="10"/>
  <c r="M61" i="10"/>
  <c r="E62" i="10" l="1"/>
  <c r="G62" i="10"/>
  <c r="K62" i="10"/>
  <c r="M62" i="10"/>
  <c r="L74" i="10"/>
  <c r="F57" i="10"/>
  <c r="F63" i="10" l="1"/>
  <c r="E53" i="10"/>
  <c r="G53" i="10"/>
  <c r="M53" i="10"/>
  <c r="K53" i="10"/>
  <c r="I53" i="10"/>
  <c r="M57" i="10" l="1"/>
  <c r="I57" i="10"/>
  <c r="K57" i="10"/>
  <c r="E57" i="10"/>
  <c r="G57" i="10"/>
  <c r="F74" i="10"/>
  <c r="E63" i="10" l="1"/>
  <c r="I63" i="10"/>
  <c r="K63" i="10"/>
  <c r="G63" i="10"/>
  <c r="M63" i="10"/>
  <c r="M74" i="10" l="1"/>
  <c r="I74" i="10"/>
  <c r="K74" i="10"/>
  <c r="E74" i="10"/>
  <c r="G74" i="10"/>
</calcChain>
</file>

<file path=xl/sharedStrings.xml><?xml version="1.0" encoding="utf-8"?>
<sst xmlns="http://schemas.openxmlformats.org/spreadsheetml/2006/main" count="100" uniqueCount="89">
  <si>
    <t>住宅・アパート</t>
  </si>
  <si>
    <t>事務所・店舗等</t>
  </si>
  <si>
    <t>工場・倉庫</t>
  </si>
  <si>
    <t>区市町村名</t>
  </si>
  <si>
    <t>事務所・銀行</t>
  </si>
  <si>
    <t>面積</t>
  </si>
  <si>
    <t>構成比</t>
  </si>
  <si>
    <t>港　　　区</t>
  </si>
  <si>
    <t>文　京　区</t>
  </si>
  <si>
    <t>区</t>
  </si>
  <si>
    <t>台　東　区</t>
  </si>
  <si>
    <t>墨　田　区</t>
  </si>
  <si>
    <t>江　東　区</t>
  </si>
  <si>
    <t>品　川　区</t>
  </si>
  <si>
    <t>目　黒　区</t>
  </si>
  <si>
    <t>大　田　区</t>
  </si>
  <si>
    <t>渋　谷　区</t>
  </si>
  <si>
    <t>中　野　区</t>
  </si>
  <si>
    <t>杉　並　区</t>
  </si>
  <si>
    <t>豊　島　区</t>
  </si>
  <si>
    <t>部</t>
  </si>
  <si>
    <t>北　　　区</t>
  </si>
  <si>
    <t>荒　川　区</t>
  </si>
  <si>
    <t>板　橋　区</t>
  </si>
  <si>
    <t>練　馬　区</t>
  </si>
  <si>
    <t>足　立　区</t>
  </si>
  <si>
    <t>葛　飾　区</t>
  </si>
  <si>
    <t>区　部　計</t>
  </si>
  <si>
    <t>立　川　市</t>
  </si>
  <si>
    <t>三　鷹　市</t>
  </si>
  <si>
    <t>青　梅　市</t>
  </si>
  <si>
    <t>府　中　市</t>
  </si>
  <si>
    <t>昭　島　市</t>
  </si>
  <si>
    <t>市</t>
  </si>
  <si>
    <t>調　布　市</t>
  </si>
  <si>
    <t>町　田　市</t>
  </si>
  <si>
    <t>小　平　市</t>
  </si>
  <si>
    <t>日　野　市</t>
  </si>
  <si>
    <t>国　立　市</t>
  </si>
  <si>
    <t>福　生　市</t>
  </si>
  <si>
    <t>狛　江　市</t>
  </si>
  <si>
    <t>清　瀬　市</t>
  </si>
  <si>
    <t>東久留米市</t>
  </si>
  <si>
    <t>武蔵村山市</t>
  </si>
  <si>
    <t>多　摩　市</t>
  </si>
  <si>
    <t>稲　城　市</t>
  </si>
  <si>
    <t>あきる野市</t>
  </si>
  <si>
    <t>市　部　計</t>
  </si>
  <si>
    <t>瑞　穂　町</t>
  </si>
  <si>
    <t>日の出　町</t>
  </si>
  <si>
    <t>檜　原　村</t>
  </si>
  <si>
    <t>奥多摩　町</t>
  </si>
  <si>
    <t>西多摩郡計</t>
  </si>
  <si>
    <t>　　　2 免税点未満を含む。</t>
  </si>
  <si>
    <t>　　　3 事務所・銀行の項目における空欄の町村は未調査である。</t>
  </si>
  <si>
    <t>　</t>
  </si>
  <si>
    <t>　表５－１－１　建物床面積の用途別内訳</t>
    <phoneticPr fontId="18"/>
  </si>
  <si>
    <t>（単位：千㎡、％）</t>
    <phoneticPr fontId="18"/>
  </si>
  <si>
    <t>合計</t>
    <rPh sb="0" eb="1">
      <t>ゴウ</t>
    </rPh>
    <rPh sb="1" eb="2">
      <t>ケイ</t>
    </rPh>
    <phoneticPr fontId="18"/>
  </si>
  <si>
    <t>その他</t>
    <phoneticPr fontId="18"/>
  </si>
  <si>
    <t xml:space="preserve">羽　村　市    </t>
    <phoneticPr fontId="18"/>
  </si>
  <si>
    <t>西東京　市</t>
    <rPh sb="0" eb="1">
      <t>ニシ</t>
    </rPh>
    <rPh sb="1" eb="3">
      <t>トウキョウ</t>
    </rPh>
    <rPh sb="4" eb="5">
      <t>シ</t>
    </rPh>
    <phoneticPr fontId="18"/>
  </si>
  <si>
    <t>西多摩郡</t>
    <rPh sb="1" eb="3">
      <t>タマ</t>
    </rPh>
    <rPh sb="3" eb="4">
      <t>グン</t>
    </rPh>
    <phoneticPr fontId="18"/>
  </si>
  <si>
    <t>多摩地域計</t>
    <phoneticPr fontId="22"/>
  </si>
  <si>
    <t>島　しょ</t>
    <rPh sb="0" eb="1">
      <t>トウ</t>
    </rPh>
    <phoneticPr fontId="18"/>
  </si>
  <si>
    <t>大島町</t>
    <rPh sb="0" eb="3">
      <t>オオシママチ</t>
    </rPh>
    <phoneticPr fontId="22"/>
  </si>
  <si>
    <t>利島村</t>
    <rPh sb="0" eb="3">
      <t>トシマムラ</t>
    </rPh>
    <phoneticPr fontId="22"/>
  </si>
  <si>
    <t>新島村</t>
    <rPh sb="0" eb="3">
      <t>ニイジマムラ</t>
    </rPh>
    <phoneticPr fontId="22"/>
  </si>
  <si>
    <t>神津島村</t>
    <rPh sb="0" eb="3">
      <t>コウヅシマ</t>
    </rPh>
    <rPh sb="3" eb="4">
      <t>ムラ</t>
    </rPh>
    <phoneticPr fontId="22"/>
  </si>
  <si>
    <t>三宅村</t>
    <rPh sb="0" eb="3">
      <t>ミヤケムラ</t>
    </rPh>
    <phoneticPr fontId="22"/>
  </si>
  <si>
    <t>御蔵島村</t>
    <rPh sb="0" eb="2">
      <t>ミクラ</t>
    </rPh>
    <rPh sb="2" eb="3">
      <t>シマ</t>
    </rPh>
    <rPh sb="3" eb="4">
      <t>ムラ</t>
    </rPh>
    <phoneticPr fontId="22"/>
  </si>
  <si>
    <t>八丈町</t>
    <rPh sb="0" eb="3">
      <t>ハチジョウマチ</t>
    </rPh>
    <phoneticPr fontId="22"/>
  </si>
  <si>
    <t>青ヶ島村</t>
    <rPh sb="0" eb="4">
      <t>アオガシマムラ</t>
    </rPh>
    <phoneticPr fontId="22"/>
  </si>
  <si>
    <t>小笠原村</t>
    <rPh sb="0" eb="4">
      <t>オガサワラムラ</t>
    </rPh>
    <phoneticPr fontId="22"/>
  </si>
  <si>
    <t>島しょ計</t>
    <rPh sb="0" eb="1">
      <t>シマ</t>
    </rPh>
    <rPh sb="3" eb="4">
      <t>ケイ</t>
    </rPh>
    <phoneticPr fontId="18"/>
  </si>
  <si>
    <t>　　　4 端数処理のため、各項の和と表示した計は、必ずしも一致しない。</t>
    <rPh sb="5" eb="7">
      <t>ハスウ</t>
    </rPh>
    <rPh sb="7" eb="9">
      <t>ショリ</t>
    </rPh>
    <rPh sb="13" eb="15">
      <t>カクコウ</t>
    </rPh>
    <rPh sb="16" eb="17">
      <t>ワ</t>
    </rPh>
    <rPh sb="18" eb="20">
      <t>ヒョウジ</t>
    </rPh>
    <rPh sb="22" eb="23">
      <t>ケイ</t>
    </rPh>
    <rPh sb="25" eb="26">
      <t>カナラ</t>
    </rPh>
    <rPh sb="29" eb="31">
      <t>イッチ</t>
    </rPh>
    <phoneticPr fontId="18"/>
  </si>
  <si>
    <t>千代田区</t>
    <phoneticPr fontId="18"/>
  </si>
  <si>
    <t>中央区</t>
    <phoneticPr fontId="18"/>
  </si>
  <si>
    <t>新宿区</t>
    <phoneticPr fontId="18"/>
  </si>
  <si>
    <t>世田谷区</t>
    <phoneticPr fontId="18"/>
  </si>
  <si>
    <t>江戸川区</t>
    <phoneticPr fontId="18"/>
  </si>
  <si>
    <t>八王子市</t>
    <phoneticPr fontId="18"/>
  </si>
  <si>
    <t>武蔵野市</t>
    <phoneticPr fontId="18"/>
  </si>
  <si>
    <t>小金井市</t>
    <phoneticPr fontId="18"/>
  </si>
  <si>
    <t>東村山市</t>
    <phoneticPr fontId="18"/>
  </si>
  <si>
    <t>国分寺市</t>
    <phoneticPr fontId="18"/>
  </si>
  <si>
    <t>東大和市</t>
    <phoneticPr fontId="18"/>
  </si>
  <si>
    <t xml:space="preserve"> </t>
    <phoneticPr fontId="22"/>
  </si>
  <si>
    <t>（注）1 課税資料から作成(令和２年１月１日現在）</t>
    <rPh sb="14" eb="16">
      <t>レイワ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</si>
</sst>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"/>
    <numFmt numFmtId="181" formatCode="#,##0,"/>
    <numFmt numFmtId="182" formatCode="#,##0_ "/>
    <numFmt numFmtId="183" formatCode="#,##0_);[Red]\(#,##0\)"/>
  </numFmts>
  <fonts count="25" x14ac:knownFonts="1">
    <font>
      <sz val="8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8"/>
      <name val="ＭＳ 明朝"/>
      <family val="1"/>
      <charset val="128"/>
    </font>
    <font>
      <sz val="11"/>
      <color indexed="10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明朝"/>
      <family val="1"/>
      <charset val="128"/>
    </font>
    <font>
      <sz val="14"/>
      <name val="ＭＳ 明朝"/>
      <family val="1"/>
      <charset val="128"/>
    </font>
    <font>
      <sz val="10"/>
      <name val="ＭＳ 明朝"/>
      <family val="1"/>
      <charset val="128"/>
    </font>
    <font>
      <sz val="10"/>
      <name val="Times New Roman"/>
      <family val="1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5" borderId="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183" fontId="24" fillId="0" borderId="0" applyBorder="0" applyProtection="0"/>
    <xf numFmtId="0" fontId="24" fillId="0" borderId="0"/>
    <xf numFmtId="0" fontId="24" fillId="0" borderId="0">
      <alignment vertical="center"/>
    </xf>
  </cellStyleXfs>
  <cellXfs count="67">
    <xf numFmtId="0" fontId="0" fillId="0" borderId="0" xfId="0">
      <alignment vertical="center"/>
    </xf>
    <xf numFmtId="0" fontId="19" fillId="18" borderId="0" xfId="0" applyFont="1" applyFill="1" applyAlignment="1">
      <alignment vertical="center"/>
    </xf>
    <xf numFmtId="0" fontId="20" fillId="18" borderId="0" xfId="0" applyFont="1" applyFill="1" applyAlignment="1">
      <alignment vertical="center"/>
    </xf>
    <xf numFmtId="0" fontId="20" fillId="18" borderId="0" xfId="0" applyFont="1" applyFill="1">
      <alignment vertical="center"/>
    </xf>
    <xf numFmtId="0" fontId="20" fillId="18" borderId="0" xfId="0" applyFont="1" applyFill="1" applyAlignment="1">
      <alignment horizontal="right" vertical="center"/>
    </xf>
    <xf numFmtId="0" fontId="20" fillId="18" borderId="10" xfId="0" applyFont="1" applyFill="1" applyBorder="1">
      <alignment vertical="center"/>
    </xf>
    <xf numFmtId="0" fontId="20" fillId="18" borderId="11" xfId="0" applyFont="1" applyFill="1" applyBorder="1" applyAlignment="1">
      <alignment vertical="center"/>
    </xf>
    <xf numFmtId="0" fontId="20" fillId="18" borderId="10" xfId="0" applyFont="1" applyFill="1" applyBorder="1" applyAlignment="1">
      <alignment vertical="center"/>
    </xf>
    <xf numFmtId="0" fontId="20" fillId="18" borderId="13" xfId="0" applyFont="1" applyFill="1" applyBorder="1" applyAlignment="1">
      <alignment horizontal="center" vertical="center"/>
    </xf>
    <xf numFmtId="0" fontId="20" fillId="18" borderId="14" xfId="0" applyFont="1" applyFill="1" applyBorder="1" applyAlignment="1">
      <alignment horizontal="centerContinuous" vertical="center"/>
    </xf>
    <xf numFmtId="0" fontId="20" fillId="18" borderId="0" xfId="0" applyFont="1" applyFill="1" applyBorder="1" applyAlignment="1">
      <alignment horizontal="centerContinuous" vertical="center"/>
    </xf>
    <xf numFmtId="0" fontId="20" fillId="0" borderId="14" xfId="0" applyFont="1" applyFill="1" applyBorder="1" applyAlignment="1">
      <alignment vertical="center"/>
    </xf>
    <xf numFmtId="0" fontId="20" fillId="0" borderId="15" xfId="0" applyFont="1" applyFill="1" applyBorder="1" applyAlignment="1">
      <alignment horizontal="center" vertical="center"/>
    </xf>
    <xf numFmtId="0" fontId="20" fillId="18" borderId="17" xfId="0" applyFont="1" applyFill="1" applyBorder="1" applyAlignment="1">
      <alignment horizontal="centerContinuous" vertical="center"/>
    </xf>
    <xf numFmtId="0" fontId="20" fillId="18" borderId="15" xfId="0" applyFont="1" applyFill="1" applyBorder="1" applyAlignment="1">
      <alignment horizontal="centerContinuous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distributed" vertical="center"/>
    </xf>
    <xf numFmtId="176" fontId="21" fillId="0" borderId="14" xfId="0" applyNumberFormat="1" applyFont="1" applyFill="1" applyBorder="1">
      <alignment vertical="center"/>
    </xf>
    <xf numFmtId="176" fontId="21" fillId="0" borderId="19" xfId="0" applyNumberFormat="1" applyFont="1" applyFill="1" applyBorder="1">
      <alignment vertical="center"/>
    </xf>
    <xf numFmtId="176" fontId="21" fillId="0" borderId="20" xfId="0" applyNumberFormat="1" applyFont="1" applyFill="1" applyBorder="1">
      <alignment vertical="center"/>
    </xf>
    <xf numFmtId="0" fontId="20" fillId="0" borderId="21" xfId="0" applyFont="1" applyFill="1" applyBorder="1" applyAlignment="1">
      <alignment horizontal="distributed" vertical="center"/>
    </xf>
    <xf numFmtId="176" fontId="21" fillId="0" borderId="21" xfId="0" applyNumberFormat="1" applyFont="1" applyFill="1" applyBorder="1">
      <alignment vertical="center"/>
    </xf>
    <xf numFmtId="176" fontId="21" fillId="0" borderId="22" xfId="0" applyNumberFormat="1" applyFont="1" applyFill="1" applyBorder="1">
      <alignment vertical="center"/>
    </xf>
    <xf numFmtId="0" fontId="20" fillId="0" borderId="18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distributed" vertical="center"/>
    </xf>
    <xf numFmtId="0" fontId="23" fillId="18" borderId="0" xfId="0" applyFont="1" applyFill="1">
      <alignment vertical="center"/>
    </xf>
    <xf numFmtId="0" fontId="20" fillId="0" borderId="19" xfId="0" applyFont="1" applyFill="1" applyBorder="1" applyAlignment="1">
      <alignment horizontal="distributed" vertical="center"/>
    </xf>
    <xf numFmtId="0" fontId="20" fillId="0" borderId="20" xfId="0" applyFont="1" applyFill="1" applyBorder="1" applyAlignment="1">
      <alignment horizontal="distributed" vertical="center"/>
    </xf>
    <xf numFmtId="0" fontId="20" fillId="0" borderId="18" xfId="0" applyFont="1" applyFill="1" applyBorder="1" applyAlignment="1">
      <alignment horizontal="distributed" vertical="center"/>
    </xf>
    <xf numFmtId="0" fontId="20" fillId="19" borderId="14" xfId="0" applyFont="1" applyFill="1" applyBorder="1" applyAlignment="1">
      <alignment horizontal="center" vertical="center"/>
    </xf>
    <xf numFmtId="0" fontId="20" fillId="19" borderId="14" xfId="0" applyFont="1" applyFill="1" applyBorder="1" applyAlignment="1">
      <alignment horizontal="distributed" vertical="center"/>
    </xf>
    <xf numFmtId="0" fontId="20" fillId="19" borderId="0" xfId="0" applyFont="1" applyFill="1">
      <alignment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>
      <alignment vertical="center"/>
    </xf>
    <xf numFmtId="0" fontId="20" fillId="0" borderId="18" xfId="0" applyFont="1" applyFill="1" applyBorder="1" applyAlignment="1">
      <alignment horizontal="center" vertical="center"/>
    </xf>
    <xf numFmtId="3" fontId="20" fillId="0" borderId="0" xfId="0" applyNumberFormat="1" applyFont="1" applyFill="1" applyBorder="1">
      <alignment vertical="center"/>
    </xf>
    <xf numFmtId="176" fontId="20" fillId="0" borderId="0" xfId="0" applyNumberFormat="1" applyFont="1" applyFill="1" applyBorder="1">
      <alignment vertical="center"/>
    </xf>
    <xf numFmtId="0" fontId="20" fillId="0" borderId="0" xfId="0" applyFont="1" applyFill="1" applyAlignment="1">
      <alignment vertical="center"/>
    </xf>
    <xf numFmtId="181" fontId="21" fillId="0" borderId="14" xfId="0" applyNumberFormat="1" applyFont="1" applyFill="1" applyBorder="1">
      <alignment vertical="center"/>
    </xf>
    <xf numFmtId="181" fontId="21" fillId="0" borderId="21" xfId="0" applyNumberFormat="1" applyFont="1" applyFill="1" applyBorder="1">
      <alignment vertical="center"/>
    </xf>
    <xf numFmtId="181" fontId="21" fillId="0" borderId="19" xfId="0" applyNumberFormat="1" applyFont="1" applyFill="1" applyBorder="1">
      <alignment vertical="center"/>
    </xf>
    <xf numFmtId="181" fontId="21" fillId="0" borderId="20" xfId="0" applyNumberFormat="1" applyFont="1" applyFill="1" applyBorder="1">
      <alignment vertical="center"/>
    </xf>
    <xf numFmtId="181" fontId="21" fillId="0" borderId="18" xfId="0" applyNumberFormat="1" applyFont="1" applyFill="1" applyBorder="1">
      <alignment vertical="center"/>
    </xf>
    <xf numFmtId="181" fontId="21" fillId="0" borderId="22" xfId="0" applyNumberFormat="1" applyFont="1" applyFill="1" applyBorder="1">
      <alignment vertical="center"/>
    </xf>
    <xf numFmtId="181" fontId="21" fillId="18" borderId="13" xfId="0" applyNumberFormat="1" applyFont="1" applyFill="1" applyBorder="1">
      <alignment vertical="center"/>
    </xf>
    <xf numFmtId="181" fontId="21" fillId="18" borderId="23" xfId="0" applyNumberFormat="1" applyFont="1" applyFill="1" applyBorder="1">
      <alignment vertical="center"/>
    </xf>
    <xf numFmtId="181" fontId="21" fillId="18" borderId="16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21" xfId="0" applyFont="1" applyFill="1" applyBorder="1" applyAlignment="1">
      <alignment horizontal="distributed" vertical="distributed"/>
    </xf>
    <xf numFmtId="0" fontId="20" fillId="0" borderId="24" xfId="0" applyFont="1" applyFill="1" applyBorder="1" applyAlignment="1">
      <alignment horizontal="distributed" vertical="distributed"/>
    </xf>
    <xf numFmtId="0" fontId="20" fillId="0" borderId="19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left" vertical="center"/>
    </xf>
    <xf numFmtId="181" fontId="21" fillId="0" borderId="10" xfId="0" applyNumberFormat="1" applyFont="1" applyFill="1" applyBorder="1">
      <alignment vertical="center"/>
    </xf>
    <xf numFmtId="181" fontId="21" fillId="0" borderId="14" xfId="0" applyNumberFormat="1" applyFont="1" applyFill="1" applyBorder="1" applyAlignment="1">
      <alignment vertical="center" wrapText="1"/>
    </xf>
    <xf numFmtId="181" fontId="21" fillId="0" borderId="0" xfId="0" applyNumberFormat="1" applyFont="1" applyFill="1">
      <alignment vertical="center"/>
    </xf>
    <xf numFmtId="182" fontId="21" fillId="0" borderId="10" xfId="0" applyNumberFormat="1" applyFont="1" applyFill="1" applyBorder="1">
      <alignment vertical="center"/>
    </xf>
    <xf numFmtId="182" fontId="21" fillId="0" borderId="14" xfId="0" applyNumberFormat="1" applyFont="1" applyFill="1" applyBorder="1">
      <alignment vertical="center"/>
    </xf>
    <xf numFmtId="181" fontId="21" fillId="0" borderId="16" xfId="0" applyNumberFormat="1" applyFont="1" applyFill="1" applyBorder="1">
      <alignment vertical="center"/>
    </xf>
    <xf numFmtId="182" fontId="21" fillId="0" borderId="21" xfId="0" applyNumberFormat="1" applyFont="1" applyFill="1" applyBorder="1">
      <alignment vertical="center"/>
    </xf>
  </cellXfs>
  <cellStyles count="45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Excel Built-in Comma [0]" xfId="42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3"/>
    <cellStyle name="標準 4" xfId="44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M80"/>
  <sheetViews>
    <sheetView showGridLines="0" tabSelected="1" zoomScaleNormal="100" zoomScaleSheetLayoutView="92" workbookViewId="0">
      <pane ySplit="6" topLeftCell="A7" activePane="bottomLeft" state="frozen"/>
      <selection pane="bottomLeft"/>
    </sheetView>
  </sheetViews>
  <sheetFormatPr defaultColWidth="7.140625" defaultRowHeight="12" x14ac:dyDescent="0.15"/>
  <cols>
    <col min="1" max="1" width="3.85546875" style="3" customWidth="1"/>
    <col min="2" max="2" width="14.7109375" style="2" customWidth="1"/>
    <col min="3" max="3" width="11.85546875" style="3" customWidth="1"/>
    <col min="4" max="4" width="13.28515625" style="34" customWidth="1"/>
    <col min="5" max="5" width="9.5703125" style="34" customWidth="1"/>
    <col min="6" max="6" width="11.85546875" style="34" customWidth="1"/>
    <col min="7" max="7" width="8.7109375" style="34" customWidth="1"/>
    <col min="8" max="8" width="11.85546875" style="34" customWidth="1"/>
    <col min="9" max="9" width="8.7109375" style="34" customWidth="1"/>
    <col min="10" max="10" width="11.85546875" style="34" customWidth="1"/>
    <col min="11" max="11" width="8.7109375" style="34" customWidth="1"/>
    <col min="12" max="12" width="11.85546875" style="34" customWidth="1"/>
    <col min="13" max="13" width="8.7109375" style="3" customWidth="1"/>
    <col min="14" max="16384" width="7.140625" style="3"/>
  </cols>
  <sheetData>
    <row r="1" spans="1:13" ht="16.2" x14ac:dyDescent="0.15">
      <c r="A1" s="1" t="s">
        <v>56</v>
      </c>
      <c r="C1" s="2"/>
      <c r="D1" s="38"/>
      <c r="E1" s="38"/>
      <c r="F1" s="38"/>
      <c r="G1" s="38"/>
      <c r="H1" s="38"/>
      <c r="I1" s="38"/>
      <c r="J1" s="38"/>
      <c r="K1" s="38"/>
      <c r="L1" s="38"/>
      <c r="M1" s="2"/>
    </row>
    <row r="2" spans="1:13" x14ac:dyDescent="0.15">
      <c r="H2" s="34" t="s">
        <v>87</v>
      </c>
    </row>
    <row r="3" spans="1:13" ht="11.4" customHeight="1" x14ac:dyDescent="0.15">
      <c r="M3" s="4" t="s">
        <v>57</v>
      </c>
    </row>
    <row r="4" spans="1:13" ht="11.4" customHeight="1" x14ac:dyDescent="0.15">
      <c r="A4" s="5"/>
      <c r="B4" s="6"/>
      <c r="C4" s="7" t="s">
        <v>58</v>
      </c>
      <c r="D4" s="56" t="s">
        <v>0</v>
      </c>
      <c r="E4" s="57"/>
      <c r="F4" s="56" t="s">
        <v>1</v>
      </c>
      <c r="G4" s="57"/>
      <c r="H4" s="58"/>
      <c r="I4" s="58"/>
      <c r="J4" s="56" t="s">
        <v>2</v>
      </c>
      <c r="K4" s="57"/>
      <c r="L4" s="59" t="s">
        <v>59</v>
      </c>
      <c r="M4" s="8"/>
    </row>
    <row r="5" spans="1:13" ht="11.4" customHeight="1" x14ac:dyDescent="0.15">
      <c r="A5" s="9" t="s">
        <v>3</v>
      </c>
      <c r="B5" s="10"/>
      <c r="C5" s="16"/>
      <c r="D5" s="16"/>
      <c r="E5" s="12"/>
      <c r="F5" s="16"/>
      <c r="G5" s="12"/>
      <c r="H5" s="11" t="s">
        <v>4</v>
      </c>
      <c r="I5" s="12"/>
      <c r="J5" s="16"/>
      <c r="K5" s="12"/>
      <c r="L5" s="16"/>
      <c r="M5" s="33"/>
    </row>
    <row r="6" spans="1:13" ht="11.4" customHeight="1" x14ac:dyDescent="0.15">
      <c r="A6" s="13"/>
      <c r="B6" s="14"/>
      <c r="C6" s="15" t="s">
        <v>5</v>
      </c>
      <c r="D6" s="15" t="s">
        <v>5</v>
      </c>
      <c r="E6" s="15" t="s">
        <v>6</v>
      </c>
      <c r="F6" s="15" t="s">
        <v>5</v>
      </c>
      <c r="G6" s="15" t="s">
        <v>6</v>
      </c>
      <c r="H6" s="15" t="s">
        <v>5</v>
      </c>
      <c r="I6" s="15" t="s">
        <v>6</v>
      </c>
      <c r="J6" s="15" t="s">
        <v>5</v>
      </c>
      <c r="K6" s="15" t="s">
        <v>6</v>
      </c>
      <c r="L6" s="15" t="s">
        <v>5</v>
      </c>
      <c r="M6" s="35" t="s">
        <v>6</v>
      </c>
    </row>
    <row r="7" spans="1:13" ht="11.4" customHeight="1" x14ac:dyDescent="0.15">
      <c r="A7" s="16"/>
      <c r="B7" s="17" t="s">
        <v>76</v>
      </c>
      <c r="C7" s="41">
        <f>D7+F7+J7+L7</f>
        <v>24949075.470000003</v>
      </c>
      <c r="D7" s="39">
        <v>4199361.58</v>
      </c>
      <c r="E7" s="18">
        <f>D7/C7*100</f>
        <v>16.831732242140674</v>
      </c>
      <c r="F7" s="39">
        <v>18940782.010000002</v>
      </c>
      <c r="G7" s="18">
        <f>F7/C7*100</f>
        <v>75.917771112502066</v>
      </c>
      <c r="H7" s="39">
        <v>18012530.600000001</v>
      </c>
      <c r="I7" s="18">
        <f>H7/C7*100</f>
        <v>72.197186712025285</v>
      </c>
      <c r="J7" s="39">
        <v>256162.74</v>
      </c>
      <c r="K7" s="18">
        <f>J7/C7*100</f>
        <v>1.0267424149965905</v>
      </c>
      <c r="L7" s="39">
        <v>1552769.14</v>
      </c>
      <c r="M7" s="19">
        <f>L7/C7*100</f>
        <v>6.2237542303606643</v>
      </c>
    </row>
    <row r="8" spans="1:13" ht="11.4" customHeight="1" x14ac:dyDescent="0.15">
      <c r="A8" s="16"/>
      <c r="B8" s="17" t="s">
        <v>77</v>
      </c>
      <c r="C8" s="42">
        <f t="shared" ref="C8:C27" si="0">D8+F8+J8+L8</f>
        <v>23250578.869999997</v>
      </c>
      <c r="D8" s="39">
        <v>7650962.4800000004</v>
      </c>
      <c r="E8" s="18">
        <f>D8/C8*100</f>
        <v>32.906546210219155</v>
      </c>
      <c r="F8" s="39">
        <v>14148789.579999998</v>
      </c>
      <c r="G8" s="18">
        <f t="shared" ref="G8:G29" si="1">F8/C8*100</f>
        <v>60.853493838194481</v>
      </c>
      <c r="H8" s="39">
        <v>12452837.449999999</v>
      </c>
      <c r="I8" s="18">
        <f t="shared" ref="I8:I29" si="2">H8/C8*100</f>
        <v>53.559257683978686</v>
      </c>
      <c r="J8" s="39">
        <v>451435.99</v>
      </c>
      <c r="K8" s="18">
        <f t="shared" ref="K8:K29" si="3">J8/C8*100</f>
        <v>1.9416118305014916</v>
      </c>
      <c r="L8" s="39">
        <v>999390.82</v>
      </c>
      <c r="M8" s="20">
        <f>L8/C8*100</f>
        <v>4.2983481210848673</v>
      </c>
    </row>
    <row r="9" spans="1:13" ht="11.4" customHeight="1" x14ac:dyDescent="0.15">
      <c r="A9" s="16"/>
      <c r="B9" s="17" t="s">
        <v>7</v>
      </c>
      <c r="C9" s="39">
        <f t="shared" si="0"/>
        <v>37991831.030000001</v>
      </c>
      <c r="D9" s="39">
        <v>15519759.98</v>
      </c>
      <c r="E9" s="18">
        <f t="shared" ref="E9:E29" si="4">D9/C9*100</f>
        <v>40.850255329217809</v>
      </c>
      <c r="F9" s="39">
        <v>19804946.23</v>
      </c>
      <c r="G9" s="18">
        <f t="shared" si="1"/>
        <v>52.129485979133662</v>
      </c>
      <c r="H9" s="39">
        <v>18431166.66</v>
      </c>
      <c r="I9" s="18">
        <f t="shared" si="2"/>
        <v>48.513499245261308</v>
      </c>
      <c r="J9" s="39">
        <v>731646.56</v>
      </c>
      <c r="K9" s="18">
        <f t="shared" si="3"/>
        <v>1.9257996789421921</v>
      </c>
      <c r="L9" s="39">
        <v>1935478.26</v>
      </c>
      <c r="M9" s="20">
        <f t="shared" ref="M9:M28" si="5">L9/C9*100</f>
        <v>5.0944590127063432</v>
      </c>
    </row>
    <row r="10" spans="1:13" ht="11.4" customHeight="1" x14ac:dyDescent="0.15">
      <c r="A10" s="16"/>
      <c r="B10" s="17" t="s">
        <v>78</v>
      </c>
      <c r="C10" s="39">
        <f t="shared" si="0"/>
        <v>26148737.18</v>
      </c>
      <c r="D10" s="39">
        <v>15003024.810000001</v>
      </c>
      <c r="E10" s="18">
        <f t="shared" si="4"/>
        <v>57.375714577433378</v>
      </c>
      <c r="F10" s="39">
        <v>9523657.0099999998</v>
      </c>
      <c r="G10" s="18">
        <f t="shared" si="1"/>
        <v>36.421097295988041</v>
      </c>
      <c r="H10" s="39">
        <v>7449373.6799999997</v>
      </c>
      <c r="I10" s="18">
        <f t="shared" si="2"/>
        <v>28.488464390156832</v>
      </c>
      <c r="J10" s="39">
        <v>404321.71</v>
      </c>
      <c r="K10" s="18">
        <f t="shared" si="3"/>
        <v>1.5462379969509488</v>
      </c>
      <c r="L10" s="39">
        <v>1217733.6499999999</v>
      </c>
      <c r="M10" s="20">
        <f t="shared" si="5"/>
        <v>4.6569501296276368</v>
      </c>
    </row>
    <row r="11" spans="1:13" ht="11.4" customHeight="1" x14ac:dyDescent="0.15">
      <c r="A11" s="16"/>
      <c r="B11" s="17" t="s">
        <v>8</v>
      </c>
      <c r="C11" s="39">
        <f t="shared" si="0"/>
        <v>12745983.800000001</v>
      </c>
      <c r="D11" s="39">
        <v>9558623.6799999997</v>
      </c>
      <c r="E11" s="18">
        <f t="shared" si="4"/>
        <v>74.993220060424051</v>
      </c>
      <c r="F11" s="39">
        <v>2608913.64</v>
      </c>
      <c r="G11" s="18">
        <f t="shared" si="1"/>
        <v>20.46851526674622</v>
      </c>
      <c r="H11" s="39">
        <v>2219710.33</v>
      </c>
      <c r="I11" s="18">
        <f t="shared" si="2"/>
        <v>17.414978434226473</v>
      </c>
      <c r="J11" s="39">
        <v>231569.31</v>
      </c>
      <c r="K11" s="18">
        <f t="shared" si="3"/>
        <v>1.8168021679111186</v>
      </c>
      <c r="L11" s="39">
        <v>346877.17</v>
      </c>
      <c r="M11" s="20">
        <f t="shared" si="5"/>
        <v>2.7214625049186076</v>
      </c>
    </row>
    <row r="12" spans="1:13" ht="11.4" customHeight="1" x14ac:dyDescent="0.15">
      <c r="A12" s="16" t="s">
        <v>9</v>
      </c>
      <c r="B12" s="17" t="s">
        <v>10</v>
      </c>
      <c r="C12" s="39">
        <f t="shared" si="0"/>
        <v>13980771.089999998</v>
      </c>
      <c r="D12" s="39">
        <v>9373141.1699999999</v>
      </c>
      <c r="E12" s="18">
        <f t="shared" si="4"/>
        <v>67.043091612481305</v>
      </c>
      <c r="F12" s="39">
        <v>3347730.1399999997</v>
      </c>
      <c r="G12" s="18">
        <f t="shared" si="1"/>
        <v>23.945246785383141</v>
      </c>
      <c r="H12" s="39">
        <v>2614361.2999999998</v>
      </c>
      <c r="I12" s="18">
        <f t="shared" si="2"/>
        <v>18.699693194104075</v>
      </c>
      <c r="J12" s="39">
        <v>370545.66</v>
      </c>
      <c r="K12" s="18">
        <f t="shared" si="3"/>
        <v>2.6503950148002891</v>
      </c>
      <c r="L12" s="39">
        <v>889354.12</v>
      </c>
      <c r="M12" s="20">
        <f t="shared" si="5"/>
        <v>6.3612665873352778</v>
      </c>
    </row>
    <row r="13" spans="1:13" ht="11.4" customHeight="1" x14ac:dyDescent="0.15">
      <c r="A13" s="16"/>
      <c r="B13" s="17" t="s">
        <v>11</v>
      </c>
      <c r="C13" s="39">
        <f t="shared" si="0"/>
        <v>13903504.680000002</v>
      </c>
      <c r="D13" s="39">
        <v>10620157.98</v>
      </c>
      <c r="E13" s="18">
        <f t="shared" si="4"/>
        <v>76.384754955180114</v>
      </c>
      <c r="F13" s="39">
        <v>2083881.71</v>
      </c>
      <c r="G13" s="18">
        <f t="shared" si="1"/>
        <v>14.988175700747128</v>
      </c>
      <c r="H13" s="39">
        <v>1330794.42</v>
      </c>
      <c r="I13" s="18">
        <f t="shared" si="2"/>
        <v>9.5716472258561485</v>
      </c>
      <c r="J13" s="39">
        <v>908289.5</v>
      </c>
      <c r="K13" s="18">
        <f t="shared" si="3"/>
        <v>6.5328096829180184</v>
      </c>
      <c r="L13" s="39">
        <v>291175.49</v>
      </c>
      <c r="M13" s="20">
        <f t="shared" si="5"/>
        <v>2.0942596611547297</v>
      </c>
    </row>
    <row r="14" spans="1:13" ht="11.4" customHeight="1" x14ac:dyDescent="0.15">
      <c r="A14" s="16"/>
      <c r="B14" s="17" t="s">
        <v>12</v>
      </c>
      <c r="C14" s="39">
        <f t="shared" si="0"/>
        <v>30959562.940000001</v>
      </c>
      <c r="D14" s="39">
        <v>18113064.399999999</v>
      </c>
      <c r="E14" s="18">
        <f t="shared" si="4"/>
        <v>58.505555892708607</v>
      </c>
      <c r="F14" s="39">
        <v>6434841.8200000003</v>
      </c>
      <c r="G14" s="18">
        <f t="shared" si="1"/>
        <v>20.784666219193078</v>
      </c>
      <c r="H14" s="39">
        <v>5175365.13</v>
      </c>
      <c r="I14" s="18">
        <f t="shared" si="2"/>
        <v>16.716531625559181</v>
      </c>
      <c r="J14" s="39">
        <v>5642056.6900000004</v>
      </c>
      <c r="K14" s="18">
        <f t="shared" si="3"/>
        <v>18.223954585322709</v>
      </c>
      <c r="L14" s="39">
        <v>769600.03</v>
      </c>
      <c r="M14" s="20">
        <f t="shared" si="5"/>
        <v>2.4858233027756045</v>
      </c>
    </row>
    <row r="15" spans="1:13" ht="11.4" customHeight="1" x14ac:dyDescent="0.15">
      <c r="A15" s="16"/>
      <c r="B15" s="17" t="s">
        <v>13</v>
      </c>
      <c r="C15" s="39">
        <f t="shared" si="0"/>
        <v>23637383.310000002</v>
      </c>
      <c r="D15" s="39">
        <v>15054361.220000001</v>
      </c>
      <c r="E15" s="18">
        <f t="shared" si="4"/>
        <v>63.68878070201248</v>
      </c>
      <c r="F15" s="39">
        <v>6242615.7700000005</v>
      </c>
      <c r="G15" s="18">
        <f t="shared" si="1"/>
        <v>26.409927393947225</v>
      </c>
      <c r="H15" s="39">
        <v>5559050.9800000004</v>
      </c>
      <c r="I15" s="18">
        <f t="shared" si="2"/>
        <v>23.518047268997812</v>
      </c>
      <c r="J15" s="39">
        <v>1716037.63</v>
      </c>
      <c r="K15" s="18">
        <f t="shared" si="3"/>
        <v>7.2598460138098924</v>
      </c>
      <c r="L15" s="39">
        <v>624368.68999999994</v>
      </c>
      <c r="M15" s="20">
        <f t="shared" si="5"/>
        <v>2.641445890230393</v>
      </c>
    </row>
    <row r="16" spans="1:13" ht="11.4" customHeight="1" x14ac:dyDescent="0.15">
      <c r="A16" s="16"/>
      <c r="B16" s="17" t="s">
        <v>14</v>
      </c>
      <c r="C16" s="39">
        <f t="shared" si="0"/>
        <v>13573371.520000001</v>
      </c>
      <c r="D16" s="39">
        <v>11549310.300000001</v>
      </c>
      <c r="E16" s="18">
        <f t="shared" si="4"/>
        <v>85.087999565785111</v>
      </c>
      <c r="F16" s="39">
        <v>1666131.55</v>
      </c>
      <c r="G16" s="18">
        <f t="shared" si="1"/>
        <v>12.275001443414405</v>
      </c>
      <c r="H16" s="39">
        <v>1295571.74</v>
      </c>
      <c r="I16" s="18">
        <f t="shared" si="2"/>
        <v>9.5449515847334574</v>
      </c>
      <c r="J16" s="39">
        <v>157593.24</v>
      </c>
      <c r="K16" s="18">
        <f t="shared" si="3"/>
        <v>1.1610471264843119</v>
      </c>
      <c r="L16" s="39">
        <v>200336.43</v>
      </c>
      <c r="M16" s="20">
        <f t="shared" si="5"/>
        <v>1.4759518643161693</v>
      </c>
    </row>
    <row r="17" spans="1:13" ht="11.4" customHeight="1" x14ac:dyDescent="0.15">
      <c r="A17" s="16"/>
      <c r="B17" s="17" t="s">
        <v>15</v>
      </c>
      <c r="C17" s="39">
        <f t="shared" si="0"/>
        <v>36582286.110000007</v>
      </c>
      <c r="D17" s="39">
        <v>26117366.25</v>
      </c>
      <c r="E17" s="18">
        <f t="shared" si="4"/>
        <v>71.393477628672983</v>
      </c>
      <c r="F17" s="39">
        <v>4176330.94</v>
      </c>
      <c r="G17" s="18">
        <f t="shared" si="1"/>
        <v>11.416265586688889</v>
      </c>
      <c r="H17" s="39">
        <v>3189943.61</v>
      </c>
      <c r="I17" s="18">
        <f t="shared" si="2"/>
        <v>8.7199132399984371</v>
      </c>
      <c r="J17" s="39">
        <v>4938043.04</v>
      </c>
      <c r="K17" s="18">
        <f t="shared" si="3"/>
        <v>13.498453937929686</v>
      </c>
      <c r="L17" s="39">
        <v>1350545.88</v>
      </c>
      <c r="M17" s="20">
        <f t="shared" si="5"/>
        <v>3.6918028467084216</v>
      </c>
    </row>
    <row r="18" spans="1:13" ht="11.4" customHeight="1" x14ac:dyDescent="0.15">
      <c r="A18" s="16"/>
      <c r="B18" s="17" t="s">
        <v>79</v>
      </c>
      <c r="C18" s="39">
        <f t="shared" si="0"/>
        <v>38553536.940000005</v>
      </c>
      <c r="D18" s="39">
        <v>35026182.350000001</v>
      </c>
      <c r="E18" s="18">
        <f t="shared" si="4"/>
        <v>90.850762679726259</v>
      </c>
      <c r="F18" s="39">
        <v>2638023.3200000003</v>
      </c>
      <c r="G18" s="18">
        <f t="shared" si="1"/>
        <v>6.8424936578594497</v>
      </c>
      <c r="H18" s="39">
        <v>1504256.26</v>
      </c>
      <c r="I18" s="18">
        <f t="shared" si="2"/>
        <v>3.9017334838591848</v>
      </c>
      <c r="J18" s="39">
        <v>498910.27</v>
      </c>
      <c r="K18" s="18">
        <f t="shared" si="3"/>
        <v>1.2940713345611916</v>
      </c>
      <c r="L18" s="39">
        <v>390421</v>
      </c>
      <c r="M18" s="20">
        <f t="shared" si="5"/>
        <v>1.0126723278530927</v>
      </c>
    </row>
    <row r="19" spans="1:13" ht="11.4" customHeight="1" x14ac:dyDescent="0.15">
      <c r="A19" s="16"/>
      <c r="B19" s="17" t="s">
        <v>16</v>
      </c>
      <c r="C19" s="39">
        <f t="shared" si="0"/>
        <v>20520406.829999998</v>
      </c>
      <c r="D19" s="39">
        <v>12040980.24</v>
      </c>
      <c r="E19" s="18">
        <f t="shared" si="4"/>
        <v>58.678077582733778</v>
      </c>
      <c r="F19" s="39">
        <v>7706931.7800000003</v>
      </c>
      <c r="G19" s="18">
        <f t="shared" si="1"/>
        <v>37.557402462083651</v>
      </c>
      <c r="H19" s="39">
        <v>6055850.4000000004</v>
      </c>
      <c r="I19" s="18">
        <f t="shared" si="2"/>
        <v>29.511356427624985</v>
      </c>
      <c r="J19" s="39">
        <v>187851.75</v>
      </c>
      <c r="K19" s="18">
        <f t="shared" si="3"/>
        <v>0.91543872183551633</v>
      </c>
      <c r="L19" s="39">
        <v>584643.06000000006</v>
      </c>
      <c r="M19" s="20">
        <f t="shared" si="5"/>
        <v>2.8490812333470688</v>
      </c>
    </row>
    <row r="20" spans="1:13" ht="11.4" customHeight="1" x14ac:dyDescent="0.15">
      <c r="A20" s="16"/>
      <c r="B20" s="17" t="s">
        <v>17</v>
      </c>
      <c r="C20" s="39">
        <f t="shared" si="0"/>
        <v>13706829.829999998</v>
      </c>
      <c r="D20" s="39">
        <v>12109421.359999999</v>
      </c>
      <c r="E20" s="18">
        <f t="shared" si="4"/>
        <v>88.345894055649779</v>
      </c>
      <c r="F20" s="39">
        <v>1347257.18</v>
      </c>
      <c r="G20" s="18">
        <f t="shared" si="1"/>
        <v>9.8290939386383265</v>
      </c>
      <c r="H20" s="39">
        <v>1045985</v>
      </c>
      <c r="I20" s="18">
        <f t="shared" si="2"/>
        <v>7.6311226809766275</v>
      </c>
      <c r="J20" s="39">
        <v>101842.35</v>
      </c>
      <c r="K20" s="18">
        <f t="shared" si="3"/>
        <v>0.74300440921137501</v>
      </c>
      <c r="L20" s="39">
        <v>148308.94</v>
      </c>
      <c r="M20" s="20">
        <f t="shared" si="5"/>
        <v>1.0820075965005251</v>
      </c>
    </row>
    <row r="21" spans="1:13" ht="11.4" customHeight="1" x14ac:dyDescent="0.15">
      <c r="A21" s="16"/>
      <c r="B21" s="17" t="s">
        <v>18</v>
      </c>
      <c r="C21" s="39">
        <f t="shared" si="0"/>
        <v>23024742.320000004</v>
      </c>
      <c r="D21" s="39">
        <v>21006787.66</v>
      </c>
      <c r="E21" s="18">
        <f t="shared" si="4"/>
        <v>91.235712296127872</v>
      </c>
      <c r="F21" s="39">
        <v>1431230.33</v>
      </c>
      <c r="G21" s="18">
        <f t="shared" si="1"/>
        <v>6.2160536266101403</v>
      </c>
      <c r="H21" s="39">
        <v>875524.39</v>
      </c>
      <c r="I21" s="18">
        <f t="shared" si="2"/>
        <v>3.8025371916518362</v>
      </c>
      <c r="J21" s="39">
        <v>310125.51</v>
      </c>
      <c r="K21" s="18">
        <f t="shared" si="3"/>
        <v>1.3469228262789954</v>
      </c>
      <c r="L21" s="39">
        <v>276598.82</v>
      </c>
      <c r="M21" s="20">
        <f t="shared" si="5"/>
        <v>1.2013112509829815</v>
      </c>
    </row>
    <row r="22" spans="1:13" ht="11.4" customHeight="1" x14ac:dyDescent="0.15">
      <c r="A22" s="16"/>
      <c r="B22" s="17" t="s">
        <v>19</v>
      </c>
      <c r="C22" s="39">
        <f t="shared" si="0"/>
        <v>16153832.989999998</v>
      </c>
      <c r="D22" s="39">
        <v>11404801.73</v>
      </c>
      <c r="E22" s="18">
        <f t="shared" si="4"/>
        <v>70.601211099929799</v>
      </c>
      <c r="F22" s="39">
        <v>3945141.63</v>
      </c>
      <c r="G22" s="18">
        <f t="shared" si="1"/>
        <v>24.42232523044056</v>
      </c>
      <c r="H22" s="39">
        <v>2539508.96</v>
      </c>
      <c r="I22" s="18">
        <f t="shared" si="2"/>
        <v>15.720782563321526</v>
      </c>
      <c r="J22" s="39">
        <v>201153.45</v>
      </c>
      <c r="K22" s="18">
        <f t="shared" si="3"/>
        <v>1.2452366576064249</v>
      </c>
      <c r="L22" s="39">
        <v>602736.18000000005</v>
      </c>
      <c r="M22" s="20">
        <f t="shared" si="5"/>
        <v>3.7312270120232318</v>
      </c>
    </row>
    <row r="23" spans="1:13" ht="11.4" customHeight="1" x14ac:dyDescent="0.15">
      <c r="A23" s="16" t="s">
        <v>20</v>
      </c>
      <c r="B23" s="17" t="s">
        <v>21</v>
      </c>
      <c r="C23" s="39">
        <f>D23+F23+J23+L23</f>
        <v>14313297.76</v>
      </c>
      <c r="D23" s="39">
        <v>11931326.359999999</v>
      </c>
      <c r="E23" s="18">
        <f t="shared" si="4"/>
        <v>83.358332650238935</v>
      </c>
      <c r="F23" s="39">
        <v>1304717.3</v>
      </c>
      <c r="G23" s="18">
        <f t="shared" si="1"/>
        <v>9.1154206520189103</v>
      </c>
      <c r="H23" s="39">
        <v>825877.12</v>
      </c>
      <c r="I23" s="18">
        <f t="shared" si="2"/>
        <v>5.7699988769045207</v>
      </c>
      <c r="J23" s="39">
        <v>777351.82</v>
      </c>
      <c r="K23" s="18">
        <f t="shared" si="3"/>
        <v>5.4309763761946632</v>
      </c>
      <c r="L23" s="39">
        <v>299902.28000000003</v>
      </c>
      <c r="M23" s="20">
        <f t="shared" si="5"/>
        <v>2.0952703215474782</v>
      </c>
    </row>
    <row r="24" spans="1:13" ht="11.4" customHeight="1" x14ac:dyDescent="0.15">
      <c r="A24" s="16"/>
      <c r="B24" s="17" t="s">
        <v>22</v>
      </c>
      <c r="C24" s="39">
        <f t="shared" si="0"/>
        <v>9211342.6400000006</v>
      </c>
      <c r="D24" s="39">
        <v>7817074.9500000002</v>
      </c>
      <c r="E24" s="18">
        <f t="shared" si="4"/>
        <v>84.863578041865125</v>
      </c>
      <c r="F24" s="39">
        <v>675372.95</v>
      </c>
      <c r="G24" s="18">
        <f t="shared" si="1"/>
        <v>7.3319707712012754</v>
      </c>
      <c r="H24" s="39">
        <v>514091.39</v>
      </c>
      <c r="I24" s="18">
        <f t="shared" si="2"/>
        <v>5.5810690155805558</v>
      </c>
      <c r="J24" s="39">
        <v>480391.61</v>
      </c>
      <c r="K24" s="18">
        <f t="shared" si="3"/>
        <v>5.2152181150434327</v>
      </c>
      <c r="L24" s="39">
        <v>238503.13</v>
      </c>
      <c r="M24" s="20">
        <f t="shared" si="5"/>
        <v>2.5892330718901584</v>
      </c>
    </row>
    <row r="25" spans="1:13" ht="11.4" customHeight="1" x14ac:dyDescent="0.15">
      <c r="A25" s="16"/>
      <c r="B25" s="17" t="s">
        <v>23</v>
      </c>
      <c r="C25" s="39">
        <f t="shared" si="0"/>
        <v>23431345.27</v>
      </c>
      <c r="D25" s="39">
        <v>19579023.25</v>
      </c>
      <c r="E25" s="18">
        <f t="shared" si="4"/>
        <v>83.559108640116079</v>
      </c>
      <c r="F25" s="39">
        <v>1643140.9300000002</v>
      </c>
      <c r="G25" s="18">
        <f t="shared" si="1"/>
        <v>7.0125761498797639</v>
      </c>
      <c r="H25" s="39">
        <v>951077.67</v>
      </c>
      <c r="I25" s="18">
        <f t="shared" si="2"/>
        <v>4.0589972920492077</v>
      </c>
      <c r="J25" s="39">
        <v>1785779.02</v>
      </c>
      <c r="K25" s="18">
        <f t="shared" si="3"/>
        <v>7.6213251924822156</v>
      </c>
      <c r="L25" s="39">
        <v>423402.07</v>
      </c>
      <c r="M25" s="20">
        <f t="shared" si="5"/>
        <v>1.8069900175219433</v>
      </c>
    </row>
    <row r="26" spans="1:13" ht="11.4" customHeight="1" x14ac:dyDescent="0.15">
      <c r="A26" s="16"/>
      <c r="B26" s="17" t="s">
        <v>24</v>
      </c>
      <c r="C26" s="39">
        <f t="shared" si="0"/>
        <v>27890681.599999998</v>
      </c>
      <c r="D26" s="39">
        <v>25440299.440000001</v>
      </c>
      <c r="E26" s="18">
        <f t="shared" si="4"/>
        <v>91.214333894227977</v>
      </c>
      <c r="F26" s="39">
        <v>1564380.17</v>
      </c>
      <c r="G26" s="18">
        <f t="shared" si="1"/>
        <v>5.6089707395318733</v>
      </c>
      <c r="H26" s="39">
        <v>726462.58</v>
      </c>
      <c r="I26" s="18">
        <f t="shared" si="2"/>
        <v>2.6046784744048708</v>
      </c>
      <c r="J26" s="39">
        <v>521372</v>
      </c>
      <c r="K26" s="18">
        <f t="shared" si="3"/>
        <v>1.8693411924361147</v>
      </c>
      <c r="L26" s="39">
        <v>364629.99</v>
      </c>
      <c r="M26" s="20">
        <f t="shared" si="5"/>
        <v>1.3073541738040566</v>
      </c>
    </row>
    <row r="27" spans="1:13" ht="11.4" customHeight="1" x14ac:dyDescent="0.15">
      <c r="A27" s="16"/>
      <c r="B27" s="17" t="s">
        <v>25</v>
      </c>
      <c r="C27" s="39">
        <f t="shared" si="0"/>
        <v>27693509.91</v>
      </c>
      <c r="D27" s="39">
        <v>22672497.309999999</v>
      </c>
      <c r="E27" s="18">
        <f t="shared" si="4"/>
        <v>81.869352724455709</v>
      </c>
      <c r="F27" s="39">
        <v>2068076.53</v>
      </c>
      <c r="G27" s="18">
        <f t="shared" si="1"/>
        <v>7.4677299364398264</v>
      </c>
      <c r="H27" s="39">
        <v>819547.3</v>
      </c>
      <c r="I27" s="18">
        <f t="shared" si="2"/>
        <v>2.9593478857082873</v>
      </c>
      <c r="J27" s="39">
        <v>2238069.4300000002</v>
      </c>
      <c r="K27" s="18">
        <f t="shared" si="3"/>
        <v>8.0815665376956911</v>
      </c>
      <c r="L27" s="39">
        <v>714866.64</v>
      </c>
      <c r="M27" s="20">
        <f t="shared" si="5"/>
        <v>2.5813508014087621</v>
      </c>
    </row>
    <row r="28" spans="1:13" ht="11.4" customHeight="1" x14ac:dyDescent="0.15">
      <c r="A28" s="16"/>
      <c r="B28" s="17" t="s">
        <v>26</v>
      </c>
      <c r="C28" s="39">
        <f>D28+F28+J28+L28</f>
        <v>17908773.409999996</v>
      </c>
      <c r="D28" s="39">
        <v>15562385.33</v>
      </c>
      <c r="E28" s="18">
        <f t="shared" si="4"/>
        <v>86.898108394794889</v>
      </c>
      <c r="F28" s="39">
        <v>1229814.73</v>
      </c>
      <c r="G28" s="18">
        <f t="shared" si="1"/>
        <v>6.8671075446925327</v>
      </c>
      <c r="H28" s="39">
        <v>530290.47</v>
      </c>
      <c r="I28" s="18">
        <f t="shared" si="2"/>
        <v>2.9610652715271586</v>
      </c>
      <c r="J28" s="39">
        <v>829437.36</v>
      </c>
      <c r="K28" s="18">
        <f t="shared" si="3"/>
        <v>4.6314582300586498</v>
      </c>
      <c r="L28" s="39">
        <v>287135.99</v>
      </c>
      <c r="M28" s="20">
        <f t="shared" si="5"/>
        <v>1.6033258304539575</v>
      </c>
    </row>
    <row r="29" spans="1:13" ht="11.4" customHeight="1" x14ac:dyDescent="0.15">
      <c r="A29" s="16"/>
      <c r="B29" s="17" t="s">
        <v>80</v>
      </c>
      <c r="C29" s="39">
        <f>D29+F29+J29+L29</f>
        <v>26525013.309999999</v>
      </c>
      <c r="D29" s="39">
        <v>22579998.34</v>
      </c>
      <c r="E29" s="18">
        <f t="shared" si="4"/>
        <v>85.127189480004077</v>
      </c>
      <c r="F29" s="39">
        <v>1849100.74</v>
      </c>
      <c r="G29" s="18">
        <f t="shared" si="1"/>
        <v>6.9711585754525682</v>
      </c>
      <c r="H29" s="39">
        <v>966540.04</v>
      </c>
      <c r="I29" s="18">
        <f t="shared" si="2"/>
        <v>3.6438814514585443</v>
      </c>
      <c r="J29" s="39">
        <v>1693465.94</v>
      </c>
      <c r="K29" s="18">
        <f t="shared" si="3"/>
        <v>6.3844112732699703</v>
      </c>
      <c r="L29" s="39">
        <v>402448.29</v>
      </c>
      <c r="M29" s="20">
        <f>L29/C29*100</f>
        <v>1.5172406712733899</v>
      </c>
    </row>
    <row r="30" spans="1:13" ht="11.4" customHeight="1" x14ac:dyDescent="0.15">
      <c r="A30" s="15"/>
      <c r="B30" s="21" t="s">
        <v>27</v>
      </c>
      <c r="C30" s="40">
        <f>SUM(C7:C29)</f>
        <v>516656398.81</v>
      </c>
      <c r="D30" s="40">
        <f>SUM(D7:D29)</f>
        <v>359929912.16999996</v>
      </c>
      <c r="E30" s="22">
        <f>D30/C30*100</f>
        <v>69.665238444547725</v>
      </c>
      <c r="F30" s="40">
        <f>SUM(F7:F29)</f>
        <v>116381807.98999998</v>
      </c>
      <c r="G30" s="22">
        <f>F30/C30*100</f>
        <v>22.52595888835576</v>
      </c>
      <c r="H30" s="40">
        <f>SUM(H7:H29)</f>
        <v>95085717.480000004</v>
      </c>
      <c r="I30" s="22">
        <f>H30/C30*100</f>
        <v>18.404053002925778</v>
      </c>
      <c r="J30" s="40">
        <f>SUM(J7:J29)</f>
        <v>25433452.579999998</v>
      </c>
      <c r="K30" s="22">
        <f>J30/C30*100</f>
        <v>4.9227015553431928</v>
      </c>
      <c r="L30" s="40">
        <f>SUM(L7:L29)</f>
        <v>14911226.07</v>
      </c>
      <c r="M30" s="23">
        <f>L30/C30*100</f>
        <v>2.8861011117533053</v>
      </c>
    </row>
    <row r="31" spans="1:13" ht="11.4" customHeight="1" x14ac:dyDescent="0.15">
      <c r="A31" s="16"/>
      <c r="B31" s="17" t="s">
        <v>81</v>
      </c>
      <c r="C31" s="41">
        <f>D31+F31+J31+L31</f>
        <v>27893054.41</v>
      </c>
      <c r="D31" s="60">
        <v>21326692.199999999</v>
      </c>
      <c r="E31" s="18">
        <f>D31/C31*100</f>
        <v>76.458791090136486</v>
      </c>
      <c r="F31" s="60">
        <v>3263129.85</v>
      </c>
      <c r="G31" s="18">
        <f>F31/C31*100</f>
        <v>11.698718261669214</v>
      </c>
      <c r="H31" s="60">
        <v>1609081.59</v>
      </c>
      <c r="I31" s="18">
        <f>H31/C31*100</f>
        <v>5.7687536343209684</v>
      </c>
      <c r="J31" s="60">
        <v>2625949.79</v>
      </c>
      <c r="K31" s="18">
        <f>J31/C31*100</f>
        <v>9.4143500794182113</v>
      </c>
      <c r="L31" s="60">
        <v>677282.57</v>
      </c>
      <c r="M31" s="19">
        <f>L31/C31*100</f>
        <v>2.428140568776096</v>
      </c>
    </row>
    <row r="32" spans="1:13" ht="11.4" customHeight="1" x14ac:dyDescent="0.15">
      <c r="A32" s="16"/>
      <c r="B32" s="17" t="s">
        <v>28</v>
      </c>
      <c r="C32" s="42">
        <f>D32+F32+J32+L32</f>
        <v>9032975.0999999996</v>
      </c>
      <c r="D32" s="39">
        <v>6090248.0899999999</v>
      </c>
      <c r="E32" s="18">
        <f>D32/C32*100</f>
        <v>67.42239431170357</v>
      </c>
      <c r="F32" s="39">
        <v>1857145.9100000001</v>
      </c>
      <c r="G32" s="18">
        <f>F32/C32*100</f>
        <v>20.559626141336317</v>
      </c>
      <c r="H32" s="39">
        <v>978161.8</v>
      </c>
      <c r="I32" s="18">
        <f>H32/C32*100</f>
        <v>10.828788844995268</v>
      </c>
      <c r="J32" s="39">
        <v>764556.16999999993</v>
      </c>
      <c r="K32" s="18">
        <f>J32/C32*100</f>
        <v>8.4640570967587418</v>
      </c>
      <c r="L32" s="39">
        <v>321024.93</v>
      </c>
      <c r="M32" s="20">
        <f>L32/C32*100</f>
        <v>3.5539224502013735</v>
      </c>
    </row>
    <row r="33" spans="1:13" ht="11.4" customHeight="1" x14ac:dyDescent="0.15">
      <c r="A33" s="16"/>
      <c r="B33" s="17" t="s">
        <v>82</v>
      </c>
      <c r="C33" s="42">
        <f t="shared" ref="C33:C56" si="6">D33+F33+J33+L33</f>
        <v>7262634.7800000003</v>
      </c>
      <c r="D33" s="39">
        <v>5599531.29</v>
      </c>
      <c r="E33" s="18">
        <f t="shared" ref="E33:E57" si="7">D33/C33*100</f>
        <v>77.100549037934684</v>
      </c>
      <c r="F33" s="39">
        <v>1397019.9100000001</v>
      </c>
      <c r="G33" s="18">
        <f t="shared" ref="G33:G57" si="8">F33/C33*100</f>
        <v>19.235717509121393</v>
      </c>
      <c r="H33" s="39">
        <v>669422.21</v>
      </c>
      <c r="I33" s="18">
        <f t="shared" ref="I33:I57" si="9">H33/C33*100</f>
        <v>9.2173464627943176</v>
      </c>
      <c r="J33" s="39">
        <v>144884.63</v>
      </c>
      <c r="K33" s="18">
        <f t="shared" ref="K33:K57" si="10">J33/C33*100</f>
        <v>1.9949320651368345</v>
      </c>
      <c r="L33" s="39">
        <v>121198.95000000001</v>
      </c>
      <c r="M33" s="20">
        <f t="shared" ref="M33:M57" si="11">L33/C33*100</f>
        <v>1.6688013878070846</v>
      </c>
    </row>
    <row r="34" spans="1:13" s="32" customFormat="1" ht="11.4" customHeight="1" x14ac:dyDescent="0.15">
      <c r="A34" s="30"/>
      <c r="B34" s="31" t="s">
        <v>29</v>
      </c>
      <c r="C34" s="42">
        <f>D34+F34+J34+L34</f>
        <v>7535469.8699999992</v>
      </c>
      <c r="D34" s="39">
        <v>6311722.8700000001</v>
      </c>
      <c r="E34" s="18">
        <f t="shared" si="7"/>
        <v>83.76017659002332</v>
      </c>
      <c r="F34" s="39">
        <v>710402.31</v>
      </c>
      <c r="G34" s="18">
        <f t="shared" si="8"/>
        <v>9.4274454314817682</v>
      </c>
      <c r="H34" s="39">
        <v>420514.17</v>
      </c>
      <c r="I34" s="18">
        <f t="shared" si="9"/>
        <v>5.580463823153738</v>
      </c>
      <c r="J34" s="39">
        <v>354196.17</v>
      </c>
      <c r="K34" s="18">
        <f t="shared" si="10"/>
        <v>4.7003859893344648</v>
      </c>
      <c r="L34" s="39">
        <v>159148.51999999999</v>
      </c>
      <c r="M34" s="20">
        <f t="shared" si="11"/>
        <v>2.1119919891604582</v>
      </c>
    </row>
    <row r="35" spans="1:13" ht="11.4" customHeight="1" x14ac:dyDescent="0.15">
      <c r="A35" s="16"/>
      <c r="B35" s="17" t="s">
        <v>30</v>
      </c>
      <c r="C35" s="42">
        <f t="shared" si="6"/>
        <v>6918876.7199999997</v>
      </c>
      <c r="D35" s="39">
        <v>5125259.5</v>
      </c>
      <c r="E35" s="18">
        <f t="shared" si="7"/>
        <v>74.076468007945664</v>
      </c>
      <c r="F35" s="39">
        <v>588794.85000000009</v>
      </c>
      <c r="G35" s="18">
        <f t="shared" si="8"/>
        <v>8.5099774692907104</v>
      </c>
      <c r="H35" s="39">
        <v>241332.96000000002</v>
      </c>
      <c r="I35" s="18">
        <f t="shared" si="9"/>
        <v>3.4880367112539048</v>
      </c>
      <c r="J35" s="39">
        <v>846342.75</v>
      </c>
      <c r="K35" s="18">
        <f t="shared" si="10"/>
        <v>12.232372164596105</v>
      </c>
      <c r="L35" s="39">
        <v>358479.62</v>
      </c>
      <c r="M35" s="20">
        <f t="shared" si="11"/>
        <v>5.1811823581675265</v>
      </c>
    </row>
    <row r="36" spans="1:13" ht="11.4" customHeight="1" x14ac:dyDescent="0.15">
      <c r="A36" s="16"/>
      <c r="B36" s="17" t="s">
        <v>31</v>
      </c>
      <c r="C36" s="42">
        <f t="shared" si="6"/>
        <v>11905327.859999999</v>
      </c>
      <c r="D36" s="39">
        <v>8628532.6099999994</v>
      </c>
      <c r="E36" s="18">
        <f t="shared" si="7"/>
        <v>72.4762283867082</v>
      </c>
      <c r="F36" s="39">
        <v>1601311.9100000001</v>
      </c>
      <c r="G36" s="18">
        <f t="shared" si="8"/>
        <v>13.450380609677726</v>
      </c>
      <c r="H36" s="39">
        <v>1005791.04</v>
      </c>
      <c r="I36" s="18">
        <f t="shared" si="9"/>
        <v>8.4482431044952335</v>
      </c>
      <c r="J36" s="39">
        <v>1060764.97</v>
      </c>
      <c r="K36" s="18">
        <f t="shared" si="10"/>
        <v>8.9100021643587066</v>
      </c>
      <c r="L36" s="39">
        <v>614718.37</v>
      </c>
      <c r="M36" s="20">
        <f t="shared" si="11"/>
        <v>5.1633888392553686</v>
      </c>
    </row>
    <row r="37" spans="1:13" ht="11.4" customHeight="1" x14ac:dyDescent="0.15">
      <c r="A37" s="16"/>
      <c r="B37" s="17" t="s">
        <v>32</v>
      </c>
      <c r="C37" s="42">
        <f t="shared" si="6"/>
        <v>5490451.8700000001</v>
      </c>
      <c r="D37" s="39">
        <v>3775218.62</v>
      </c>
      <c r="E37" s="18">
        <f t="shared" si="7"/>
        <v>68.759707022074295</v>
      </c>
      <c r="F37" s="39">
        <v>641876.13</v>
      </c>
      <c r="G37" s="18">
        <f t="shared" si="8"/>
        <v>11.690770544902344</v>
      </c>
      <c r="H37" s="39">
        <v>292429.94</v>
      </c>
      <c r="I37" s="18">
        <f t="shared" si="9"/>
        <v>5.3261543298074665</v>
      </c>
      <c r="J37" s="39">
        <v>898038.5</v>
      </c>
      <c r="K37" s="18">
        <f t="shared" si="10"/>
        <v>16.356367768323594</v>
      </c>
      <c r="L37" s="39">
        <v>175318.62</v>
      </c>
      <c r="M37" s="20">
        <f t="shared" si="11"/>
        <v>3.1931546646997564</v>
      </c>
    </row>
    <row r="38" spans="1:13" ht="11.4" customHeight="1" x14ac:dyDescent="0.15">
      <c r="A38" s="16" t="s">
        <v>33</v>
      </c>
      <c r="B38" s="17" t="s">
        <v>34</v>
      </c>
      <c r="C38" s="42">
        <f t="shared" si="6"/>
        <v>9558008</v>
      </c>
      <c r="D38" s="61">
        <v>7935621</v>
      </c>
      <c r="E38" s="18">
        <f t="shared" si="7"/>
        <v>83.025887820976919</v>
      </c>
      <c r="F38" s="39">
        <v>1011572</v>
      </c>
      <c r="G38" s="18">
        <f t="shared" si="8"/>
        <v>10.58350233647011</v>
      </c>
      <c r="H38" s="39">
        <v>546980</v>
      </c>
      <c r="I38" s="18">
        <f t="shared" si="9"/>
        <v>5.7227405543079684</v>
      </c>
      <c r="J38" s="39">
        <v>459804</v>
      </c>
      <c r="K38" s="18">
        <f t="shared" si="10"/>
        <v>4.8106676621321096</v>
      </c>
      <c r="L38" s="39">
        <v>151011</v>
      </c>
      <c r="M38" s="20">
        <f t="shared" si="11"/>
        <v>1.5799421804208575</v>
      </c>
    </row>
    <row r="39" spans="1:13" ht="11.4" customHeight="1" x14ac:dyDescent="0.15">
      <c r="A39" s="16"/>
      <c r="B39" s="17" t="s">
        <v>35</v>
      </c>
      <c r="C39" s="42">
        <f t="shared" si="6"/>
        <v>19101150.52</v>
      </c>
      <c r="D39" s="39">
        <v>15664694.890000001</v>
      </c>
      <c r="E39" s="18">
        <f t="shared" si="7"/>
        <v>82.00916941415737</v>
      </c>
      <c r="F39" s="39">
        <v>1880850.81</v>
      </c>
      <c r="G39" s="18">
        <f t="shared" si="8"/>
        <v>9.8467933019565574</v>
      </c>
      <c r="H39" s="39">
        <v>766244.94000000006</v>
      </c>
      <c r="I39" s="18">
        <f t="shared" si="9"/>
        <v>4.0115119725259358</v>
      </c>
      <c r="J39" s="39">
        <v>814360.85</v>
      </c>
      <c r="K39" s="18">
        <f t="shared" si="10"/>
        <v>4.2634125580410327</v>
      </c>
      <c r="L39" s="39">
        <v>741243.97</v>
      </c>
      <c r="M39" s="20">
        <f t="shared" si="11"/>
        <v>3.8806247258450477</v>
      </c>
    </row>
    <row r="40" spans="1:13" ht="11.4" customHeight="1" x14ac:dyDescent="0.15">
      <c r="A40" s="16"/>
      <c r="B40" s="17" t="s">
        <v>83</v>
      </c>
      <c r="C40" s="42">
        <f t="shared" si="6"/>
        <v>4796964</v>
      </c>
      <c r="D40" s="39">
        <v>4263479</v>
      </c>
      <c r="E40" s="18">
        <f t="shared" si="7"/>
        <v>88.878694941216992</v>
      </c>
      <c r="F40" s="39">
        <v>341100</v>
      </c>
      <c r="G40" s="18">
        <f t="shared" si="8"/>
        <v>7.1107475478239994</v>
      </c>
      <c r="H40" s="39">
        <v>121674</v>
      </c>
      <c r="I40" s="18">
        <f t="shared" si="9"/>
        <v>2.5364793231719061</v>
      </c>
      <c r="J40" s="39">
        <v>28683</v>
      </c>
      <c r="K40" s="18">
        <f t="shared" si="10"/>
        <v>0.59794069749116319</v>
      </c>
      <c r="L40" s="39">
        <v>163702</v>
      </c>
      <c r="M40" s="20">
        <f t="shared" si="11"/>
        <v>3.4126168134678516</v>
      </c>
    </row>
    <row r="41" spans="1:13" ht="11.4" customHeight="1" x14ac:dyDescent="0.15">
      <c r="A41" s="16"/>
      <c r="B41" s="17" t="s">
        <v>36</v>
      </c>
      <c r="C41" s="42">
        <f t="shared" si="6"/>
        <v>7666224.9000000004</v>
      </c>
      <c r="D41" s="39">
        <v>6549239.4399999995</v>
      </c>
      <c r="E41" s="18">
        <f t="shared" si="7"/>
        <v>85.429784873647506</v>
      </c>
      <c r="F41" s="39">
        <v>684548.31</v>
      </c>
      <c r="G41" s="18">
        <f t="shared" si="8"/>
        <v>8.9294055278759181</v>
      </c>
      <c r="H41" s="39">
        <v>377737.45999999996</v>
      </c>
      <c r="I41" s="18">
        <f t="shared" si="9"/>
        <v>4.9272942670909634</v>
      </c>
      <c r="J41" s="39">
        <v>370384.33</v>
      </c>
      <c r="K41" s="18">
        <f t="shared" si="10"/>
        <v>4.8313783489446021</v>
      </c>
      <c r="L41" s="39">
        <v>62052.82</v>
      </c>
      <c r="M41" s="20">
        <f t="shared" si="11"/>
        <v>0.80943124953195678</v>
      </c>
    </row>
    <row r="42" spans="1:13" ht="11.4" customHeight="1" x14ac:dyDescent="0.15">
      <c r="A42" s="16"/>
      <c r="B42" s="17" t="s">
        <v>37</v>
      </c>
      <c r="C42" s="42">
        <f>D42+F42+J42+L42</f>
        <v>8535543</v>
      </c>
      <c r="D42" s="39">
        <v>6673747</v>
      </c>
      <c r="E42" s="18">
        <f>D42/C42*100</f>
        <v>78.187726311026722</v>
      </c>
      <c r="F42" s="39">
        <v>762295</v>
      </c>
      <c r="G42" s="18">
        <f t="shared" si="8"/>
        <v>8.9308319341839173</v>
      </c>
      <c r="H42" s="39">
        <v>469904</v>
      </c>
      <c r="I42" s="18">
        <f t="shared" si="9"/>
        <v>5.5052619382270116</v>
      </c>
      <c r="J42" s="39">
        <v>898764</v>
      </c>
      <c r="K42" s="18">
        <f t="shared" si="10"/>
        <v>10.529664017860375</v>
      </c>
      <c r="L42" s="39">
        <v>200737</v>
      </c>
      <c r="M42" s="20">
        <f t="shared" si="11"/>
        <v>2.3517777369289803</v>
      </c>
    </row>
    <row r="43" spans="1:13" ht="11.4" customHeight="1" x14ac:dyDescent="0.15">
      <c r="A43" s="16"/>
      <c r="B43" s="17" t="s">
        <v>84</v>
      </c>
      <c r="C43" s="42">
        <f t="shared" si="6"/>
        <v>5904445.4399999995</v>
      </c>
      <c r="D43" s="39">
        <v>5012462.3599999994</v>
      </c>
      <c r="E43" s="18">
        <f t="shared" si="7"/>
        <v>84.893025279610328</v>
      </c>
      <c r="F43" s="39">
        <v>393655.7</v>
      </c>
      <c r="G43" s="18">
        <f t="shared" si="8"/>
        <v>6.6671070805931612</v>
      </c>
      <c r="H43" s="39">
        <v>185639.57</v>
      </c>
      <c r="I43" s="18">
        <f t="shared" si="9"/>
        <v>3.1440644491754335</v>
      </c>
      <c r="J43" s="39">
        <v>331878.12</v>
      </c>
      <c r="K43" s="18">
        <f t="shared" si="10"/>
        <v>5.6208177952102476</v>
      </c>
      <c r="L43" s="39">
        <v>166449.26</v>
      </c>
      <c r="M43" s="20">
        <f t="shared" si="11"/>
        <v>2.8190498445862517</v>
      </c>
    </row>
    <row r="44" spans="1:13" ht="11.4" customHeight="1" x14ac:dyDescent="0.15">
      <c r="A44" s="16"/>
      <c r="B44" s="17" t="s">
        <v>85</v>
      </c>
      <c r="C44" s="42">
        <f t="shared" si="6"/>
        <v>5347215.8600000003</v>
      </c>
      <c r="D44" s="39">
        <v>4544911.38</v>
      </c>
      <c r="E44" s="18">
        <f t="shared" si="7"/>
        <v>84.995846417915132</v>
      </c>
      <c r="F44" s="39">
        <v>541433.07999999996</v>
      </c>
      <c r="G44" s="18">
        <f t="shared" si="8"/>
        <v>10.125513803364578</v>
      </c>
      <c r="H44" s="39">
        <v>239461.65</v>
      </c>
      <c r="I44" s="18">
        <f t="shared" si="9"/>
        <v>4.4782491724581321</v>
      </c>
      <c r="J44" s="39">
        <v>161156.53</v>
      </c>
      <c r="K44" s="18">
        <f t="shared" si="10"/>
        <v>3.0138399911164235</v>
      </c>
      <c r="L44" s="39">
        <v>99714.87</v>
      </c>
      <c r="M44" s="20">
        <f t="shared" si="11"/>
        <v>1.8647997876038613</v>
      </c>
    </row>
    <row r="45" spans="1:13" ht="11.4" customHeight="1" x14ac:dyDescent="0.15">
      <c r="A45" s="16"/>
      <c r="B45" s="17" t="s">
        <v>38</v>
      </c>
      <c r="C45" s="42">
        <f t="shared" si="6"/>
        <v>3392754.02</v>
      </c>
      <c r="D45" s="39">
        <v>2744690</v>
      </c>
      <c r="E45" s="18">
        <f t="shared" si="7"/>
        <v>80.898585155902353</v>
      </c>
      <c r="F45" s="39">
        <v>334450.17000000004</v>
      </c>
      <c r="G45" s="18">
        <f t="shared" si="8"/>
        <v>9.8577783130885521</v>
      </c>
      <c r="H45" s="39">
        <v>179176.18000000002</v>
      </c>
      <c r="I45" s="18">
        <f t="shared" si="9"/>
        <v>5.28114266297443</v>
      </c>
      <c r="J45" s="39">
        <v>175617.37</v>
      </c>
      <c r="K45" s="18">
        <f t="shared" si="10"/>
        <v>5.1762482326968104</v>
      </c>
      <c r="L45" s="39">
        <v>137996.47999999998</v>
      </c>
      <c r="M45" s="20">
        <f t="shared" si="11"/>
        <v>4.0673882983122951</v>
      </c>
    </row>
    <row r="46" spans="1:13" ht="11.4" customHeight="1" x14ac:dyDescent="0.15">
      <c r="A46" s="16"/>
      <c r="B46" s="17" t="s">
        <v>39</v>
      </c>
      <c r="C46" s="42">
        <f t="shared" si="6"/>
        <v>2485340.5499999998</v>
      </c>
      <c r="D46" s="39">
        <v>2036890.04</v>
      </c>
      <c r="E46" s="18">
        <f t="shared" si="7"/>
        <v>81.956174577363257</v>
      </c>
      <c r="F46" s="39">
        <v>249348.4</v>
      </c>
      <c r="G46" s="18">
        <f t="shared" si="8"/>
        <v>10.032765932218021</v>
      </c>
      <c r="H46" s="39">
        <v>82502.100000000006</v>
      </c>
      <c r="I46" s="18">
        <f t="shared" si="9"/>
        <v>3.3195491056547564</v>
      </c>
      <c r="J46" s="39">
        <v>143923.16999999998</v>
      </c>
      <c r="K46" s="18">
        <f t="shared" si="10"/>
        <v>5.7908832654744229</v>
      </c>
      <c r="L46" s="39">
        <v>55178.94</v>
      </c>
      <c r="M46" s="20">
        <f t="shared" si="11"/>
        <v>2.2201762249443044</v>
      </c>
    </row>
    <row r="47" spans="1:13" ht="11.4" customHeight="1" x14ac:dyDescent="0.15">
      <c r="A47" s="16"/>
      <c r="B47" s="17" t="s">
        <v>40</v>
      </c>
      <c r="C47" s="42">
        <f t="shared" si="6"/>
        <v>3126435.9699999983</v>
      </c>
      <c r="D47" s="39">
        <v>2827082.9899999984</v>
      </c>
      <c r="E47" s="18">
        <f t="shared" si="7"/>
        <v>90.425104404105227</v>
      </c>
      <c r="F47" s="39">
        <v>199588.20000000024</v>
      </c>
      <c r="G47" s="18">
        <f t="shared" si="8"/>
        <v>6.3838889366411795</v>
      </c>
      <c r="H47" s="39">
        <v>97367.550000000265</v>
      </c>
      <c r="I47" s="18">
        <f t="shared" si="9"/>
        <v>3.1143305327311825</v>
      </c>
      <c r="J47" s="39">
        <v>43926.379999999976</v>
      </c>
      <c r="K47" s="18">
        <f t="shared" si="10"/>
        <v>1.4049985485549541</v>
      </c>
      <c r="L47" s="39">
        <v>55838.399999999892</v>
      </c>
      <c r="M47" s="20">
        <f t="shared" si="11"/>
        <v>1.7860081106986472</v>
      </c>
    </row>
    <row r="48" spans="1:13" ht="11.4" customHeight="1" x14ac:dyDescent="0.15">
      <c r="A48" s="16"/>
      <c r="B48" s="17" t="s">
        <v>86</v>
      </c>
      <c r="C48" s="42">
        <f t="shared" si="6"/>
        <v>3493906.67</v>
      </c>
      <c r="D48" s="39">
        <v>2874508.1</v>
      </c>
      <c r="E48" s="18">
        <f t="shared" si="7"/>
        <v>82.272034473090258</v>
      </c>
      <c r="F48" s="39">
        <v>312175.34999999998</v>
      </c>
      <c r="G48" s="18">
        <f t="shared" si="8"/>
        <v>8.9348508556469248</v>
      </c>
      <c r="H48" s="39">
        <v>107420.72</v>
      </c>
      <c r="I48" s="18">
        <f t="shared" si="9"/>
        <v>3.0745160116140138</v>
      </c>
      <c r="J48" s="39">
        <v>223008.51</v>
      </c>
      <c r="K48" s="18">
        <f t="shared" si="10"/>
        <v>6.3827838309144083</v>
      </c>
      <c r="L48" s="39">
        <v>84214.71</v>
      </c>
      <c r="M48" s="20">
        <f t="shared" si="11"/>
        <v>2.4103308403484061</v>
      </c>
    </row>
    <row r="49" spans="1:13" ht="11.4" customHeight="1" x14ac:dyDescent="0.15">
      <c r="A49" s="16" t="s">
        <v>20</v>
      </c>
      <c r="B49" s="17" t="s">
        <v>41</v>
      </c>
      <c r="C49" s="42">
        <f t="shared" si="6"/>
        <v>2715695.36</v>
      </c>
      <c r="D49" s="39">
        <v>2376728.98</v>
      </c>
      <c r="E49" s="18">
        <f t="shared" si="7"/>
        <v>87.518247260252352</v>
      </c>
      <c r="F49" s="39">
        <v>141139.13</v>
      </c>
      <c r="G49" s="18">
        <f t="shared" si="8"/>
        <v>5.1971635728684973</v>
      </c>
      <c r="H49" s="39">
        <v>43257.33</v>
      </c>
      <c r="I49" s="18">
        <f t="shared" si="9"/>
        <v>1.592863862314807</v>
      </c>
      <c r="J49" s="39">
        <v>58911.68</v>
      </c>
      <c r="K49" s="18">
        <f t="shared" si="10"/>
        <v>2.1693037027540529</v>
      </c>
      <c r="L49" s="39">
        <v>138915.57</v>
      </c>
      <c r="M49" s="20">
        <f t="shared" si="11"/>
        <v>5.1152854641251082</v>
      </c>
    </row>
    <row r="50" spans="1:13" ht="11.4" customHeight="1" x14ac:dyDescent="0.15">
      <c r="A50" s="16"/>
      <c r="B50" s="17" t="s">
        <v>42</v>
      </c>
      <c r="C50" s="42">
        <f t="shared" si="6"/>
        <v>4737011.0799999991</v>
      </c>
      <c r="D50" s="39">
        <v>3826572.69</v>
      </c>
      <c r="E50" s="18">
        <f t="shared" si="7"/>
        <v>80.780319601870147</v>
      </c>
      <c r="F50" s="39">
        <v>476409.28</v>
      </c>
      <c r="G50" s="18">
        <f t="shared" si="8"/>
        <v>10.05717048058921</v>
      </c>
      <c r="H50" s="39">
        <v>129048.44</v>
      </c>
      <c r="I50" s="18">
        <f t="shared" si="9"/>
        <v>2.7242587745857674</v>
      </c>
      <c r="J50" s="39">
        <v>187036.14</v>
      </c>
      <c r="K50" s="18">
        <f t="shared" si="10"/>
        <v>3.9483998842578187</v>
      </c>
      <c r="L50" s="39">
        <v>246992.97</v>
      </c>
      <c r="M50" s="20">
        <f t="shared" si="11"/>
        <v>5.2141100332828447</v>
      </c>
    </row>
    <row r="51" spans="1:13" ht="11.4" customHeight="1" x14ac:dyDescent="0.15">
      <c r="A51" s="16"/>
      <c r="B51" s="17" t="s">
        <v>43</v>
      </c>
      <c r="C51" s="42">
        <f t="shared" si="6"/>
        <v>3323349.85</v>
      </c>
      <c r="D51" s="39">
        <v>2314450.33</v>
      </c>
      <c r="E51" s="18">
        <f t="shared" si="7"/>
        <v>69.642091096728791</v>
      </c>
      <c r="F51" s="39">
        <v>373559.72</v>
      </c>
      <c r="G51" s="18">
        <f t="shared" si="8"/>
        <v>11.24045727536028</v>
      </c>
      <c r="H51" s="39">
        <v>85430.09</v>
      </c>
      <c r="I51" s="18">
        <f t="shared" si="9"/>
        <v>2.570601767972156</v>
      </c>
      <c r="J51" s="39">
        <v>538352.91</v>
      </c>
      <c r="K51" s="18">
        <f t="shared" si="10"/>
        <v>16.199104346477398</v>
      </c>
      <c r="L51" s="39">
        <v>96986.89</v>
      </c>
      <c r="M51" s="20">
        <f t="shared" si="11"/>
        <v>2.9183472814335207</v>
      </c>
    </row>
    <row r="52" spans="1:13" ht="11.4" customHeight="1" x14ac:dyDescent="0.15">
      <c r="A52" s="16"/>
      <c r="B52" s="17" t="s">
        <v>44</v>
      </c>
      <c r="C52" s="42">
        <f t="shared" si="6"/>
        <v>7334445.6699999999</v>
      </c>
      <c r="D52" s="39">
        <v>5197752.76</v>
      </c>
      <c r="E52" s="18">
        <f t="shared" si="7"/>
        <v>70.86769735387513</v>
      </c>
      <c r="F52" s="39">
        <v>1481559.04</v>
      </c>
      <c r="G52" s="18">
        <f t="shared" si="8"/>
        <v>20.200013834174328</v>
      </c>
      <c r="H52" s="39">
        <v>833621.6</v>
      </c>
      <c r="I52" s="18">
        <f t="shared" si="9"/>
        <v>11.365843275787739</v>
      </c>
      <c r="J52" s="39">
        <v>246617.49</v>
      </c>
      <c r="K52" s="18">
        <f t="shared" si="10"/>
        <v>3.3624557477975019</v>
      </c>
      <c r="L52" s="39">
        <v>408516.38</v>
      </c>
      <c r="M52" s="20">
        <f t="shared" si="11"/>
        <v>5.5698330641530269</v>
      </c>
    </row>
    <row r="53" spans="1:13" ht="11.4" customHeight="1" x14ac:dyDescent="0.15">
      <c r="A53" s="16"/>
      <c r="B53" s="17" t="s">
        <v>45</v>
      </c>
      <c r="C53" s="42">
        <f t="shared" si="6"/>
        <v>3747762.07</v>
      </c>
      <c r="D53" s="39">
        <v>3071481.2399999998</v>
      </c>
      <c r="E53" s="18">
        <f t="shared" si="7"/>
        <v>81.955075659325402</v>
      </c>
      <c r="F53" s="39">
        <v>337682.11</v>
      </c>
      <c r="G53" s="18">
        <f t="shared" si="8"/>
        <v>9.0102334057722082</v>
      </c>
      <c r="H53" s="39">
        <v>123252.3</v>
      </c>
      <c r="I53" s="18">
        <f t="shared" si="9"/>
        <v>3.288690629178602</v>
      </c>
      <c r="J53" s="39">
        <v>260384.72</v>
      </c>
      <c r="K53" s="18">
        <f t="shared" si="10"/>
        <v>6.9477388141665042</v>
      </c>
      <c r="L53" s="39">
        <v>78214</v>
      </c>
      <c r="M53" s="20">
        <f t="shared" si="11"/>
        <v>2.0869521207358823</v>
      </c>
    </row>
    <row r="54" spans="1:13" ht="11.4" customHeight="1" x14ac:dyDescent="0.15">
      <c r="A54" s="16"/>
      <c r="B54" s="17" t="s">
        <v>60</v>
      </c>
      <c r="C54" s="42">
        <f t="shared" si="6"/>
        <v>3179865.18</v>
      </c>
      <c r="D54" s="39">
        <v>1997491.52</v>
      </c>
      <c r="E54" s="18">
        <f t="shared" si="7"/>
        <v>62.816861940039857</v>
      </c>
      <c r="F54" s="39">
        <v>323595.94</v>
      </c>
      <c r="G54" s="18">
        <f t="shared" si="8"/>
        <v>10.176404397119754</v>
      </c>
      <c r="H54" s="39">
        <v>173479.13</v>
      </c>
      <c r="I54" s="18">
        <f t="shared" si="9"/>
        <v>5.4555498481857017</v>
      </c>
      <c r="J54" s="39">
        <v>803494.6</v>
      </c>
      <c r="K54" s="18">
        <f t="shared" si="10"/>
        <v>25.268197062367275</v>
      </c>
      <c r="L54" s="39">
        <v>55283.12</v>
      </c>
      <c r="M54" s="20">
        <f t="shared" si="11"/>
        <v>1.7385366004731055</v>
      </c>
    </row>
    <row r="55" spans="1:13" ht="11.4" customHeight="1" x14ac:dyDescent="0.15">
      <c r="A55" s="16"/>
      <c r="B55" s="17" t="s">
        <v>46</v>
      </c>
      <c r="C55" s="42">
        <f t="shared" si="6"/>
        <v>3870184.41</v>
      </c>
      <c r="D55" s="39">
        <v>3105763.17</v>
      </c>
      <c r="E55" s="18">
        <f t="shared" si="7"/>
        <v>80.24845436241111</v>
      </c>
      <c r="F55" s="39">
        <v>266543.78999999998</v>
      </c>
      <c r="G55" s="18">
        <f t="shared" si="8"/>
        <v>6.8871082553918912</v>
      </c>
      <c r="H55" s="39">
        <v>85380.2</v>
      </c>
      <c r="I55" s="18">
        <f t="shared" si="9"/>
        <v>2.2061015950400149</v>
      </c>
      <c r="J55" s="39">
        <v>225855.52</v>
      </c>
      <c r="K55" s="18">
        <f t="shared" si="10"/>
        <v>5.8357818665286798</v>
      </c>
      <c r="L55" s="39">
        <v>272021.93</v>
      </c>
      <c r="M55" s="20">
        <f t="shared" si="11"/>
        <v>7.0286555156683086</v>
      </c>
    </row>
    <row r="56" spans="1:13" ht="11.4" customHeight="1" x14ac:dyDescent="0.15">
      <c r="A56" s="16"/>
      <c r="B56" s="17" t="s">
        <v>61</v>
      </c>
      <c r="C56" s="43">
        <f t="shared" si="6"/>
        <v>7867957.4699999997</v>
      </c>
      <c r="D56" s="39">
        <v>6839393.6799999997</v>
      </c>
      <c r="E56" s="18">
        <f t="shared" si="7"/>
        <v>86.927181623415663</v>
      </c>
      <c r="F56" s="39">
        <v>647532.62</v>
      </c>
      <c r="G56" s="18">
        <f t="shared" si="8"/>
        <v>8.2299964440453444</v>
      </c>
      <c r="H56" s="39">
        <v>263432.40000000002</v>
      </c>
      <c r="I56" s="18">
        <f t="shared" si="9"/>
        <v>3.3481675645102342</v>
      </c>
      <c r="J56" s="39">
        <v>185446.79</v>
      </c>
      <c r="K56" s="18">
        <f t="shared" si="10"/>
        <v>2.3569877024259003</v>
      </c>
      <c r="L56" s="39">
        <v>195584.38</v>
      </c>
      <c r="M56" s="20">
        <f t="shared" si="11"/>
        <v>2.4858342301130922</v>
      </c>
    </row>
    <row r="57" spans="1:13" ht="11.4" customHeight="1" x14ac:dyDescent="0.15">
      <c r="A57" s="15"/>
      <c r="B57" s="21" t="s">
        <v>47</v>
      </c>
      <c r="C57" s="40">
        <f>SUM(C31:C56)</f>
        <v>186223050.63000003</v>
      </c>
      <c r="D57" s="40">
        <f>SUM(D31:D56)</f>
        <v>146714165.75</v>
      </c>
      <c r="E57" s="22">
        <f t="shared" si="7"/>
        <v>78.78410607798557</v>
      </c>
      <c r="F57" s="40">
        <f>SUM(F31:F56)</f>
        <v>20818719.520000003</v>
      </c>
      <c r="G57" s="22">
        <f t="shared" si="8"/>
        <v>11.179453590503131</v>
      </c>
      <c r="H57" s="40">
        <f>SUM(H31:H56)</f>
        <v>10127743.370000001</v>
      </c>
      <c r="I57" s="22">
        <f t="shared" si="9"/>
        <v>5.4385014828923914</v>
      </c>
      <c r="J57" s="40">
        <f>SUM(J31:J56)</f>
        <v>12852339.089999998</v>
      </c>
      <c r="K57" s="22">
        <f t="shared" si="10"/>
        <v>6.9015833681813392</v>
      </c>
      <c r="L57" s="40">
        <f>SUM(L31:L56)</f>
        <v>5837826.2699999986</v>
      </c>
      <c r="M57" s="23">
        <f t="shared" si="11"/>
        <v>3.1348569633299421</v>
      </c>
    </row>
    <row r="58" spans="1:13" ht="11.4" customHeight="1" x14ac:dyDescent="0.15">
      <c r="A58" s="51" t="s">
        <v>62</v>
      </c>
      <c r="B58" s="27" t="s">
        <v>48</v>
      </c>
      <c r="C58" s="45">
        <f>D58+F58+J58+L58</f>
        <v>2416478</v>
      </c>
      <c r="D58" s="62">
        <v>1160047</v>
      </c>
      <c r="E58" s="18">
        <f>D58/C58*100</f>
        <v>48.005692582345048</v>
      </c>
      <c r="F58" s="60">
        <v>296295</v>
      </c>
      <c r="G58" s="18">
        <f>F58/C58*100</f>
        <v>12.261439996556971</v>
      </c>
      <c r="H58" s="63"/>
      <c r="I58" s="18"/>
      <c r="J58" s="60">
        <v>841642</v>
      </c>
      <c r="K58" s="18">
        <f>J58/C58*100</f>
        <v>34.829284603460074</v>
      </c>
      <c r="L58" s="60">
        <v>118494</v>
      </c>
      <c r="M58" s="19">
        <f>L58/C58*100</f>
        <v>4.9035828176379015</v>
      </c>
    </row>
    <row r="59" spans="1:13" ht="11.4" customHeight="1" x14ac:dyDescent="0.15">
      <c r="A59" s="52"/>
      <c r="B59" s="28" t="s">
        <v>49</v>
      </c>
      <c r="C59" s="46">
        <f t="shared" ref="C59:C61" si="12">D59+F59+J59+L59</f>
        <v>1022031</v>
      </c>
      <c r="D59" s="62">
        <v>630846</v>
      </c>
      <c r="E59" s="18">
        <f t="shared" ref="E59:E62" si="13">D59/C59*100</f>
        <v>61.72474220449282</v>
      </c>
      <c r="F59" s="39">
        <v>152449</v>
      </c>
      <c r="G59" s="18">
        <f t="shared" ref="G59:G63" si="14">F59/C59*100</f>
        <v>14.916279447492297</v>
      </c>
      <c r="H59" s="64"/>
      <c r="I59" s="18"/>
      <c r="J59" s="39">
        <v>149783</v>
      </c>
      <c r="K59" s="18">
        <f t="shared" ref="K59:K63" si="15">J59/C59*100</f>
        <v>14.655426303116052</v>
      </c>
      <c r="L59" s="39">
        <v>88953</v>
      </c>
      <c r="M59" s="20">
        <f t="shared" ref="M59:M63" si="16">L59/C59*100</f>
        <v>8.7035520448988333</v>
      </c>
    </row>
    <row r="60" spans="1:13" ht="11.4" customHeight="1" x14ac:dyDescent="0.15">
      <c r="A60" s="52"/>
      <c r="B60" s="28" t="s">
        <v>50</v>
      </c>
      <c r="C60" s="46">
        <f>D60+F60+J60+L60</f>
        <v>193248</v>
      </c>
      <c r="D60" s="62">
        <v>142810</v>
      </c>
      <c r="E60" s="18">
        <f>D60/C60*100</f>
        <v>73.899859248219897</v>
      </c>
      <c r="F60" s="39">
        <v>6704</v>
      </c>
      <c r="G60" s="18">
        <f>F60/C60*100</f>
        <v>3.4691174035436334</v>
      </c>
      <c r="H60" s="64"/>
      <c r="I60" s="18"/>
      <c r="J60" s="39">
        <v>14086</v>
      </c>
      <c r="K60" s="18">
        <f t="shared" si="15"/>
        <v>7.2890793177678423</v>
      </c>
      <c r="L60" s="39">
        <v>29648</v>
      </c>
      <c r="M60" s="20">
        <f t="shared" si="16"/>
        <v>15.341944030468621</v>
      </c>
    </row>
    <row r="61" spans="1:13" ht="11.4" customHeight="1" x14ac:dyDescent="0.15">
      <c r="A61" s="52"/>
      <c r="B61" s="29" t="s">
        <v>51</v>
      </c>
      <c r="C61" s="47">
        <f t="shared" si="12"/>
        <v>388588</v>
      </c>
      <c r="D61" s="65">
        <v>296412</v>
      </c>
      <c r="E61" s="18">
        <f t="shared" si="13"/>
        <v>76.279246914469823</v>
      </c>
      <c r="F61" s="39">
        <v>16582</v>
      </c>
      <c r="G61" s="18">
        <f t="shared" si="14"/>
        <v>4.2672444851616618</v>
      </c>
      <c r="H61" s="64"/>
      <c r="I61" s="18"/>
      <c r="J61" s="39">
        <v>27825</v>
      </c>
      <c r="K61" s="18">
        <f t="shared" si="15"/>
        <v>7.1605402122556532</v>
      </c>
      <c r="L61" s="39">
        <v>47769</v>
      </c>
      <c r="M61" s="20">
        <f t="shared" si="16"/>
        <v>12.292968388112859</v>
      </c>
    </row>
    <row r="62" spans="1:13" ht="11.4" customHeight="1" x14ac:dyDescent="0.15">
      <c r="A62" s="52"/>
      <c r="B62" s="29" t="s">
        <v>52</v>
      </c>
      <c r="C62" s="47">
        <f>SUM(C58:C61)</f>
        <v>4020345</v>
      </c>
      <c r="D62" s="62">
        <f>SUM(D58:D61)</f>
        <v>2230115</v>
      </c>
      <c r="E62" s="22">
        <f t="shared" si="13"/>
        <v>55.470736964116263</v>
      </c>
      <c r="F62" s="40">
        <f>SUM(F58:F61)</f>
        <v>472030</v>
      </c>
      <c r="G62" s="22">
        <f t="shared" si="14"/>
        <v>11.7410321750994</v>
      </c>
      <c r="H62" s="66"/>
      <c r="I62" s="22"/>
      <c r="J62" s="40">
        <f>SUM(J58:J61)</f>
        <v>1033336</v>
      </c>
      <c r="K62" s="22">
        <f t="shared" si="15"/>
        <v>25.702669795751358</v>
      </c>
      <c r="L62" s="40">
        <f>SUM(L58:L61)</f>
        <v>284864</v>
      </c>
      <c r="M62" s="23">
        <f t="shared" si="16"/>
        <v>7.0855610650329766</v>
      </c>
    </row>
    <row r="63" spans="1:13" ht="11.4" customHeight="1" x14ac:dyDescent="0.15">
      <c r="A63" s="24"/>
      <c r="B63" s="25" t="s">
        <v>63</v>
      </c>
      <c r="C63" s="44">
        <f>C57+C62</f>
        <v>190243395.63000003</v>
      </c>
      <c r="D63" s="44">
        <f>D57+D62</f>
        <v>148944280.75</v>
      </c>
      <c r="E63" s="22">
        <f>D63/C63*100</f>
        <v>78.291433064871427</v>
      </c>
      <c r="F63" s="44">
        <f>F57+F62</f>
        <v>21290749.520000003</v>
      </c>
      <c r="G63" s="22">
        <f t="shared" si="14"/>
        <v>11.191321227995681</v>
      </c>
      <c r="H63" s="44">
        <f>H57+H62</f>
        <v>10127743.370000001</v>
      </c>
      <c r="I63" s="22">
        <f>H63/C63*100</f>
        <v>5.3235715944101498</v>
      </c>
      <c r="J63" s="44">
        <f>J57+J62</f>
        <v>13885675.089999998</v>
      </c>
      <c r="K63" s="22">
        <f t="shared" si="15"/>
        <v>7.2988999402670078</v>
      </c>
      <c r="L63" s="44">
        <f>L57+L62</f>
        <v>6122690.2699999986</v>
      </c>
      <c r="M63" s="23">
        <f t="shared" si="16"/>
        <v>3.2183457668658719</v>
      </c>
    </row>
    <row r="64" spans="1:13" ht="11.4" customHeight="1" x14ac:dyDescent="0.15">
      <c r="A64" s="53" t="s">
        <v>64</v>
      </c>
      <c r="B64" s="17" t="s">
        <v>65</v>
      </c>
      <c r="C64" s="39">
        <f>D64+F64+J64+L64</f>
        <v>557380</v>
      </c>
      <c r="D64" s="39">
        <v>414169</v>
      </c>
      <c r="E64" s="18">
        <f>D64/C64*100</f>
        <v>74.30639778965876</v>
      </c>
      <c r="F64" s="60">
        <v>44143</v>
      </c>
      <c r="G64" s="18">
        <f>F64/C64*100</f>
        <v>7.9197316014209331</v>
      </c>
      <c r="H64" s="60"/>
      <c r="I64" s="18"/>
      <c r="J64" s="60">
        <v>26475</v>
      </c>
      <c r="K64" s="18">
        <f>J64/C64*100</f>
        <v>4.7499013240518142</v>
      </c>
      <c r="L64" s="60">
        <v>72593</v>
      </c>
      <c r="M64" s="19">
        <f>L64/C64*100</f>
        <v>13.023969284868492</v>
      </c>
    </row>
    <row r="65" spans="1:13" ht="11.4" customHeight="1" x14ac:dyDescent="0.15">
      <c r="A65" s="54"/>
      <c r="B65" s="17" t="s">
        <v>66</v>
      </c>
      <c r="C65" s="39">
        <f t="shared" ref="C65:C72" si="17">D65+F65+J65+L65</f>
        <v>21822</v>
      </c>
      <c r="D65" s="39">
        <v>13592</v>
      </c>
      <c r="E65" s="18">
        <f t="shared" ref="E65:E74" si="18">D65/C65*100</f>
        <v>62.285766657501604</v>
      </c>
      <c r="F65" s="39">
        <v>1373</v>
      </c>
      <c r="G65" s="18">
        <f t="shared" ref="G65:G74" si="19">F65/C65*100</f>
        <v>6.2918155989368518</v>
      </c>
      <c r="H65" s="39"/>
      <c r="I65" s="18"/>
      <c r="J65" s="39">
        <v>4864</v>
      </c>
      <c r="K65" s="18">
        <f t="shared" ref="K65:K73" si="20">J65/C65*100</f>
        <v>22.289432682613878</v>
      </c>
      <c r="L65" s="39">
        <v>1993</v>
      </c>
      <c r="M65" s="20">
        <f t="shared" ref="M65:M72" si="21">L65/C65*100</f>
        <v>9.1329850609476679</v>
      </c>
    </row>
    <row r="66" spans="1:13" ht="11.4" customHeight="1" x14ac:dyDescent="0.15">
      <c r="A66" s="54"/>
      <c r="B66" s="17" t="s">
        <v>67</v>
      </c>
      <c r="C66" s="39">
        <f t="shared" si="17"/>
        <v>273218</v>
      </c>
      <c r="D66" s="39">
        <v>201176</v>
      </c>
      <c r="E66" s="18">
        <f t="shared" si="18"/>
        <v>73.63204474082967</v>
      </c>
      <c r="F66" s="39">
        <v>26320</v>
      </c>
      <c r="G66" s="18">
        <f>F66/C66*100</f>
        <v>9.6333330893279356</v>
      </c>
      <c r="H66" s="39"/>
      <c r="I66" s="18"/>
      <c r="J66" s="39">
        <v>25576</v>
      </c>
      <c r="K66" s="18">
        <f t="shared" si="20"/>
        <v>9.3610230658302171</v>
      </c>
      <c r="L66" s="39">
        <v>20146</v>
      </c>
      <c r="M66" s="20">
        <f t="shared" si="21"/>
        <v>7.3735991040121807</v>
      </c>
    </row>
    <row r="67" spans="1:13" ht="11.4" customHeight="1" x14ac:dyDescent="0.15">
      <c r="A67" s="54"/>
      <c r="B67" s="17" t="s">
        <v>68</v>
      </c>
      <c r="C67" s="39">
        <f t="shared" si="17"/>
        <v>150549</v>
      </c>
      <c r="D67" s="39">
        <v>101703</v>
      </c>
      <c r="E67" s="18">
        <f t="shared" si="18"/>
        <v>67.554749616403967</v>
      </c>
      <c r="F67" s="39">
        <v>7155</v>
      </c>
      <c r="G67" s="18">
        <f t="shared" si="19"/>
        <v>4.7526054640017534</v>
      </c>
      <c r="H67" s="39"/>
      <c r="I67" s="18"/>
      <c r="J67" s="39">
        <v>19388</v>
      </c>
      <c r="K67" s="18">
        <f t="shared" si="20"/>
        <v>12.878199124537526</v>
      </c>
      <c r="L67" s="39">
        <v>22303</v>
      </c>
      <c r="M67" s="20">
        <f t="shared" si="21"/>
        <v>14.814445795056757</v>
      </c>
    </row>
    <row r="68" spans="1:13" ht="11.4" customHeight="1" x14ac:dyDescent="0.15">
      <c r="A68" s="54"/>
      <c r="B68" s="17" t="s">
        <v>69</v>
      </c>
      <c r="C68" s="39">
        <f t="shared" si="17"/>
        <v>219411</v>
      </c>
      <c r="D68" s="39">
        <v>150219</v>
      </c>
      <c r="E68" s="18">
        <f>D68/C68*100</f>
        <v>68.464662209278487</v>
      </c>
      <c r="F68" s="39">
        <v>15208</v>
      </c>
      <c r="G68" s="18">
        <f t="shared" si="19"/>
        <v>6.9312842109101185</v>
      </c>
      <c r="H68" s="39"/>
      <c r="I68" s="18"/>
      <c r="J68" s="39">
        <v>26769</v>
      </c>
      <c r="K68" s="18">
        <f t="shared" si="20"/>
        <v>12.200391046939306</v>
      </c>
      <c r="L68" s="39">
        <v>27215</v>
      </c>
      <c r="M68" s="20">
        <f>L68/C68*100</f>
        <v>12.403662532872097</v>
      </c>
    </row>
    <row r="69" spans="1:13" ht="11.4" customHeight="1" x14ac:dyDescent="0.15">
      <c r="A69" s="54"/>
      <c r="B69" s="17" t="s">
        <v>70</v>
      </c>
      <c r="C69" s="39">
        <f t="shared" si="17"/>
        <v>12371</v>
      </c>
      <c r="D69" s="39">
        <v>8916</v>
      </c>
      <c r="E69" s="18">
        <f t="shared" si="18"/>
        <v>72.071780777625094</v>
      </c>
      <c r="F69" s="39">
        <v>456</v>
      </c>
      <c r="G69" s="18">
        <f t="shared" si="19"/>
        <v>3.6860399320992645</v>
      </c>
      <c r="H69" s="39"/>
      <c r="I69" s="18"/>
      <c r="J69" s="39">
        <v>1993</v>
      </c>
      <c r="K69" s="18">
        <f t="shared" si="20"/>
        <v>16.110257861126829</v>
      </c>
      <c r="L69" s="39">
        <v>1006</v>
      </c>
      <c r="M69" s="20">
        <f t="shared" si="21"/>
        <v>8.1319214291488162</v>
      </c>
    </row>
    <row r="70" spans="1:13" ht="11.4" customHeight="1" x14ac:dyDescent="0.15">
      <c r="A70" s="54"/>
      <c r="B70" s="17" t="s">
        <v>71</v>
      </c>
      <c r="C70" s="39">
        <f t="shared" si="17"/>
        <v>557456</v>
      </c>
      <c r="D70" s="39">
        <v>393990</v>
      </c>
      <c r="E70" s="18">
        <f t="shared" si="18"/>
        <v>70.676430068023308</v>
      </c>
      <c r="F70" s="39">
        <v>49543</v>
      </c>
      <c r="G70" s="18">
        <f>F70/C70*100</f>
        <v>8.8873381935076488</v>
      </c>
      <c r="H70" s="39"/>
      <c r="I70" s="18"/>
      <c r="J70" s="39">
        <v>54975</v>
      </c>
      <c r="K70" s="18">
        <f t="shared" si="20"/>
        <v>9.8617648747165685</v>
      </c>
      <c r="L70" s="39">
        <v>58948</v>
      </c>
      <c r="M70" s="20">
        <f t="shared" si="21"/>
        <v>10.574466863752475</v>
      </c>
    </row>
    <row r="71" spans="1:13" ht="11.4" customHeight="1" x14ac:dyDescent="0.15">
      <c r="A71" s="54"/>
      <c r="B71" s="17" t="s">
        <v>72</v>
      </c>
      <c r="C71" s="39">
        <f t="shared" si="17"/>
        <v>10939</v>
      </c>
      <c r="D71" s="39">
        <v>6260</v>
      </c>
      <c r="E71" s="18">
        <f t="shared" si="18"/>
        <v>57.226437517140504</v>
      </c>
      <c r="F71" s="39">
        <v>1666</v>
      </c>
      <c r="G71" s="18">
        <f t="shared" si="19"/>
        <v>15.229911326446659</v>
      </c>
      <c r="H71" s="39"/>
      <c r="I71" s="18"/>
      <c r="J71" s="39">
        <v>2687</v>
      </c>
      <c r="K71" s="18">
        <f>J71/C71*100</f>
        <v>24.563488435871651</v>
      </c>
      <c r="L71" s="39">
        <v>326</v>
      </c>
      <c r="M71" s="20">
        <f t="shared" si="21"/>
        <v>2.9801627205411831</v>
      </c>
    </row>
    <row r="72" spans="1:13" ht="11.4" customHeight="1" x14ac:dyDescent="0.15">
      <c r="A72" s="54"/>
      <c r="B72" s="17" t="s">
        <v>73</v>
      </c>
      <c r="C72" s="39">
        <f t="shared" si="17"/>
        <v>75883</v>
      </c>
      <c r="D72" s="39">
        <v>40421</v>
      </c>
      <c r="E72" s="18">
        <f t="shared" si="18"/>
        <v>53.267530276873607</v>
      </c>
      <c r="F72" s="39">
        <v>14310</v>
      </c>
      <c r="G72" s="18">
        <f t="shared" si="19"/>
        <v>18.857978730413926</v>
      </c>
      <c r="H72" s="39"/>
      <c r="I72" s="18"/>
      <c r="J72" s="39">
        <v>8188</v>
      </c>
      <c r="K72" s="18">
        <f t="shared" si="20"/>
        <v>10.79029558662678</v>
      </c>
      <c r="L72" s="39">
        <v>12964</v>
      </c>
      <c r="M72" s="20">
        <f t="shared" si="21"/>
        <v>17.084195406085684</v>
      </c>
    </row>
    <row r="73" spans="1:13" ht="11.4" customHeight="1" x14ac:dyDescent="0.15">
      <c r="A73" s="55"/>
      <c r="B73" s="25" t="s">
        <v>74</v>
      </c>
      <c r="C73" s="40">
        <f>SUM(C64:C72)</f>
        <v>1879029</v>
      </c>
      <c r="D73" s="40">
        <f>SUM(D64:D72)</f>
        <v>1330446</v>
      </c>
      <c r="E73" s="22">
        <f t="shared" si="18"/>
        <v>70.804974271285857</v>
      </c>
      <c r="F73" s="40">
        <f>SUM(F64:F72)</f>
        <v>160174</v>
      </c>
      <c r="G73" s="22">
        <f t="shared" si="19"/>
        <v>8.5242963253893365</v>
      </c>
      <c r="H73" s="40"/>
      <c r="I73" s="22"/>
      <c r="J73" s="40">
        <f>SUM(J64:J72)</f>
        <v>170915</v>
      </c>
      <c r="K73" s="22">
        <f t="shared" si="20"/>
        <v>9.095921350867922</v>
      </c>
      <c r="L73" s="40">
        <f>SUM(L64:L72)</f>
        <v>217494</v>
      </c>
      <c r="M73" s="23">
        <f>L73/C73*100</f>
        <v>11.574808052456881</v>
      </c>
    </row>
    <row r="74" spans="1:13" ht="11.4" customHeight="1" x14ac:dyDescent="0.15">
      <c r="A74" s="49" t="s">
        <v>58</v>
      </c>
      <c r="B74" s="50"/>
      <c r="C74" s="40">
        <f>C30+C63+C73</f>
        <v>708778823.44000006</v>
      </c>
      <c r="D74" s="40">
        <f>D30+D63+D73</f>
        <v>510204638.91999996</v>
      </c>
      <c r="E74" s="22">
        <f t="shared" si="18"/>
        <v>71.983617744639076</v>
      </c>
      <c r="F74" s="40">
        <f>F30+F63+F73</f>
        <v>137832731.50999999</v>
      </c>
      <c r="G74" s="22">
        <f t="shared" si="19"/>
        <v>19.44650812802788</v>
      </c>
      <c r="H74" s="40">
        <f>H30+H63</f>
        <v>105213460.85000001</v>
      </c>
      <c r="I74" s="22">
        <f t="shared" ref="I74" si="22">H74/C74*100</f>
        <v>14.844329058725977</v>
      </c>
      <c r="J74" s="40">
        <f>J30+J63+J73</f>
        <v>39490042.669999994</v>
      </c>
      <c r="K74" s="22">
        <f>J74/C74*100</f>
        <v>5.5715607413802655</v>
      </c>
      <c r="L74" s="40">
        <f>L30+L63+L73</f>
        <v>21251410.34</v>
      </c>
      <c r="M74" s="23">
        <f>L74/C74*100</f>
        <v>2.99831338595276</v>
      </c>
    </row>
    <row r="75" spans="1:13" ht="5.4" customHeight="1" x14ac:dyDescent="0.15">
      <c r="A75" s="10"/>
      <c r="B75" s="10"/>
      <c r="C75" s="36"/>
      <c r="D75" s="36"/>
      <c r="E75" s="36"/>
      <c r="F75" s="36"/>
      <c r="G75" s="37"/>
      <c r="H75" s="36"/>
      <c r="I75" s="37"/>
      <c r="J75" s="37"/>
      <c r="K75" s="37"/>
      <c r="L75" s="37"/>
      <c r="M75" s="37"/>
    </row>
    <row r="76" spans="1:13" ht="11.25" customHeight="1" x14ac:dyDescent="0.15">
      <c r="A76" s="26" t="s">
        <v>88</v>
      </c>
      <c r="C76" s="34"/>
      <c r="M76" s="48"/>
    </row>
    <row r="77" spans="1:13" ht="11.25" customHeight="1" x14ac:dyDescent="0.15">
      <c r="A77" s="26" t="s">
        <v>53</v>
      </c>
      <c r="C77" s="34"/>
      <c r="M77" s="48"/>
    </row>
    <row r="78" spans="1:13" ht="11.25" customHeight="1" x14ac:dyDescent="0.15">
      <c r="A78" s="26" t="s">
        <v>54</v>
      </c>
      <c r="C78" s="34"/>
      <c r="M78" s="48"/>
    </row>
    <row r="79" spans="1:13" ht="11.25" customHeight="1" x14ac:dyDescent="0.15">
      <c r="A79" s="26" t="s">
        <v>75</v>
      </c>
    </row>
    <row r="80" spans="1:13" ht="9.75" customHeight="1" x14ac:dyDescent="0.15">
      <c r="A80" s="3" t="s">
        <v>55</v>
      </c>
    </row>
  </sheetData>
  <mergeCells count="3">
    <mergeCell ref="A74:B74"/>
    <mergeCell ref="A58:A62"/>
    <mergeCell ref="A64:A73"/>
  </mergeCells>
  <phoneticPr fontId="22"/>
  <printOptions horizontalCentered="1" gridLinesSet="0"/>
  <pageMargins left="0.39370078740157483" right="0.39370078740157483" top="0.23622047244094491" bottom="0.19685039370078741" header="0.23622047244094491" footer="0.23622047244094491"/>
  <pageSetup paperSize="9" scale="92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表5-1-1 </vt:lpstr>
      <vt:lpstr>'表5-1-1 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cp:lastPrinted>2019-06-21T05:46:33Z</cp:lastPrinted>
  <dcterms:created xsi:type="dcterms:W3CDTF">2013-10-30T06:00:48Z</dcterms:created>
  <dcterms:modified xsi:type="dcterms:W3CDTF">2021-09-16T08:27:09Z</dcterms:modified>
</cp:coreProperties>
</file>