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xr:revisionPtr revIDLastSave="0" documentId="13_ncr:1_{F6F71E35-2359-4D55-8061-89B914484BBE}" xr6:coauthVersionLast="47" xr6:coauthVersionMax="47" xr10:uidLastSave="{00000000-0000-0000-0000-000000000000}"/>
  <bookViews>
    <workbookView xWindow="-28920" yWindow="5145" windowWidth="29040" windowHeight="15840" xr2:uid="{00000000-000D-0000-FFFF-FFFF00000000}"/>
  </bookViews>
  <sheets>
    <sheet name="ProjectSchedule" sheetId="11" r:id="rId1"/>
    <sheet name="About" sheetId="12" r:id="rId2"/>
  </sheets>
  <definedNames>
    <definedName name="Display_Week">ProjectSchedule!$E$5</definedName>
    <definedName name="_xlnm.Print_Titles" localSheetId="0">ProjectSchedule!$5:$7</definedName>
    <definedName name="Project_Start">ProjectSchedule!$E$4</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1" l="1"/>
  <c r="E10" i="11" s="1"/>
  <c r="H8" i="11"/>
  <c r="E11" i="11" l="1"/>
  <c r="F11" i="11" s="1"/>
  <c r="E22" i="11"/>
  <c r="E12" i="11"/>
  <c r="F12" i="11" s="1"/>
  <c r="E13" i="11" s="1"/>
  <c r="F13" i="11" s="1"/>
  <c r="E15" i="11" s="1"/>
  <c r="F10" i="11"/>
  <c r="F15" i="11" l="1"/>
  <c r="E16" i="11"/>
  <c r="F16" i="11" s="1"/>
  <c r="F22" i="11"/>
  <c r="E23" i="11"/>
  <c r="I6" i="11"/>
  <c r="H26" i="11"/>
  <c r="H12" i="11"/>
  <c r="E24" i="11" l="1"/>
  <c r="F23" i="11"/>
  <c r="E17" i="11"/>
  <c r="F17" i="11" s="1"/>
  <c r="E18" i="11"/>
  <c r="I7" i="11"/>
  <c r="F18" i="11" l="1"/>
  <c r="H18" i="11" s="1"/>
  <c r="E19" i="11"/>
  <c r="E25" i="11"/>
  <c r="F24" i="11"/>
  <c r="H24" i="11" s="1"/>
  <c r="H23" i="11"/>
  <c r="H21" i="11"/>
  <c r="H13" i="11"/>
  <c r="H11" i="11"/>
  <c r="J6" i="11"/>
  <c r="K6" i="11" s="1"/>
  <c r="L6" i="11" s="1"/>
  <c r="M6" i="11" s="1"/>
  <c r="N6" i="11" s="1"/>
  <c r="O6" i="11" s="1"/>
  <c r="P6" i="11" s="1"/>
  <c r="I5" i="11"/>
  <c r="E20" i="11" l="1"/>
  <c r="F19" i="11"/>
  <c r="H19" i="11"/>
  <c r="F25" i="11"/>
  <c r="H25" i="11" s="1"/>
  <c r="E27" i="11"/>
  <c r="H22" i="11"/>
  <c r="H14" i="11"/>
  <c r="H9" i="11"/>
  <c r="H10" i="11"/>
  <c r="P5" i="11"/>
  <c r="Q6" i="11"/>
  <c r="R6" i="11" s="1"/>
  <c r="S6" i="11" s="1"/>
  <c r="T6" i="11" s="1"/>
  <c r="U6" i="11" s="1"/>
  <c r="V6" i="11" s="1"/>
  <c r="W6" i="11" s="1"/>
  <c r="J7" i="11"/>
  <c r="F27" i="11" l="1"/>
  <c r="E28" i="11"/>
  <c r="H27" i="11"/>
  <c r="F20" i="11"/>
  <c r="H20" i="11" s="1"/>
  <c r="H17" i="11"/>
  <c r="H16" i="11"/>
  <c r="H15" i="11"/>
  <c r="W5" i="11"/>
  <c r="X6" i="11"/>
  <c r="Y6" i="11" s="1"/>
  <c r="Z6" i="11" s="1"/>
  <c r="AA6" i="11" s="1"/>
  <c r="AB6" i="11" s="1"/>
  <c r="AC6" i="11" s="1"/>
  <c r="AD6" i="11" s="1"/>
  <c r="K7" i="11"/>
  <c r="F28" i="11" l="1"/>
  <c r="E29" i="11" s="1"/>
  <c r="AE6" i="11"/>
  <c r="AF6" i="11" s="1"/>
  <c r="AG6" i="11" s="1"/>
  <c r="AH6" i="11" s="1"/>
  <c r="AI6" i="11" s="1"/>
  <c r="AJ6" i="11" s="1"/>
  <c r="AD5" i="11"/>
  <c r="L7" i="11"/>
  <c r="H28" i="11" l="1"/>
  <c r="E30" i="11"/>
  <c r="F29" i="11"/>
  <c r="H29" i="11" s="1"/>
  <c r="M7" i="11"/>
  <c r="F30" i="11" l="1"/>
  <c r="E31" i="11" s="1"/>
  <c r="N7" i="11"/>
  <c r="H30" i="11" l="1"/>
  <c r="F31" i="11"/>
  <c r="H31" i="11" s="1"/>
  <c r="O7" i="11"/>
  <c r="P7" i="11" l="1"/>
  <c r="Q7" i="11"/>
  <c r="R7" i="11" l="1"/>
  <c r="S7" i="11" l="1"/>
  <c r="T7" i="11" l="1"/>
  <c r="U7" i="11" l="1"/>
  <c r="V7" i="11" l="1"/>
  <c r="W7" i="11" l="1"/>
  <c r="X7" i="11" l="1"/>
  <c r="Y7" i="11" l="1"/>
  <c r="Z7" i="11" l="1"/>
  <c r="AA7" i="11" l="1"/>
  <c r="AB7" i="11" l="1"/>
  <c r="AC7" i="11" l="1"/>
  <c r="AD7" i="11" l="1"/>
  <c r="AE7" i="11" l="1"/>
  <c r="AF7" i="11" l="1"/>
  <c r="AG7" i="11" l="1"/>
  <c r="AH7" i="11" l="1"/>
  <c r="AI7" i="11" l="1"/>
  <c r="AJ7" i="11" l="1"/>
</calcChain>
</file>

<file path=xl/sharedStrings.xml><?xml version="1.0" encoding="utf-8"?>
<sst xmlns="http://schemas.openxmlformats.org/spreadsheetml/2006/main" count="63" uniqueCount="61">
  <si>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</si>
  <si>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</si>
  <si>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</si>
  <si>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</si>
  <si>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</si>
  <si>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</si>
  <si>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</si>
  <si>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</si>
  <si>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</si>
  <si>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</si>
  <si>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</si>
  <si>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</si>
  <si>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</si>
  <si>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</si>
  <si>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</si>
  <si>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</si>
  <si>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</si>
  <si>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</si>
  <si>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</si>
  <si>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</si>
  <si>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</si>
  <si>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</si>
  <si>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</si>
  <si>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</si>
  <si>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</si>
  <si>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</si>
  <si>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</si>
  <si>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</si>
  <si>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</si>
  <si>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</si>
  <si>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</si>
  <si>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</si>
  <si>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</si>
  <si>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</si>
  <si>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</si>
  <si>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</si>
  <si>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Project Planning</t>
  </si>
  <si>
    <t>specification doc ver 1.0</t>
  </si>
  <si>
    <t>Gantt</t>
  </si>
  <si>
    <t>ERD</t>
  </si>
  <si>
    <t>S2T</t>
  </si>
  <si>
    <t>ETL process</t>
  </si>
  <si>
    <t>MRR &amp; STG for Dims</t>
  </si>
  <si>
    <t>MRR &amp; STG for Fact</t>
  </si>
  <si>
    <t>Final Fact &amp; Dims</t>
  </si>
  <si>
    <t>Transfer Table</t>
  </si>
  <si>
    <t>Tests</t>
  </si>
  <si>
    <t>specification doc ver 2.0</t>
  </si>
  <si>
    <t>Dev  &amp; Prod environment + Jobs</t>
  </si>
  <si>
    <t>Jobs &amp; environment</t>
  </si>
  <si>
    <t>Prod upload</t>
  </si>
  <si>
    <t>specification doc ver 3.0</t>
  </si>
  <si>
    <t>Power BI</t>
  </si>
  <si>
    <t>Sales report - from client side activity +Tests</t>
  </si>
  <si>
    <t>Sales report - company leve + Tests</t>
  </si>
  <si>
    <t>Dashboard - senior management</t>
  </si>
  <si>
    <t>specification doc ver 4.0</t>
  </si>
  <si>
    <t>Presentation</t>
  </si>
  <si>
    <t>Tal Shani</t>
  </si>
  <si>
    <t>ZARA</t>
  </si>
  <si>
    <t>Final Project Experis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</si>
</sst>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m/d/yy"/>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11"/>
      <color theme="1"/>
      <name val="Arial"/>
    </font>
    <font>
      <sz val="11"/>
      <color theme="1"/>
      <name val="Arial"/>
    </font>
    <font>
      <sz val="15"/>
      <color rgb="FFFFFFFF"/>
      <name val="Arial"/>
    </font>
    <font>
      <sz val="11"/>
      <color rgb="FFFFFFFF"/>
      <name val="Arial"/>
    </font>
    <font>
      <i/>
      <sz val="9"/>
      <color theme="1"/>
      <name val="Arial"/>
    </font>
    <font>
      <sz val="10"/>
      <color rgb="FF7F7F7F"/>
      <name val="Arial"/>
    </font>
  </fonts>
  <fills count="1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3C78D8"/>
        <bgColor rgb="FF3C78D8"/>
      </patternFill>
    </fill>
    <fill>
      <patternFill patternType="solid">
        <fgColor rgb="FFF2F2F2"/>
        <bgColor rgb="FFF2F2F2"/>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2">
    <xf numFmtId="0" fontId="0" fillId="0" borderId="0"/>
    <xf numFmtId="0" fontId="3" fillId="0" borderId="0" applyNumberFormat="0" applyFill="0" applyBorder="0" applyAlignment="0" applyProtection="0">
      <alignment vertical="top"/>
      <protection locked="0"/>
    </xf>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5" borderId="1" xfId="0" applyFont="1" applyFill="1" applyBorder="1" applyAlignment="1">
      <alignment horizontal="left" vertical="center" indent="1"/>
    </xf>
    <xf numFmtId="0" fontId="5" fillId="5" borderId="1" xfId="0" applyFont="1" applyFill="1" applyBorder="1" applyAlignment="1">
      <alignment horizontal="center" vertical="center" wrapText="1"/>
    </xf>
    <xf numFmtId="167" fontId="8" fillId="3" borderId="0" xfId="0" applyNumberFormat="1" applyFont="1" applyFill="1" applyAlignment="1">
      <alignment horizontal="center" vertical="center"/>
    </xf>
    <xf numFmtId="167" fontId="8" fillId="3" borderId="6" xfId="0" applyNumberFormat="1" applyFont="1" applyFill="1" applyBorder="1" applyAlignment="1">
      <alignment horizontal="center" vertical="center"/>
    </xf>
    <xf numFmtId="167" fontId="8" fillId="3" borderId="7" xfId="0" applyNumberFormat="1" applyFont="1" applyFill="1" applyBorder="1" applyAlignment="1">
      <alignment horizontal="center" vertical="center"/>
    </xf>
    <xf numFmtId="0" fontId="9" fillId="4"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4" fillId="0" borderId="2" xfId="0" applyFont="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9" fillId="0" borderId="0" xfId="0" applyFont="1" applyAlignment="1">
      <alignment horizontal="center"/>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0" fontId="22" fillId="6" borderId="11" xfId="0" applyFont="1" applyFill="1" applyBorder="1" applyAlignment="1">
      <alignment horizontal="left" vertical="center"/>
    </xf>
    <xf numFmtId="0" fontId="23" fillId="6" borderId="11" xfId="0" applyFont="1" applyFill="1" applyBorder="1" applyAlignment="1">
      <alignment horizontal="center" vertical="center"/>
    </xf>
    <xf numFmtId="9" fontId="23" fillId="6" borderId="11" xfId="0" applyNumberFormat="1" applyFont="1" applyFill="1" applyBorder="1" applyAlignment="1">
      <alignment horizontal="center" vertical="center"/>
    </xf>
    <xf numFmtId="168" fontId="23" fillId="6" borderId="11" xfId="0" applyNumberFormat="1" applyFont="1" applyFill="1" applyBorder="1" applyAlignment="1">
      <alignment horizontal="center" vertical="center"/>
    </xf>
    <xf numFmtId="0" fontId="23" fillId="7" borderId="11" xfId="0" applyFont="1" applyFill="1" applyBorder="1" applyAlignment="1">
      <alignment horizontal="left" vertical="center"/>
    </xf>
    <xf numFmtId="0" fontId="23" fillId="7" borderId="11" xfId="0" applyFont="1" applyFill="1" applyBorder="1" applyAlignment="1">
      <alignment horizontal="center" vertical="center"/>
    </xf>
    <xf numFmtId="9" fontId="23" fillId="7" borderId="11" xfId="0" applyNumberFormat="1" applyFont="1" applyFill="1" applyBorder="1" applyAlignment="1">
      <alignment horizontal="center" vertical="center"/>
    </xf>
    <xf numFmtId="168" fontId="23" fillId="7" borderId="11" xfId="0" applyNumberFormat="1" applyFont="1" applyFill="1" applyBorder="1" applyAlignment="1">
      <alignment horizontal="center" vertical="center"/>
    </xf>
    <xf numFmtId="0" fontId="22" fillId="8" borderId="11" xfId="0" applyFont="1" applyFill="1" applyBorder="1" applyAlignment="1">
      <alignment horizontal="left" vertical="center"/>
    </xf>
    <xf numFmtId="0" fontId="23" fillId="8" borderId="11" xfId="0" applyFont="1" applyFill="1" applyBorder="1" applyAlignment="1">
      <alignment horizontal="center" vertical="center"/>
    </xf>
    <xf numFmtId="9" fontId="23" fillId="8" borderId="11" xfId="0" applyNumberFormat="1" applyFont="1" applyFill="1" applyBorder="1" applyAlignment="1">
      <alignment horizontal="center" vertical="center"/>
    </xf>
    <xf numFmtId="168" fontId="23" fillId="8" borderId="11" xfId="0" applyNumberFormat="1" applyFont="1" applyFill="1" applyBorder="1" applyAlignment="1">
      <alignment horizontal="center" vertical="center"/>
    </xf>
    <xf numFmtId="0" fontId="23" fillId="9" borderId="11" xfId="0" applyFont="1" applyFill="1" applyBorder="1" applyAlignment="1">
      <alignment horizontal="left" vertical="center"/>
    </xf>
    <xf numFmtId="0" fontId="23" fillId="9" borderId="11" xfId="0" applyFont="1" applyFill="1" applyBorder="1" applyAlignment="1">
      <alignment horizontal="center" vertical="center"/>
    </xf>
    <xf numFmtId="9" fontId="23" fillId="9" borderId="11" xfId="0" applyNumberFormat="1" applyFont="1" applyFill="1" applyBorder="1" applyAlignment="1">
      <alignment horizontal="center" vertical="center"/>
    </xf>
    <xf numFmtId="168" fontId="23" fillId="9" borderId="11" xfId="0" applyNumberFormat="1" applyFont="1" applyFill="1" applyBorder="1" applyAlignment="1">
      <alignment horizontal="center" vertical="center"/>
    </xf>
    <xf numFmtId="0" fontId="22" fillId="10" borderId="11" xfId="0" applyFont="1" applyFill="1" applyBorder="1" applyAlignment="1">
      <alignment horizontal="left" vertical="center"/>
    </xf>
    <xf numFmtId="0" fontId="23" fillId="10" borderId="11" xfId="0" applyFont="1" applyFill="1" applyBorder="1" applyAlignment="1">
      <alignment horizontal="center" vertical="center"/>
    </xf>
    <xf numFmtId="9" fontId="23" fillId="10" borderId="11" xfId="0" applyNumberFormat="1" applyFont="1" applyFill="1" applyBorder="1" applyAlignment="1">
      <alignment horizontal="center" vertical="center"/>
    </xf>
    <xf numFmtId="168" fontId="23" fillId="10" borderId="11" xfId="0" applyNumberFormat="1" applyFont="1" applyFill="1" applyBorder="1" applyAlignment="1">
      <alignment horizontal="center" vertical="center"/>
    </xf>
    <xf numFmtId="0" fontId="23" fillId="11" borderId="11" xfId="0" applyFont="1" applyFill="1" applyBorder="1" applyAlignment="1">
      <alignment horizontal="left" vertical="center"/>
    </xf>
    <xf numFmtId="0" fontId="23" fillId="11" borderId="11" xfId="0" applyFont="1" applyFill="1" applyBorder="1" applyAlignment="1">
      <alignment horizontal="center" vertical="center"/>
    </xf>
    <xf numFmtId="9" fontId="23" fillId="11" borderId="11" xfId="0" applyNumberFormat="1" applyFont="1" applyFill="1" applyBorder="1" applyAlignment="1">
      <alignment horizontal="center" vertical="center"/>
    </xf>
    <xf numFmtId="168" fontId="23" fillId="11" borderId="11" xfId="0" applyNumberFormat="1" applyFont="1" applyFill="1" applyBorder="1" applyAlignment="1">
      <alignment horizontal="center" vertical="center"/>
    </xf>
    <xf numFmtId="0" fontId="22" fillId="12" borderId="11" xfId="0" applyFont="1" applyFill="1" applyBorder="1" applyAlignment="1">
      <alignment horizontal="left" vertical="center"/>
    </xf>
    <xf numFmtId="0" fontId="23" fillId="12" borderId="11" xfId="0" applyFont="1" applyFill="1" applyBorder="1" applyAlignment="1">
      <alignment horizontal="center" vertical="center"/>
    </xf>
    <xf numFmtId="9" fontId="23" fillId="12" borderId="11" xfId="0" applyNumberFormat="1" applyFont="1" applyFill="1" applyBorder="1" applyAlignment="1">
      <alignment horizontal="center" vertical="center"/>
    </xf>
    <xf numFmtId="168" fontId="23" fillId="12" borderId="11" xfId="0" applyNumberFormat="1" applyFont="1" applyFill="1" applyBorder="1" applyAlignment="1">
      <alignment horizontal="center" vertical="center"/>
    </xf>
    <xf numFmtId="0" fontId="23" fillId="13" borderId="11" xfId="0" applyFont="1" applyFill="1" applyBorder="1" applyAlignment="1">
      <alignment horizontal="left" vertical="center"/>
    </xf>
    <xf numFmtId="0" fontId="23" fillId="13" borderId="11" xfId="0" applyFont="1" applyFill="1" applyBorder="1" applyAlignment="1">
      <alignment horizontal="center" vertical="center"/>
    </xf>
    <xf numFmtId="9" fontId="23" fillId="13" borderId="11" xfId="0" applyNumberFormat="1" applyFont="1" applyFill="1" applyBorder="1" applyAlignment="1">
      <alignment horizontal="center" vertical="center"/>
    </xf>
    <xf numFmtId="168" fontId="23" fillId="13" borderId="11" xfId="0" applyNumberFormat="1" applyFont="1" applyFill="1" applyBorder="1" applyAlignment="1">
      <alignment horizontal="center" vertical="center"/>
    </xf>
    <xf numFmtId="0" fontId="24" fillId="14" borderId="11" xfId="0" applyFont="1" applyFill="1" applyBorder="1" applyAlignment="1">
      <alignment horizontal="left" vertical="center"/>
    </xf>
    <xf numFmtId="0" fontId="23" fillId="14" borderId="11" xfId="0" applyFont="1" applyFill="1" applyBorder="1" applyAlignment="1">
      <alignment horizontal="center" vertical="center"/>
    </xf>
    <xf numFmtId="9" fontId="23" fillId="14" borderId="11" xfId="0" applyNumberFormat="1" applyFont="1" applyFill="1" applyBorder="1" applyAlignment="1">
      <alignment horizontal="center" vertical="center"/>
    </xf>
    <xf numFmtId="168" fontId="25" fillId="14" borderId="11" xfId="0" applyNumberFormat="1" applyFont="1" applyFill="1" applyBorder="1" applyAlignment="1">
      <alignment horizontal="center" vertical="center"/>
    </xf>
    <xf numFmtId="0" fontId="26" fillId="15" borderId="11" xfId="0" applyFont="1" applyFill="1" applyBorder="1" applyAlignment="1">
      <alignment horizontal="left" vertical="center"/>
    </xf>
    <xf numFmtId="0" fontId="26" fillId="15" borderId="11" xfId="0" applyFont="1" applyFill="1" applyBorder="1" applyAlignment="1">
      <alignment horizontal="center" vertical="center"/>
    </xf>
    <xf numFmtId="9" fontId="23" fillId="15" borderId="11" xfId="0" applyNumberFormat="1" applyFont="1" applyFill="1" applyBorder="1" applyAlignment="1">
      <alignment horizontal="center" vertical="center"/>
    </xf>
    <xf numFmtId="168" fontId="27" fillId="15" borderId="11" xfId="0" applyNumberFormat="1" applyFont="1" applyFill="1" applyBorder="1" applyAlignment="1">
      <alignment horizontal="left" vertical="center"/>
    </xf>
    <xf numFmtId="168" fontId="23" fillId="15" borderId="11" xfId="0" applyNumberFormat="1" applyFont="1" applyFill="1" applyBorder="1" applyAlignment="1">
      <alignment horizontal="center" vertical="center"/>
    </xf>
    <xf numFmtId="0" fontId="7" fillId="0" borderId="0" xfId="0" applyFont="1"/>
    <xf numFmtId="0" fontId="7" fillId="0" borderId="0" xfId="0" applyFont="1" applyAlignment="1">
      <alignment vertical="top"/>
    </xf>
    <xf numFmtId="165" fontId="6" fillId="0" borderId="3" xfId="8">
      <alignment horizontal="center" vertical="center"/>
    </xf>
    <xf numFmtId="166" fontId="0" fillId="3" borderId="4" xfId="0" applyNumberFormat="1" applyFill="1" applyBorder="1" applyAlignment="1">
      <alignment horizontal="left" vertical="center" wrapText="1" indent="1"/>
    </xf>
    <xf numFmtId="166" fontId="0" fillId="3" borderId="1" xfId="0" applyNumberFormat="1" applyFill="1" applyBorder="1" applyAlignment="1">
      <alignment horizontal="left" vertical="center" wrapText="1" indent="1"/>
    </xf>
    <xf numFmtId="166" fontId="0" fillId="3" borderId="5" xfId="0" applyNumberFormat="1" applyFill="1" applyBorder="1" applyAlignment="1">
      <alignment horizontal="left" vertical="center" wrapText="1" indent="1"/>
    </xf>
    <xf numFmtId="0" fontId="6" fillId="0" borderId="0" xfId="7">
      <alignment horizontal="right" indent="1"/>
    </xf>
    <xf numFmtId="0" fontId="6" fillId="0" borderId="7" xfId="7" applyBorder="1">
      <alignment horizontal="right" indent="1"/>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34"/>
  <sheetViews>
    <sheetView showGridLines="0" tabSelected="1" showRuler="0" zoomScaleNormal="100" zoomScalePageLayoutView="70" workbookViewId="0">
      <pane ySplit="7" topLeftCell="A8" activePane="bottomLeft" state="frozen"/>
      <selection pane="bottomLeft" activeCell="C5" sqref="C5:D5"/>
    </sheetView>
  </sheetViews>
  <sheetFormatPr defaultRowHeight="30" customHeight="1" x14ac:dyDescent="0.3"/>
  <cols>
    <col min="1" max="1" width="2.77734375" style="32" customWidth="1"/>
    <col min="2" max="2" width="19.77734375" customWidth="1"/>
    <col min="3" max="3" width="30.77734375" customWidth="1"/>
    <col min="4" max="4" width="10.77734375" customWidth="1"/>
    <col min="5" max="5" width="10.44140625" style="5" customWidth="1"/>
    <col min="6" max="6" width="10.44140625" customWidth="1"/>
    <col min="7" max="7" width="2.77734375" customWidth="1"/>
    <col min="8" max="8" width="6.109375" hidden="1" customWidth="1"/>
    <col min="9" max="36" width="2.44140625" customWidth="1"/>
    <col min="41" max="42" width="10.21875"/>
  </cols>
  <sheetData>
    <row r="1" spans="1:36" ht="30" customHeight="1" x14ac:dyDescent="0.55000000000000004">
      <c r="A1" s="33" t="s">
        <v>29</v>
      </c>
      <c r="B1" s="36" t="s">
        <v>60</v>
      </c>
      <c r="C1" s="1"/>
      <c r="D1" s="2"/>
      <c r="E1" s="4"/>
      <c r="F1" s="21"/>
      <c r="H1" s="2"/>
      <c r="I1" s="40"/>
    </row>
    <row r="2" spans="1:36" ht="30" customHeight="1" x14ac:dyDescent="0.35">
      <c r="A2" s="32" t="s">
        <v>25</v>
      </c>
      <c r="B2" s="37" t="s">
        <v>21</v>
      </c>
      <c r="C2" s="84" t="s">
        <v>59</v>
      </c>
      <c r="I2" s="41"/>
    </row>
    <row r="3" spans="1:36" ht="30" customHeight="1" x14ac:dyDescent="0.3">
      <c r="B3" s="38" t="s">
        <v>22</v>
      </c>
      <c r="C3" s="85" t="s">
        <v>58</v>
      </c>
      <c r="I3" s="41"/>
    </row>
    <row r="4" spans="1:36" ht="30" customHeight="1" x14ac:dyDescent="0.3">
      <c r="A4" s="32" t="s">
        <v>34</v>
      </c>
      <c r="B4" s="38"/>
      <c r="C4" s="90" t="s">
        <v>0</v>
      </c>
      <c r="D4" s="91"/>
      <c r="E4" s="86">
        <f>DATE(2024,1,22)</f>
        <v>45313</v>
      </c>
      <c r="F4" s="86"/>
    </row>
    <row r="5" spans="1:36" ht="30" customHeight="1" x14ac:dyDescent="0.3">
      <c r="A5" s="33" t="s">
        <v>30</v>
      </c>
      <c r="C5" s="90" t="s">
        <v>7</v>
      </c>
      <c r="D5" s="91"/>
      <c r="E5" s="7">
        <v>1</v>
      </c>
      <c r="I5" s="87">
        <f>I6</f>
        <v>45313</v>
      </c>
      <c r="J5" s="88"/>
      <c r="K5" s="88"/>
      <c r="L5" s="88"/>
      <c r="M5" s="88"/>
      <c r="N5" s="88"/>
      <c r="O5" s="89"/>
      <c r="P5" s="87">
        <f>P6</f>
        <v>45320</v>
      </c>
      <c r="Q5" s="88"/>
      <c r="R5" s="88"/>
      <c r="S5" s="88"/>
      <c r="T5" s="88"/>
      <c r="U5" s="88"/>
      <c r="V5" s="89"/>
      <c r="W5" s="87">
        <f>W6</f>
        <v>45327</v>
      </c>
      <c r="X5" s="88"/>
      <c r="Y5" s="88"/>
      <c r="Z5" s="88"/>
      <c r="AA5" s="88"/>
      <c r="AB5" s="88"/>
      <c r="AC5" s="89"/>
      <c r="AD5" s="87">
        <f>AD6</f>
        <v>45334</v>
      </c>
      <c r="AE5" s="88"/>
      <c r="AF5" s="88"/>
      <c r="AG5" s="88"/>
      <c r="AH5" s="88"/>
      <c r="AI5" s="88"/>
      <c r="AJ5" s="89"/>
    </row>
    <row r="6" spans="1:36" ht="15" customHeight="1" x14ac:dyDescent="0.3">
      <c r="A6" s="33" t="s">
        <v>31</v>
      </c>
      <c r="B6" s="39"/>
      <c r="C6" s="39"/>
      <c r="D6" s="39"/>
      <c r="E6" s="39"/>
      <c r="F6" s="39"/>
      <c r="G6" s="39"/>
      <c r="I6" s="11">
        <f>Project_Start-WEEKDAY(Project_Start,1)+2+7*(Display_Week-1)</f>
        <v>45313</v>
      </c>
      <c r="J6" s="10">
        <f>I6+1</f>
        <v>45314</v>
      </c>
      <c r="K6" s="10">
        <f t="shared" ref="K6:AJ6" si="0">J6+1</f>
        <v>45315</v>
      </c>
      <c r="L6" s="10">
        <f t="shared" si="0"/>
        <v>45316</v>
      </c>
      <c r="M6" s="10">
        <f t="shared" si="0"/>
        <v>45317</v>
      </c>
      <c r="N6" s="10">
        <f t="shared" si="0"/>
        <v>45318</v>
      </c>
      <c r="O6" s="12">
        <f t="shared" si="0"/>
        <v>45319</v>
      </c>
      <c r="P6" s="11">
        <f>O6+1</f>
        <v>45320</v>
      </c>
      <c r="Q6" s="10">
        <f>P6+1</f>
        <v>45321</v>
      </c>
      <c r="R6" s="10">
        <f t="shared" si="0"/>
        <v>45322</v>
      </c>
      <c r="S6" s="10">
        <f t="shared" si="0"/>
        <v>45323</v>
      </c>
      <c r="T6" s="10">
        <f t="shared" si="0"/>
        <v>45324</v>
      </c>
      <c r="U6" s="10">
        <f t="shared" si="0"/>
        <v>45325</v>
      </c>
      <c r="V6" s="12">
        <f t="shared" si="0"/>
        <v>45326</v>
      </c>
      <c r="W6" s="11">
        <f>V6+1</f>
        <v>45327</v>
      </c>
      <c r="X6" s="10">
        <f>W6+1</f>
        <v>45328</v>
      </c>
      <c r="Y6" s="10">
        <f t="shared" si="0"/>
        <v>45329</v>
      </c>
      <c r="Z6" s="10">
        <f t="shared" si="0"/>
        <v>45330</v>
      </c>
      <c r="AA6" s="10">
        <f t="shared" si="0"/>
        <v>45331</v>
      </c>
      <c r="AB6" s="10">
        <f t="shared" si="0"/>
        <v>45332</v>
      </c>
      <c r="AC6" s="12">
        <f t="shared" si="0"/>
        <v>45333</v>
      </c>
      <c r="AD6" s="11">
        <f>AC6+1</f>
        <v>45334</v>
      </c>
      <c r="AE6" s="10">
        <f>AD6+1</f>
        <v>45335</v>
      </c>
      <c r="AF6" s="10">
        <f t="shared" si="0"/>
        <v>45336</v>
      </c>
      <c r="AG6" s="10">
        <f t="shared" si="0"/>
        <v>45337</v>
      </c>
      <c r="AH6" s="10">
        <f t="shared" si="0"/>
        <v>45338</v>
      </c>
      <c r="AI6" s="10">
        <f t="shared" si="0"/>
        <v>45339</v>
      </c>
      <c r="AJ6" s="12">
        <f t="shared" si="0"/>
        <v>45340</v>
      </c>
    </row>
    <row r="7" spans="1:36" ht="30" customHeight="1" thickBot="1" x14ac:dyDescent="0.35">
      <c r="A7" s="33" t="s">
        <v>32</v>
      </c>
      <c r="B7" s="8" t="s">
        <v>8</v>
      </c>
      <c r="C7" s="9" t="s">
        <v>2</v>
      </c>
      <c r="D7" s="9" t="s">
        <v>1</v>
      </c>
      <c r="E7" s="9" t="s">
        <v>4</v>
      </c>
      <c r="F7" s="9" t="s">
        <v>5</v>
      </c>
      <c r="G7" s="9"/>
      <c r="H7" s="9" t="s">
        <v>6</v>
      </c>
      <c r="I7" s="13" t="str">
        <f t="shared" ref="I7" si="1">LEFT(TEXT(I6,"ddd"),1)</f>
        <v>M</v>
      </c>
      <c r="J7" s="13" t="str">
        <f t="shared" ref="J7:AJ7" si="2">LEFT(TEXT(J6,"ddd"),1)</f>
        <v>T</v>
      </c>
      <c r="K7" s="13" t="str">
        <f t="shared" si="2"/>
        <v>W</v>
      </c>
      <c r="L7" s="13" t="str">
        <f t="shared" si="2"/>
        <v>T</v>
      </c>
      <c r="M7" s="13" t="str">
        <f t="shared" si="2"/>
        <v>F</v>
      </c>
      <c r="N7" s="13" t="str">
        <f t="shared" si="2"/>
        <v>S</v>
      </c>
      <c r="O7" s="13" t="str">
        <f t="shared" si="2"/>
        <v>S</v>
      </c>
      <c r="P7" s="13" t="str">
        <f t="shared" si="2"/>
        <v>M</v>
      </c>
      <c r="Q7" s="13" t="str">
        <f t="shared" si="2"/>
        <v>T</v>
      </c>
      <c r="R7" s="13" t="str">
        <f t="shared" si="2"/>
        <v>W</v>
      </c>
      <c r="S7" s="13" t="str">
        <f t="shared" si="2"/>
        <v>T</v>
      </c>
      <c r="T7" s="13" t="str">
        <f t="shared" si="2"/>
        <v>F</v>
      </c>
      <c r="U7" s="13" t="str">
        <f t="shared" si="2"/>
        <v>S</v>
      </c>
      <c r="V7" s="13" t="str">
        <f t="shared" si="2"/>
        <v>S</v>
      </c>
      <c r="W7" s="13" t="str">
        <f t="shared" si="2"/>
        <v>M</v>
      </c>
      <c r="X7" s="13" t="str">
        <f t="shared" si="2"/>
        <v>T</v>
      </c>
      <c r="Y7" s="13" t="str">
        <f t="shared" si="2"/>
        <v>W</v>
      </c>
      <c r="Z7" s="13" t="str">
        <f t="shared" si="2"/>
        <v>T</v>
      </c>
      <c r="AA7" s="13" t="str">
        <f t="shared" si="2"/>
        <v>F</v>
      </c>
      <c r="AB7" s="13" t="str">
        <f t="shared" si="2"/>
        <v>S</v>
      </c>
      <c r="AC7" s="13" t="str">
        <f t="shared" si="2"/>
        <v>S</v>
      </c>
      <c r="AD7" s="13" t="str">
        <f t="shared" si="2"/>
        <v>M</v>
      </c>
      <c r="AE7" s="13" t="str">
        <f t="shared" si="2"/>
        <v>T</v>
      </c>
      <c r="AF7" s="13" t="str">
        <f t="shared" si="2"/>
        <v>W</v>
      </c>
      <c r="AG7" s="13" t="str">
        <f t="shared" si="2"/>
        <v>T</v>
      </c>
      <c r="AH7" s="13" t="str">
        <f t="shared" si="2"/>
        <v>F</v>
      </c>
      <c r="AI7" s="13" t="str">
        <f t="shared" si="2"/>
        <v>S</v>
      </c>
      <c r="AJ7" s="13" t="str">
        <f t="shared" si="2"/>
        <v>S</v>
      </c>
    </row>
    <row r="8" spans="1:36" ht="30" hidden="1" customHeight="1" thickBot="1" x14ac:dyDescent="0.35">
      <c r="A8" s="32" t="s">
        <v>35</v>
      </c>
      <c r="C8" s="35"/>
      <c r="E8"/>
      <c r="H8" t="str">
        <f>IF(OR(ISBLANK(task_start),ISBLANK(task_end)),"",task_end-task_start+1)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row>
    <row r="9" spans="1:36" s="3" customFormat="1" ht="30" customHeight="1" thickBot="1" x14ac:dyDescent="0.35">
      <c r="A9" s="32"/>
      <c r="B9" s="43" t="s">
        <v>36</v>
      </c>
      <c r="C9" s="44"/>
      <c r="D9" s="45">
        <v>1</v>
      </c>
      <c r="E9" s="46"/>
      <c r="F9" s="46"/>
      <c r="G9" s="16"/>
      <c r="H9" s="16" t="str">
        <f t="shared" ref="H9:H31" si="3">IF(OR(ISBLANK(task_start),ISBLANK(task_end)),"",task_end-task_start+1)</f>
        <v/>
      </c>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row>
    <row r="10" spans="1:36" s="3" customFormat="1" ht="30" customHeight="1" thickBot="1" x14ac:dyDescent="0.35">
      <c r="A10" s="32"/>
      <c r="B10" s="47" t="s">
        <v>37</v>
      </c>
      <c r="C10" s="48"/>
      <c r="D10" s="49">
        <v>1</v>
      </c>
      <c r="E10" s="50">
        <f>Project_Start</f>
        <v>45313</v>
      </c>
      <c r="F10" s="50">
        <f>E10+3</f>
        <v>45316</v>
      </c>
      <c r="G10" s="16"/>
      <c r="H10" s="16">
        <f t="shared" si="3"/>
        <v>4</v>
      </c>
      <c r="I10" s="18"/>
      <c r="J10" s="18"/>
      <c r="K10" s="18"/>
      <c r="L10" s="18"/>
      <c r="M10" s="18"/>
      <c r="N10" s="18"/>
      <c r="O10" s="18"/>
      <c r="P10" s="18"/>
      <c r="Q10" s="18"/>
      <c r="R10" s="18"/>
      <c r="S10" s="18"/>
      <c r="T10" s="18"/>
      <c r="U10" s="18"/>
      <c r="V10" s="18"/>
      <c r="W10" s="18"/>
      <c r="X10" s="18"/>
      <c r="Y10" s="19"/>
      <c r="Z10" s="18"/>
      <c r="AA10" s="18"/>
      <c r="AB10" s="18"/>
      <c r="AC10" s="18"/>
      <c r="AD10" s="18"/>
      <c r="AE10" s="18"/>
      <c r="AF10" s="18"/>
      <c r="AG10" s="18"/>
      <c r="AH10" s="18"/>
      <c r="AI10" s="18"/>
      <c r="AJ10" s="18"/>
    </row>
    <row r="11" spans="1:36" s="3" customFormat="1" ht="30" customHeight="1" thickBot="1" x14ac:dyDescent="0.35">
      <c r="A11" s="32"/>
      <c r="B11" s="47" t="s">
        <v>38</v>
      </c>
      <c r="C11" s="48"/>
      <c r="D11" s="49">
        <v>1</v>
      </c>
      <c r="E11" s="50">
        <f>E10</f>
        <v>45313</v>
      </c>
      <c r="F11" s="50">
        <f t="shared" ref="F11:F12" si="4">E11</f>
        <v>45313</v>
      </c>
      <c r="G11" s="16"/>
      <c r="H11" s="16">
        <f t="shared" si="3"/>
        <v>1</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row>
    <row r="12" spans="1:36" s="3" customFormat="1" ht="30" customHeight="1" thickBot="1" x14ac:dyDescent="0.35">
      <c r="A12" s="33" t="s">
        <v>33</v>
      </c>
      <c r="B12" s="47" t="s">
        <v>39</v>
      </c>
      <c r="C12" s="48"/>
      <c r="D12" s="49">
        <v>1</v>
      </c>
      <c r="E12" s="50">
        <f>E10+1</f>
        <v>45314</v>
      </c>
      <c r="F12" s="50">
        <f t="shared" si="4"/>
        <v>45314</v>
      </c>
      <c r="G12" s="16"/>
      <c r="H12" s="16">
        <f t="shared" si="3"/>
        <v>1</v>
      </c>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row>
    <row r="13" spans="1:36" s="3" customFormat="1" ht="30" customHeight="1" thickBot="1" x14ac:dyDescent="0.35">
      <c r="A13" s="33"/>
      <c r="B13" s="47" t="s">
        <v>40</v>
      </c>
      <c r="C13" s="48"/>
      <c r="D13" s="49">
        <v>1</v>
      </c>
      <c r="E13" s="50">
        <f>F12+1</f>
        <v>45315</v>
      </c>
      <c r="F13" s="50">
        <f>E13+1</f>
        <v>45316</v>
      </c>
      <c r="G13" s="16"/>
      <c r="H13" s="16">
        <f t="shared" si="3"/>
        <v>2</v>
      </c>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row>
    <row r="14" spans="1:36" s="3" customFormat="1" ht="30" customHeight="1" thickBot="1" x14ac:dyDescent="0.35">
      <c r="A14" s="32"/>
      <c r="B14" s="51" t="s">
        <v>41</v>
      </c>
      <c r="C14" s="52"/>
      <c r="D14" s="53">
        <v>1</v>
      </c>
      <c r="E14" s="54"/>
      <c r="F14" s="54"/>
      <c r="G14" s="16"/>
      <c r="H14" s="16" t="str">
        <f t="shared" si="3"/>
        <v/>
      </c>
      <c r="I14" s="18"/>
      <c r="J14" s="18"/>
      <c r="K14" s="18"/>
      <c r="L14" s="18"/>
      <c r="M14" s="18"/>
      <c r="N14" s="18"/>
      <c r="O14" s="18"/>
      <c r="P14" s="18"/>
      <c r="Q14" s="18"/>
      <c r="R14" s="18"/>
      <c r="S14" s="18"/>
      <c r="T14" s="18"/>
      <c r="U14" s="19"/>
      <c r="V14" s="19"/>
      <c r="W14" s="18"/>
      <c r="X14" s="18"/>
      <c r="Y14" s="18"/>
      <c r="Z14" s="18"/>
      <c r="AA14" s="18"/>
      <c r="AB14" s="18"/>
      <c r="AC14" s="18"/>
      <c r="AD14" s="18"/>
      <c r="AE14" s="18"/>
      <c r="AF14" s="18"/>
      <c r="AG14" s="18"/>
      <c r="AH14" s="18"/>
      <c r="AI14" s="18"/>
      <c r="AJ14" s="18"/>
    </row>
    <row r="15" spans="1:36" s="3" customFormat="1" ht="30" customHeight="1" thickBot="1" x14ac:dyDescent="0.35">
      <c r="A15" s="32"/>
      <c r="B15" s="55" t="s">
        <v>42</v>
      </c>
      <c r="C15" s="56"/>
      <c r="D15" s="57">
        <v>1</v>
      </c>
      <c r="E15" s="58">
        <f>F13+3</f>
        <v>45319</v>
      </c>
      <c r="F15" s="58">
        <f t="shared" ref="F15:F16" si="5">E15+7</f>
        <v>45326</v>
      </c>
      <c r="G15" s="16"/>
      <c r="H15" s="16">
        <f t="shared" si="3"/>
        <v>8</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row>
    <row r="16" spans="1:36" s="3" customFormat="1" ht="30" customHeight="1" thickBot="1" x14ac:dyDescent="0.35">
      <c r="A16" s="32"/>
      <c r="B16" s="55" t="s">
        <v>43</v>
      </c>
      <c r="C16" s="56"/>
      <c r="D16" s="57">
        <v>1</v>
      </c>
      <c r="E16" s="58">
        <f>E15</f>
        <v>45319</v>
      </c>
      <c r="F16" s="58">
        <f t="shared" si="5"/>
        <v>45326</v>
      </c>
      <c r="G16" s="16"/>
      <c r="H16" s="16">
        <f t="shared" si="3"/>
        <v>8</v>
      </c>
      <c r="I16" s="18"/>
      <c r="J16" s="18"/>
      <c r="K16" s="18"/>
      <c r="L16" s="18"/>
      <c r="M16" s="18"/>
      <c r="N16" s="18"/>
      <c r="O16" s="18"/>
      <c r="P16" s="18"/>
      <c r="Q16" s="18"/>
      <c r="R16" s="18"/>
      <c r="S16" s="18"/>
      <c r="T16" s="18"/>
      <c r="U16" s="18"/>
      <c r="V16" s="18"/>
      <c r="W16" s="18"/>
      <c r="X16" s="18"/>
      <c r="Y16" s="19"/>
      <c r="Z16" s="18"/>
      <c r="AA16" s="18"/>
      <c r="AB16" s="18"/>
      <c r="AC16" s="18"/>
      <c r="AD16" s="18"/>
      <c r="AE16" s="18"/>
      <c r="AF16" s="18"/>
      <c r="AG16" s="18"/>
      <c r="AH16" s="18"/>
      <c r="AI16" s="18"/>
      <c r="AJ16" s="18"/>
    </row>
    <row r="17" spans="1:36" s="3" customFormat="1" ht="30" customHeight="1" thickBot="1" x14ac:dyDescent="0.35">
      <c r="A17" s="32"/>
      <c r="B17" s="55" t="s">
        <v>44</v>
      </c>
      <c r="C17" s="56"/>
      <c r="D17" s="57">
        <v>1</v>
      </c>
      <c r="E17" s="58">
        <f>F16</f>
        <v>45326</v>
      </c>
      <c r="F17" s="58">
        <f t="shared" ref="F17:F18" si="6">E17+1</f>
        <v>45327</v>
      </c>
      <c r="G17" s="16"/>
      <c r="H17" s="16">
        <f t="shared" si="3"/>
        <v>2</v>
      </c>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row>
    <row r="18" spans="1:36" s="3" customFormat="1" ht="30" customHeight="1" thickBot="1" x14ac:dyDescent="0.35">
      <c r="A18" s="32" t="s">
        <v>26</v>
      </c>
      <c r="B18" s="55" t="s">
        <v>45</v>
      </c>
      <c r="C18" s="56"/>
      <c r="D18" s="57">
        <v>1</v>
      </c>
      <c r="E18" s="58">
        <f>F16</f>
        <v>45326</v>
      </c>
      <c r="F18" s="58">
        <f t="shared" si="6"/>
        <v>45327</v>
      </c>
      <c r="G18" s="16"/>
      <c r="H18" s="16">
        <f t="shared" si="3"/>
        <v>2</v>
      </c>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spans="1:36" s="3" customFormat="1" ht="30" customHeight="1" thickBot="1" x14ac:dyDescent="0.35">
      <c r="A19" s="32"/>
      <c r="B19" s="55" t="s">
        <v>46</v>
      </c>
      <c r="C19" s="56"/>
      <c r="D19" s="57">
        <v>1</v>
      </c>
      <c r="E19" s="58">
        <f>E18+1</f>
        <v>45327</v>
      </c>
      <c r="F19" s="58">
        <f t="shared" ref="F19:F20" si="7">E19</f>
        <v>45327</v>
      </c>
      <c r="G19" s="16"/>
      <c r="H19" s="16">
        <f t="shared" si="3"/>
        <v>1</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spans="1:36" s="3" customFormat="1" ht="30" customHeight="1" thickBot="1" x14ac:dyDescent="0.35">
      <c r="A20" s="32"/>
      <c r="B20" s="55" t="s">
        <v>47</v>
      </c>
      <c r="C20" s="56"/>
      <c r="D20" s="57">
        <v>1</v>
      </c>
      <c r="E20" s="58">
        <f>E19</f>
        <v>45327</v>
      </c>
      <c r="F20" s="58">
        <f t="shared" si="7"/>
        <v>45327</v>
      </c>
      <c r="G20" s="16"/>
      <c r="H20" s="16">
        <f t="shared" si="3"/>
        <v>1</v>
      </c>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spans="1:36" s="3" customFormat="1" ht="30" customHeight="1" thickBot="1" x14ac:dyDescent="0.35">
      <c r="A21" s="32"/>
      <c r="B21" s="59" t="s">
        <v>48</v>
      </c>
      <c r="C21" s="60"/>
      <c r="D21" s="61">
        <v>1</v>
      </c>
      <c r="E21" s="62"/>
      <c r="F21" s="62"/>
      <c r="G21" s="16"/>
      <c r="H21" s="16" t="str">
        <f t="shared" si="3"/>
        <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spans="1:36" s="3" customFormat="1" ht="30" customHeight="1" thickBot="1" x14ac:dyDescent="0.35">
      <c r="A22" s="32"/>
      <c r="B22" s="63" t="s">
        <v>49</v>
      </c>
      <c r="C22" s="64"/>
      <c r="D22" s="65">
        <v>1</v>
      </c>
      <c r="E22" s="66">
        <f>E10+15</f>
        <v>45328</v>
      </c>
      <c r="F22" s="66">
        <f t="shared" ref="F22:F25" si="8">E22</f>
        <v>45328</v>
      </c>
      <c r="G22" s="16"/>
      <c r="H22" s="16">
        <f t="shared" si="3"/>
        <v>1</v>
      </c>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spans="1:36" s="3" customFormat="1" ht="30" customHeight="1" thickBot="1" x14ac:dyDescent="0.35">
      <c r="A23" s="32"/>
      <c r="B23" s="63" t="s">
        <v>50</v>
      </c>
      <c r="C23" s="64"/>
      <c r="D23" s="65">
        <v>1</v>
      </c>
      <c r="E23" s="66">
        <f t="shared" ref="E23:E25" si="9">E22</f>
        <v>45328</v>
      </c>
      <c r="F23" s="66">
        <f t="shared" si="8"/>
        <v>45328</v>
      </c>
      <c r="G23" s="16"/>
      <c r="H23" s="16">
        <f t="shared" si="3"/>
        <v>1</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spans="1:36" s="3" customFormat="1" ht="30" customHeight="1" thickBot="1" x14ac:dyDescent="0.35">
      <c r="A24" s="32" t="s">
        <v>26</v>
      </c>
      <c r="B24" s="63" t="s">
        <v>46</v>
      </c>
      <c r="C24" s="64"/>
      <c r="D24" s="65">
        <v>1</v>
      </c>
      <c r="E24" s="66">
        <f t="shared" si="9"/>
        <v>45328</v>
      </c>
      <c r="F24" s="66">
        <f t="shared" si="8"/>
        <v>45328</v>
      </c>
      <c r="G24" s="16"/>
      <c r="H24" s="16">
        <f t="shared" si="3"/>
        <v>1</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spans="1:36" s="3" customFormat="1" ht="30" customHeight="1" thickBot="1" x14ac:dyDescent="0.35">
      <c r="A25" s="32"/>
      <c r="B25" s="63" t="s">
        <v>51</v>
      </c>
      <c r="C25" s="64"/>
      <c r="D25" s="65">
        <v>1</v>
      </c>
      <c r="E25" s="66">
        <f t="shared" si="9"/>
        <v>45328</v>
      </c>
      <c r="F25" s="66">
        <f t="shared" si="8"/>
        <v>45328</v>
      </c>
      <c r="G25" s="16"/>
      <c r="H25" s="16">
        <f t="shared" si="3"/>
        <v>1</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spans="1:36" s="3" customFormat="1" ht="30" customHeight="1" thickBot="1" x14ac:dyDescent="0.35">
      <c r="A26" s="32"/>
      <c r="B26" s="67" t="s">
        <v>52</v>
      </c>
      <c r="C26" s="68"/>
      <c r="D26" s="69">
        <v>1</v>
      </c>
      <c r="E26" s="70"/>
      <c r="F26" s="70"/>
      <c r="G26" s="16"/>
      <c r="H26" s="16" t="str">
        <f t="shared" si="3"/>
        <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spans="1:36" s="3" customFormat="1" ht="30" customHeight="1" thickBot="1" x14ac:dyDescent="0.35">
      <c r="A27" s="32"/>
      <c r="B27" s="71" t="s">
        <v>53</v>
      </c>
      <c r="C27" s="72"/>
      <c r="D27" s="73">
        <v>1</v>
      </c>
      <c r="E27" s="74">
        <f>E25+1</f>
        <v>45329</v>
      </c>
      <c r="F27" s="74">
        <f t="shared" ref="F27:F31" si="10">E27</f>
        <v>45329</v>
      </c>
      <c r="G27" s="16"/>
      <c r="H27" s="16">
        <f t="shared" si="3"/>
        <v>1</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spans="1:36" s="3" customFormat="1" ht="30" customHeight="1" thickBot="1" x14ac:dyDescent="0.35">
      <c r="A28" s="32"/>
      <c r="B28" s="71" t="s">
        <v>54</v>
      </c>
      <c r="C28" s="72"/>
      <c r="D28" s="73">
        <v>1</v>
      </c>
      <c r="E28" s="74">
        <f>E27</f>
        <v>45329</v>
      </c>
      <c r="F28" s="74">
        <f t="shared" si="10"/>
        <v>45329</v>
      </c>
      <c r="G28" s="16"/>
      <c r="H28" s="16">
        <f t="shared" si="3"/>
        <v>1</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spans="1:36" s="3" customFormat="1" ht="30" customHeight="1" thickBot="1" x14ac:dyDescent="0.35">
      <c r="A29" s="32"/>
      <c r="B29" s="71" t="s">
        <v>55</v>
      </c>
      <c r="C29" s="72"/>
      <c r="D29" s="73">
        <v>1</v>
      </c>
      <c r="E29" s="74">
        <f>F28+1</f>
        <v>45330</v>
      </c>
      <c r="F29" s="74">
        <f t="shared" si="10"/>
        <v>45330</v>
      </c>
      <c r="G29" s="16"/>
      <c r="H29" s="16">
        <f t="shared" si="3"/>
        <v>1</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spans="1:36" s="3" customFormat="1" ht="30" customHeight="1" thickBot="1" x14ac:dyDescent="0.35">
      <c r="A30" s="32" t="s">
        <v>28</v>
      </c>
      <c r="B30" s="71" t="s">
        <v>56</v>
      </c>
      <c r="C30" s="72"/>
      <c r="D30" s="73">
        <v>1</v>
      </c>
      <c r="E30" s="74">
        <f>E29</f>
        <v>45330</v>
      </c>
      <c r="F30" s="74">
        <f t="shared" si="10"/>
        <v>45330</v>
      </c>
      <c r="G30" s="16"/>
      <c r="H30" s="16">
        <f t="shared" si="3"/>
        <v>1</v>
      </c>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spans="1:36" s="3" customFormat="1" ht="30" customHeight="1" thickBot="1" x14ac:dyDescent="0.35">
      <c r="A31" s="33" t="s">
        <v>27</v>
      </c>
      <c r="B31" s="75" t="s">
        <v>57</v>
      </c>
      <c r="C31" s="76"/>
      <c r="D31" s="77">
        <v>1</v>
      </c>
      <c r="E31" s="78">
        <f>F30+4</f>
        <v>45334</v>
      </c>
      <c r="F31" s="78">
        <f t="shared" si="10"/>
        <v>45334</v>
      </c>
      <c r="G31" s="17"/>
      <c r="H31" s="17">
        <f t="shared" si="3"/>
        <v>1</v>
      </c>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row>
    <row r="32" spans="1:36" ht="30" customHeight="1" thickBot="1" x14ac:dyDescent="0.35">
      <c r="B32" s="79"/>
      <c r="C32" s="80"/>
      <c r="D32" s="81"/>
      <c r="E32" s="82"/>
      <c r="F32" s="83"/>
      <c r="G32" s="6"/>
    </row>
    <row r="33" spans="3:6" ht="30" customHeight="1" x14ac:dyDescent="0.3">
      <c r="C33" s="14"/>
      <c r="F33" s="34"/>
    </row>
    <row r="34" spans="3:6" ht="30" customHeight="1" x14ac:dyDescent="0.3">
      <c r="C34" s="15"/>
    </row>
  </sheetData>
  <mergeCells count="7">
    <mergeCell ref="C4:D4"/>
    <mergeCell ref="C5:D5"/>
    <mergeCell ref="E4:F4"/>
    <mergeCell ref="I5:O5"/>
    <mergeCell ref="P5:V5"/>
    <mergeCell ref="W5:AC5"/>
    <mergeCell ref="AD5:AJ5"/>
  </mergeCells>
  <conditionalFormatting sqref="D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AI31">
    <cfRule type="expression" dxfId="5" priority="33">
      <formula>AND(TODAY()&gt;=I$6,TODAY()&lt;J$6)</formula>
    </cfRule>
  </conditionalFormatting>
  <conditionalFormatting sqref="I8:AI31">
    <cfRule type="expression" dxfId="4" priority="27">
      <formula>AND(task_start&lt;=I$6,ROUNDDOWN((task_end-task_start+1)*task_progress,0)+task_start-1&gt;=I$6)</formula>
    </cfRule>
    <cfRule type="expression" dxfId="3" priority="28" stopIfTrue="1">
      <formula>AND(task_end&gt;=I$6,task_start&lt;J$6)</formula>
    </cfRule>
  </conditionalFormatting>
  <conditionalFormatting sqref="AJ6:AJ31">
    <cfRule type="expression" dxfId="2" priority="35">
      <formula>AND(TODAY()&gt;=AJ$6,TODAY()&lt;#REF!)</formula>
    </cfRule>
  </conditionalFormatting>
  <conditionalFormatting sqref="AJ8:AJ31">
    <cfRule type="expression" dxfId="1" priority="38">
      <formula>AND(task_start&lt;=AJ$6,ROUNDDOWN((task_end-task_start+1)*task_progress,0)+task_start-1&gt;=AJ$6)</formula>
    </cfRule>
    <cfRule type="expression" dxfId="0" priority="39" stopIfTrue="1">
      <formula>AND(task_end&gt;=AJ$6,task_start&lt;#REF!)</formula>
    </cfRule>
  </conditionalFormatting>
  <dataValidations count="1">
    <dataValidation type="whole" operator="greaterThanOrEqual" allowBlank="1" showInputMessage="1" promptTitle="Display Week" prompt="Changing this number will scroll the Gantt Chart view." sqref="E5"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2" customWidth="1"/>
    <col min="2" max="16384" width="9.109375" style="2"/>
  </cols>
  <sheetData>
    <row r="1" spans="1:2" ht="46.5" customHeight="1" x14ac:dyDescent="0.3"/>
    <row r="2" spans="1:2" s="24" customFormat="1" ht="15.6" x14ac:dyDescent="0.3">
      <c r="A2" s="23" t="s">
        <v>11</v>
      </c>
      <c r="B2" s="23"/>
    </row>
    <row r="3" spans="1:2" s="28" customFormat="1" ht="27" customHeight="1" x14ac:dyDescent="0.3">
      <c r="A3" s="42" t="s">
        <v>16</v>
      </c>
      <c r="B3" s="29"/>
    </row>
    <row r="4" spans="1:2" s="25" customFormat="1" ht="25.8" x14ac:dyDescent="0.5">
      <c r="A4" s="26" t="s">
        <v>10</v>
      </c>
    </row>
    <row r="5" spans="1:2" ht="74.099999999999994" customHeight="1" x14ac:dyDescent="0.3">
      <c r="A5" s="27" t="s">
        <v>19</v>
      </c>
    </row>
    <row r="6" spans="1:2" ht="26.25" customHeight="1" x14ac:dyDescent="0.3">
      <c r="A6" s="26" t="s">
        <v>24</v>
      </c>
    </row>
    <row r="7" spans="1:2" s="22" customFormat="1" ht="205.05" customHeight="1" x14ac:dyDescent="0.3">
      <c r="A7" s="31" t="s">
        <v>23</v>
      </c>
    </row>
    <row r="8" spans="1:2" s="25" customFormat="1" ht="25.8" x14ac:dyDescent="0.5">
      <c r="A8" s="26" t="s">
        <v>12</v>
      </c>
    </row>
    <row r="9" spans="1:2" ht="57.6" x14ac:dyDescent="0.3">
      <c r="A9" s="27" t="s">
        <v>20</v>
      </c>
    </row>
    <row r="10" spans="1:2" s="22" customFormat="1" ht="28.05" customHeight="1" x14ac:dyDescent="0.3">
      <c r="A10" s="30" t="s">
        <v>18</v>
      </c>
    </row>
    <row r="11" spans="1:2" s="25" customFormat="1" ht="25.8" x14ac:dyDescent="0.5">
      <c r="A11" s="26" t="s">
        <v>9</v>
      </c>
    </row>
    <row r="12" spans="1:2" ht="28.8" x14ac:dyDescent="0.3">
      <c r="A12" s="27" t="s">
        <v>17</v>
      </c>
    </row>
    <row r="13" spans="1:2" s="22" customFormat="1" ht="28.05" customHeight="1" x14ac:dyDescent="0.3">
      <c r="A13" s="30" t="s">
        <v>3</v>
      </c>
    </row>
    <row r="14" spans="1:2" s="25" customFormat="1" ht="25.8" x14ac:dyDescent="0.5">
      <c r="A14" s="26" t="s">
        <v>13</v>
      </c>
    </row>
    <row r="15" spans="1:2" ht="75" customHeight="1" x14ac:dyDescent="0.3">
      <c r="A15" s="27" t="s">
        <v>14</v>
      </c>
    </row>
    <row r="16" spans="1:2" ht="72" x14ac:dyDescent="0.3">
      <c r="A16" s="27"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2024-02-07T09:48:46Z</dcterms:modified>
</cp:coreProperties>
</file>