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360" windowHeight="5556" tabRatio="500"/>
  </bookViews>
  <sheets>
    <sheet name="Period 1" sheetId="3" r:id="rId1"/>
    <sheet name="Sheet1" sheetId="4" r:id="rId2"/>
  </sheets>
  <definedNames>
    <definedName name="_xlnm.Print_Area" localSheetId="0">'Period 1'!$A$1:$F$28</definedName>
  </definedNames>
  <calcPr calcId="145621"/>
</workbook>
</file>

<file path=xl/calcChain.xml><?xml version="1.0" encoding="utf-8"?>
<calcChain xmlns="http://schemas.openxmlformats.org/spreadsheetml/2006/main">
  <c r="F42" i="3" l="1"/>
  <c r="F40" i="3"/>
  <c r="E31" i="3"/>
  <c r="F31" i="3" s="1"/>
  <c r="E32" i="3"/>
  <c r="F32" i="3" s="1"/>
  <c r="E33" i="3"/>
  <c r="F33" i="3" s="1"/>
  <c r="E34" i="3"/>
  <c r="F34" i="3" s="1"/>
  <c r="E30" i="3"/>
  <c r="E25" i="3"/>
  <c r="F25" i="3" s="1"/>
  <c r="D27" i="3"/>
  <c r="E24" i="3"/>
  <c r="F24" i="3" s="1"/>
  <c r="E23" i="3"/>
  <c r="F23" i="3" s="1"/>
  <c r="E10" i="3"/>
  <c r="F10" i="3" s="1"/>
  <c r="E9" i="3"/>
  <c r="F9" i="3" s="1"/>
  <c r="E8" i="3"/>
  <c r="F8" i="3" s="1"/>
  <c r="E7" i="3"/>
  <c r="F7" i="3" s="1"/>
  <c r="F15" i="3"/>
  <c r="E36" i="3" l="1"/>
  <c r="F27" i="3"/>
  <c r="F38" i="3" s="1"/>
  <c r="E27" i="3"/>
  <c r="F30" i="3"/>
  <c r="F36" i="3" s="1"/>
  <c r="F12" i="3"/>
  <c r="E12" i="3"/>
  <c r="E14" i="3" s="1"/>
  <c r="D12" i="3"/>
  <c r="D19" i="3" l="1"/>
  <c r="E17" i="3" l="1"/>
  <c r="F14" i="3"/>
  <c r="F17" i="3" l="1"/>
  <c r="F19" i="3" s="1"/>
</calcChain>
</file>

<file path=xl/sharedStrings.xml><?xml version="1.0" encoding="utf-8"?>
<sst xmlns="http://schemas.openxmlformats.org/spreadsheetml/2006/main" count="41" uniqueCount="35">
  <si>
    <t>Proposal Budget</t>
  </si>
  <si>
    <t>Description</t>
  </si>
  <si>
    <t>Total</t>
  </si>
  <si>
    <t>Rate</t>
  </si>
  <si>
    <t>Hours</t>
  </si>
  <si>
    <t>Sub-Total</t>
  </si>
  <si>
    <t>Keith Adler</t>
  </si>
  <si>
    <t>Matthew Brannick</t>
  </si>
  <si>
    <t>Tomin Kozhimala</t>
  </si>
  <si>
    <t>William Vennes</t>
  </si>
  <si>
    <t>Project Name: Cause &amp; Effect</t>
  </si>
  <si>
    <t>Period #1:  9/22/2012 - 4/20/2013</t>
  </si>
  <si>
    <t>Equipment</t>
  </si>
  <si>
    <t>Cost</t>
  </si>
  <si>
    <t>Quantity</t>
  </si>
  <si>
    <t>Samsung Nexus S (on Loan)</t>
  </si>
  <si>
    <t>Samsung Epic 4G (on Loan)</t>
  </si>
  <si>
    <t>Samsung Galaxy Tab 10.1 (on Loan)</t>
  </si>
  <si>
    <t>Software Engineer</t>
  </si>
  <si>
    <t>Software</t>
  </si>
  <si>
    <t>Eclipse IDE</t>
  </si>
  <si>
    <t>Bitbucket Repository</t>
  </si>
  <si>
    <t>Mercurial Source Control</t>
  </si>
  <si>
    <t>Android Open Source Project Code</t>
  </si>
  <si>
    <t>Android SDK</t>
  </si>
  <si>
    <t>Total Equipment and Software Costs</t>
  </si>
  <si>
    <t>Employee Benefits Subtotal</t>
  </si>
  <si>
    <t>Employee Salaries Subtotal</t>
  </si>
  <si>
    <t>Employee Salaries and Benefits Subtotal</t>
  </si>
  <si>
    <t>Emp Ben, FT Exempt Staff (42%)</t>
  </si>
  <si>
    <t>Emp Ben, Non-Exempt Staff (42%)</t>
  </si>
  <si>
    <t>Equipment Costs Subtotal</t>
  </si>
  <si>
    <t>Contingency Costs (20%)</t>
  </si>
  <si>
    <t>Software Costs Subtotal</t>
  </si>
  <si>
    <t>Project Costs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</si>
</sst>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mmmm\ d\,\ yyyy"/>
    <numFmt numFmtId="167" formatCode="&quot;$&quot;#,##0.00"/>
  </numFmts>
  <fonts count="9" x14ac:knownFonts="1">
    <font>
      <sz val="10"/>
      <name val="Arial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sz val="10"/>
      <name val="Arial"/>
    </font>
    <font>
      <sz val="12"/>
      <name val="Times"/>
      <family val="1"/>
    </font>
    <font>
      <sz val="8"/>
      <name val="Times"/>
      <family val="1"/>
    </font>
    <font>
      <b/>
      <sz val="12"/>
      <color rgb="FFFF0000"/>
      <name val="Times"/>
      <family val="1"/>
    </font>
    <font>
      <b/>
      <sz val="12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3" fontId="1" fillId="0" borderId="0" applyFill="0" applyBorder="0" applyAlignment="0" applyProtection="0"/>
    <xf numFmtId="44" fontId="4" fillId="0" borderId="0" applyFont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38">
    <xf numFmtId="0" fontId="0" fillId="0" borderId="0" xfId="0"/>
    <xf numFmtId="0" fontId="5" fillId="0" borderId="0" xfId="0" applyFont="1"/>
    <xf numFmtId="37" fontId="5" fillId="0" borderId="0" xfId="0" applyNumberFormat="1" applyFont="1"/>
    <xf numFmtId="37" fontId="7" fillId="0" borderId="0" xfId="0" applyNumberFormat="1" applyFont="1" applyFill="1"/>
    <xf numFmtId="3" fontId="5" fillId="0" borderId="2" xfId="0" applyNumberFormat="1" applyFont="1" applyBorder="1" applyAlignment="1">
      <alignment horizontal="center"/>
    </xf>
    <xf numFmtId="37" fontId="5" fillId="0" borderId="2" xfId="0" applyNumberFormat="1" applyFont="1" applyBorder="1"/>
    <xf numFmtId="0" fontId="5" fillId="0" borderId="0" xfId="0" applyNumberFormat="1" applyFont="1" applyBorder="1"/>
    <xf numFmtId="3" fontId="5" fillId="0" borderId="0" xfId="0" applyNumberFormat="1" applyFont="1" applyBorder="1" applyAlignment="1">
      <alignment horizontal="left"/>
    </xf>
    <xf numFmtId="37" fontId="5" fillId="0" borderId="0" xfId="0" applyNumberFormat="1" applyFont="1" applyBorder="1"/>
    <xf numFmtId="0" fontId="5" fillId="0" borderId="0" xfId="0" applyNumberFormat="1" applyFont="1"/>
    <xf numFmtId="3" fontId="5" fillId="0" borderId="3" xfId="0" applyNumberFormat="1" applyFont="1" applyBorder="1"/>
    <xf numFmtId="37" fontId="5" fillId="0" borderId="3" xfId="0" applyNumberFormat="1" applyFont="1" applyBorder="1"/>
    <xf numFmtId="0" fontId="6" fillId="0" borderId="0" xfId="0" applyFont="1"/>
    <xf numFmtId="3" fontId="6" fillId="0" borderId="0" xfId="0" applyNumberFormat="1" applyFont="1" applyBorder="1" applyAlignment="1">
      <alignment horizontal="left"/>
    </xf>
    <xf numFmtId="37" fontId="5" fillId="2" borderId="0" xfId="0" applyNumberFormat="1" applyFont="1" applyFill="1"/>
    <xf numFmtId="44" fontId="5" fillId="0" borderId="0" xfId="2" applyFont="1" applyBorder="1"/>
    <xf numFmtId="44" fontId="5" fillId="0" borderId="0" xfId="2" applyFont="1"/>
    <xf numFmtId="0" fontId="5" fillId="0" borderId="2" xfId="0" applyFont="1" applyBorder="1" applyAlignment="1">
      <alignment horizontal="center"/>
    </xf>
    <xf numFmtId="167" fontId="5" fillId="0" borderId="0" xfId="0" applyNumberFormat="1" applyFont="1"/>
    <xf numFmtId="3" fontId="5" fillId="0" borderId="0" xfId="0" applyNumberFormat="1" applyFont="1" applyBorder="1"/>
    <xf numFmtId="167" fontId="5" fillId="0" borderId="3" xfId="0" applyNumberFormat="1" applyFont="1" applyBorder="1"/>
    <xf numFmtId="37" fontId="5" fillId="0" borderId="2" xfId="0" applyNumberFormat="1" applyFont="1" applyBorder="1" applyAlignment="1">
      <alignment horizontal="center"/>
    </xf>
    <xf numFmtId="0" fontId="5" fillId="0" borderId="0" xfId="0" applyFont="1" applyAlignment="1"/>
    <xf numFmtId="167" fontId="5" fillId="0" borderId="0" xfId="0" applyNumberFormat="1" applyFont="1" applyAlignment="1"/>
    <xf numFmtId="37" fontId="5" fillId="0" borderId="0" xfId="0" applyNumberFormat="1" applyFont="1" applyAlignment="1"/>
    <xf numFmtId="0" fontId="5" fillId="0" borderId="3" xfId="0" applyFont="1" applyBorder="1"/>
    <xf numFmtId="167" fontId="5" fillId="0" borderId="0" xfId="0" applyNumberFormat="1" applyFont="1" applyBorder="1"/>
    <xf numFmtId="167" fontId="5" fillId="0" borderId="0" xfId="2" applyNumberFormat="1" applyFont="1" applyBorder="1"/>
    <xf numFmtId="167" fontId="5" fillId="0" borderId="0" xfId="2" applyNumberFormat="1" applyFont="1"/>
    <xf numFmtId="167" fontId="8" fillId="0" borderId="3" xfId="0" applyNumberFormat="1" applyFont="1" applyBorder="1"/>
    <xf numFmtId="167" fontId="5" fillId="0" borderId="2" xfId="0" applyNumberFormat="1" applyFont="1" applyBorder="1" applyAlignment="1">
      <alignment horizontal="center"/>
    </xf>
    <xf numFmtId="37" fontId="8" fillId="2" borderId="0" xfId="0" applyNumberFormat="1" applyFont="1" applyFill="1"/>
    <xf numFmtId="0" fontId="5" fillId="0" borderId="0" xfId="0" applyFont="1" applyBorder="1"/>
    <xf numFmtId="167" fontId="8" fillId="0" borderId="0" xfId="0" applyNumberFormat="1" applyFont="1" applyBorder="1"/>
    <xf numFmtId="37" fontId="8" fillId="0" borderId="3" xfId="0" applyNumberFormat="1" applyFont="1" applyBorder="1"/>
    <xf numFmtId="0" fontId="8" fillId="0" borderId="3" xfId="0" applyFont="1" applyBorder="1"/>
    <xf numFmtId="37" fontId="8" fillId="0" borderId="0" xfId="0" applyNumberFormat="1" applyFont="1"/>
    <xf numFmtId="0" fontId="8" fillId="0" borderId="0" xfId="0" applyFont="1"/>
  </cellXfs>
  <cellStyles count="9">
    <cellStyle name="Comma0" xfId="1"/>
    <cellStyle name="Currency" xfId="2" builtinId="4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G42"/>
  <sheetViews>
    <sheetView tabSelected="1" showOutlineSymbols="0" zoomScaleNormal="100" workbookViewId="0">
      <selection activeCell="B1" sqref="B1:F42"/>
    </sheetView>
  </sheetViews>
  <sheetFormatPr defaultColWidth="9.109375" defaultRowHeight="15.6" x14ac:dyDescent="0.3"/>
  <cols>
    <col min="1" max="1" width="5.88671875" style="1" customWidth="1"/>
    <col min="2" max="2" width="44.88671875" style="1" customWidth="1"/>
    <col min="3" max="3" width="10.109375" style="2" bestFit="1" customWidth="1"/>
    <col min="4" max="4" width="10.5546875" style="2" bestFit="1" customWidth="1"/>
    <col min="5" max="5" width="12.5546875" style="2" bestFit="1" customWidth="1"/>
    <col min="6" max="6" width="12.6640625" style="2" bestFit="1" customWidth="1"/>
    <col min="7" max="7" width="9.109375" style="2"/>
    <col min="8" max="16384" width="9.109375" style="1"/>
  </cols>
  <sheetData>
    <row r="1" spans="1:6" x14ac:dyDescent="0.3">
      <c r="B1" s="1" t="s">
        <v>0</v>
      </c>
    </row>
    <row r="2" spans="1:6" x14ac:dyDescent="0.3">
      <c r="B2" s="1" t="s">
        <v>10</v>
      </c>
      <c r="D2" s="31" t="s">
        <v>11</v>
      </c>
      <c r="E2" s="14"/>
      <c r="F2" s="14"/>
    </row>
    <row r="3" spans="1:6" x14ac:dyDescent="0.3">
      <c r="D3" s="3"/>
    </row>
    <row r="5" spans="1:6" x14ac:dyDescent="0.3">
      <c r="A5" s="19"/>
      <c r="B5" s="4" t="s">
        <v>1</v>
      </c>
      <c r="C5" s="21" t="s">
        <v>3</v>
      </c>
      <c r="D5" s="21" t="s">
        <v>4</v>
      </c>
      <c r="E5" s="21" t="s">
        <v>5</v>
      </c>
      <c r="F5" s="21" t="s">
        <v>2</v>
      </c>
    </row>
    <row r="6" spans="1:6" x14ac:dyDescent="0.3">
      <c r="A6" s="6"/>
      <c r="B6" s="7" t="s">
        <v>18</v>
      </c>
      <c r="C6" s="26">
        <v>25</v>
      </c>
      <c r="D6" s="8"/>
      <c r="E6" s="8"/>
    </row>
    <row r="7" spans="1:6" x14ac:dyDescent="0.3">
      <c r="A7" s="6"/>
      <c r="B7" s="13" t="s">
        <v>6</v>
      </c>
      <c r="C7" s="15"/>
      <c r="D7" s="8">
        <v>550</v>
      </c>
      <c r="E7" s="27">
        <f>D7*C6</f>
        <v>13750</v>
      </c>
      <c r="F7" s="28">
        <f>E7</f>
        <v>13750</v>
      </c>
    </row>
    <row r="8" spans="1:6" x14ac:dyDescent="0.3">
      <c r="A8" s="6"/>
      <c r="B8" s="13" t="s">
        <v>7</v>
      </c>
      <c r="C8" s="15"/>
      <c r="D8" s="8">
        <v>440</v>
      </c>
      <c r="E8" s="27">
        <f>D8*C6</f>
        <v>11000</v>
      </c>
      <c r="F8" s="28">
        <f t="shared" ref="F8:F10" si="0">E8</f>
        <v>11000</v>
      </c>
    </row>
    <row r="9" spans="1:6" x14ac:dyDescent="0.3">
      <c r="B9" s="12" t="s">
        <v>8</v>
      </c>
      <c r="C9" s="16"/>
      <c r="D9" s="2">
        <v>440</v>
      </c>
      <c r="E9" s="27">
        <f>D9*C6</f>
        <v>11000</v>
      </c>
      <c r="F9" s="28">
        <f t="shared" si="0"/>
        <v>11000</v>
      </c>
    </row>
    <row r="10" spans="1:6" x14ac:dyDescent="0.3">
      <c r="B10" s="12" t="s">
        <v>9</v>
      </c>
      <c r="C10" s="16"/>
      <c r="D10" s="2">
        <v>440</v>
      </c>
      <c r="E10" s="27">
        <f>D10*C6</f>
        <v>11000</v>
      </c>
      <c r="F10" s="28">
        <f t="shared" si="0"/>
        <v>11000</v>
      </c>
    </row>
    <row r="11" spans="1:6" x14ac:dyDescent="0.3">
      <c r="C11" s="5"/>
      <c r="E11" s="18"/>
      <c r="F11" s="18"/>
    </row>
    <row r="12" spans="1:6" x14ac:dyDescent="0.3">
      <c r="B12" s="10" t="s">
        <v>27</v>
      </c>
      <c r="D12" s="11">
        <f>SUM(D6:D10)</f>
        <v>1870</v>
      </c>
      <c r="E12" s="20">
        <f>ROUND(SUM(E6:E10),0)</f>
        <v>46750</v>
      </c>
      <c r="F12" s="20">
        <f>SUM(F6:F11)</f>
        <v>46750</v>
      </c>
    </row>
    <row r="13" spans="1:6" x14ac:dyDescent="0.3">
      <c r="E13" s="18"/>
      <c r="F13" s="18"/>
    </row>
    <row r="14" spans="1:6" x14ac:dyDescent="0.3">
      <c r="A14" s="9"/>
      <c r="B14" s="1" t="s">
        <v>29</v>
      </c>
      <c r="E14" s="18">
        <f>E12*0.42</f>
        <v>19635</v>
      </c>
      <c r="F14" s="18">
        <f>SUM(D14:E14)</f>
        <v>19635</v>
      </c>
    </row>
    <row r="15" spans="1:6" x14ac:dyDescent="0.3">
      <c r="B15" s="1" t="s">
        <v>30</v>
      </c>
      <c r="C15" s="8"/>
      <c r="E15" s="18">
        <v>0</v>
      </c>
      <c r="F15" s="18">
        <f>SUM(D15:E15)</f>
        <v>0</v>
      </c>
    </row>
    <row r="16" spans="1:6" x14ac:dyDescent="0.3">
      <c r="C16" s="5"/>
      <c r="E16" s="18"/>
      <c r="F16" s="18"/>
    </row>
    <row r="17" spans="2:7" x14ac:dyDescent="0.3">
      <c r="B17" s="10" t="s">
        <v>26</v>
      </c>
      <c r="D17" s="11"/>
      <c r="E17" s="20">
        <f>ROUND(SUM(E14:E15),0)</f>
        <v>19635</v>
      </c>
      <c r="F17" s="20">
        <f>SUM(D17:E17)</f>
        <v>19635</v>
      </c>
    </row>
    <row r="18" spans="2:7" x14ac:dyDescent="0.3">
      <c r="E18" s="18"/>
      <c r="F18" s="18"/>
    </row>
    <row r="19" spans="2:7" s="37" customFormat="1" x14ac:dyDescent="0.3">
      <c r="B19" s="35" t="s">
        <v>28</v>
      </c>
      <c r="C19" s="34"/>
      <c r="D19" s="34">
        <f>SUM(D17+D12)</f>
        <v>1870</v>
      </c>
      <c r="E19" s="29"/>
      <c r="F19" s="29">
        <f>F17+F12</f>
        <v>66385</v>
      </c>
      <c r="G19" s="36"/>
    </row>
    <row r="20" spans="2:7" x14ac:dyDescent="0.3">
      <c r="E20" s="18"/>
      <c r="F20" s="18"/>
    </row>
    <row r="21" spans="2:7" x14ac:dyDescent="0.3">
      <c r="E21" s="18"/>
      <c r="F21" s="18"/>
    </row>
    <row r="22" spans="2:7" x14ac:dyDescent="0.3">
      <c r="B22" s="17" t="s">
        <v>12</v>
      </c>
      <c r="C22" s="21" t="s">
        <v>13</v>
      </c>
      <c r="D22" s="21" t="s">
        <v>14</v>
      </c>
      <c r="E22" s="30" t="s">
        <v>5</v>
      </c>
      <c r="F22" s="30" t="s">
        <v>2</v>
      </c>
    </row>
    <row r="23" spans="2:7" x14ac:dyDescent="0.3">
      <c r="B23" s="22" t="s">
        <v>15</v>
      </c>
      <c r="C23" s="23">
        <v>0</v>
      </c>
      <c r="D23" s="24">
        <v>2</v>
      </c>
      <c r="E23" s="23">
        <f>C23*D23</f>
        <v>0</v>
      </c>
      <c r="F23" s="23">
        <f>E23</f>
        <v>0</v>
      </c>
      <c r="G23" s="1"/>
    </row>
    <row r="24" spans="2:7" x14ac:dyDescent="0.3">
      <c r="B24" s="1" t="s">
        <v>16</v>
      </c>
      <c r="C24" s="18">
        <v>0</v>
      </c>
      <c r="D24" s="2">
        <v>1</v>
      </c>
      <c r="E24" s="18">
        <f t="shared" ref="E24" si="1">C24*D24</f>
        <v>0</v>
      </c>
      <c r="F24" s="18">
        <f t="shared" ref="F24:F25" si="2">E24</f>
        <v>0</v>
      </c>
    </row>
    <row r="25" spans="2:7" x14ac:dyDescent="0.3">
      <c r="B25" s="1" t="s">
        <v>17</v>
      </c>
      <c r="C25" s="18">
        <v>0</v>
      </c>
      <c r="D25" s="2">
        <v>1</v>
      </c>
      <c r="E25" s="18">
        <f>C25*D25</f>
        <v>0</v>
      </c>
      <c r="F25" s="18">
        <f t="shared" si="2"/>
        <v>0</v>
      </c>
    </row>
    <row r="26" spans="2:7" x14ac:dyDescent="0.3">
      <c r="C26" s="18"/>
      <c r="E26" s="18"/>
      <c r="F26" s="18"/>
    </row>
    <row r="27" spans="2:7" x14ac:dyDescent="0.3">
      <c r="B27" s="10" t="s">
        <v>31</v>
      </c>
      <c r="C27" s="11"/>
      <c r="D27" s="11">
        <f>SUM(D23:D25)</f>
        <v>4</v>
      </c>
      <c r="E27" s="20">
        <f t="shared" ref="E27:F27" si="3">SUM(E23:E25)</f>
        <v>0</v>
      </c>
      <c r="F27" s="20">
        <f t="shared" si="3"/>
        <v>0</v>
      </c>
    </row>
    <row r="28" spans="2:7" x14ac:dyDescent="0.3">
      <c r="E28" s="18"/>
      <c r="F28" s="18"/>
    </row>
    <row r="29" spans="2:7" x14ac:dyDescent="0.3">
      <c r="B29" s="17" t="s">
        <v>19</v>
      </c>
      <c r="C29" s="21" t="s">
        <v>13</v>
      </c>
      <c r="D29" s="21" t="s">
        <v>14</v>
      </c>
      <c r="E29" s="30" t="s">
        <v>5</v>
      </c>
      <c r="F29" s="30" t="s">
        <v>2</v>
      </c>
    </row>
    <row r="30" spans="2:7" x14ac:dyDescent="0.3">
      <c r="B30" s="1" t="s">
        <v>20</v>
      </c>
      <c r="C30" s="18">
        <v>0</v>
      </c>
      <c r="D30" s="2">
        <v>4</v>
      </c>
      <c r="E30" s="18">
        <f>C30*D30</f>
        <v>0</v>
      </c>
      <c r="F30" s="18">
        <f>E30</f>
        <v>0</v>
      </c>
    </row>
    <row r="31" spans="2:7" x14ac:dyDescent="0.3">
      <c r="B31" s="1" t="s">
        <v>24</v>
      </c>
      <c r="C31" s="18">
        <v>0</v>
      </c>
      <c r="D31" s="2">
        <v>4</v>
      </c>
      <c r="E31" s="18">
        <f>C31*D31</f>
        <v>0</v>
      </c>
      <c r="F31" s="18">
        <f>E31</f>
        <v>0</v>
      </c>
    </row>
    <row r="32" spans="2:7" x14ac:dyDescent="0.3">
      <c r="B32" s="1" t="s">
        <v>21</v>
      </c>
      <c r="C32" s="18">
        <v>0</v>
      </c>
      <c r="D32" s="2">
        <v>4</v>
      </c>
      <c r="E32" s="18">
        <f t="shared" ref="E32:E34" si="4">C32*D32</f>
        <v>0</v>
      </c>
      <c r="F32" s="18">
        <f t="shared" ref="F32:F34" si="5">E32</f>
        <v>0</v>
      </c>
    </row>
    <row r="33" spans="2:7" x14ac:dyDescent="0.3">
      <c r="B33" s="1" t="s">
        <v>22</v>
      </c>
      <c r="C33" s="18">
        <v>0</v>
      </c>
      <c r="D33" s="2">
        <v>4</v>
      </c>
      <c r="E33" s="18">
        <f t="shared" si="4"/>
        <v>0</v>
      </c>
      <c r="F33" s="18">
        <f t="shared" si="5"/>
        <v>0</v>
      </c>
    </row>
    <row r="34" spans="2:7" x14ac:dyDescent="0.3">
      <c r="B34" s="1" t="s">
        <v>23</v>
      </c>
      <c r="C34" s="18">
        <v>0</v>
      </c>
      <c r="D34" s="2">
        <v>4</v>
      </c>
      <c r="E34" s="18">
        <f t="shared" si="4"/>
        <v>0</v>
      </c>
      <c r="F34" s="18">
        <f t="shared" si="5"/>
        <v>0</v>
      </c>
    </row>
    <row r="35" spans="2:7" x14ac:dyDescent="0.3">
      <c r="E35" s="18"/>
      <c r="F35" s="18"/>
    </row>
    <row r="36" spans="2:7" x14ac:dyDescent="0.3">
      <c r="B36" s="25" t="s">
        <v>33</v>
      </c>
      <c r="C36" s="11"/>
      <c r="D36" s="11"/>
      <c r="E36" s="20">
        <f>SUM(E30:E34)</f>
        <v>0</v>
      </c>
      <c r="F36" s="20">
        <f>SUM(F30:F34)</f>
        <v>0</v>
      </c>
    </row>
    <row r="37" spans="2:7" x14ac:dyDescent="0.3">
      <c r="B37" s="32"/>
      <c r="C37" s="8"/>
      <c r="D37" s="8"/>
      <c r="E37" s="26"/>
      <c r="F37" s="33"/>
    </row>
    <row r="38" spans="2:7" s="37" customFormat="1" x14ac:dyDescent="0.3">
      <c r="B38" s="35" t="s">
        <v>25</v>
      </c>
      <c r="C38" s="34"/>
      <c r="D38" s="34"/>
      <c r="E38" s="34"/>
      <c r="F38" s="29">
        <f>F27+F36</f>
        <v>0</v>
      </c>
      <c r="G38" s="36"/>
    </row>
    <row r="39" spans="2:7" x14ac:dyDescent="0.3">
      <c r="B39" s="32"/>
      <c r="C39" s="8"/>
      <c r="D39" s="8"/>
      <c r="E39" s="8"/>
      <c r="F39" s="33"/>
    </row>
    <row r="40" spans="2:7" x14ac:dyDescent="0.3">
      <c r="B40" s="1" t="s">
        <v>32</v>
      </c>
      <c r="F40" s="18">
        <f>F38*0.2</f>
        <v>0</v>
      </c>
    </row>
    <row r="42" spans="2:7" s="37" customFormat="1" x14ac:dyDescent="0.3">
      <c r="B42" s="35" t="s">
        <v>34</v>
      </c>
      <c r="C42" s="34"/>
      <c r="D42" s="34"/>
      <c r="E42" s="34"/>
      <c r="F42" s="29">
        <f>F19+F38+F40</f>
        <v>66385</v>
      </c>
      <c r="G42" s="36"/>
    </row>
  </sheetData>
  <printOptions horizontalCentered="1"/>
  <pageMargins left="0" right="0" top="1" bottom="1" header="0.5" footer="0.5"/>
  <pageSetup scale="94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Period 1</vt:lpstr>
      <vt:lpstr>Sheet1</vt:lpstr>
      <vt:lpstr>'Period 1'!Print_Area</vt:lpstr>
    </vt:vector>
  </TitlesOfParts>
  <Company>Southern Methodist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Smith</dc:creator>
  <cp:lastModifiedBy>Tomin Kozhimala</cp:lastModifiedBy>
  <cp:lastPrinted>2009-09-24T23:28:05Z</cp:lastPrinted>
  <dcterms:created xsi:type="dcterms:W3CDTF">1999-05-25T15:53:02Z</dcterms:created>
  <dcterms:modified xsi:type="dcterms:W3CDTF">2012-11-30T02:30:45Z</dcterms:modified>
</cp:coreProperties>
</file>