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esktop\Files\Spring 2022\Experimental Physics Lab\"/>
    </mc:Choice>
  </mc:AlternateContent>
  <xr:revisionPtr revIDLastSave="0" documentId="13_ncr:1_{61B8488E-3879-466D-A7A4-FA82958667B0}" xr6:coauthVersionLast="47" xr6:coauthVersionMax="47" xr10:uidLastSave="{00000000-0000-0000-0000-000000000000}"/>
  <bookViews>
    <workbookView xWindow="-120" yWindow="-120" windowWidth="29040" windowHeight="15840" xr2:uid="{A1BD7818-3DE6-4CF2-8193-43D7121FF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 a="1"/>
  <c r="D19" i="1" s="1"/>
  <c r="P2" i="1" a="1"/>
  <c r="P2" i="1" s="1"/>
  <c r="E10" i="1"/>
  <c r="P6" i="1"/>
  <c r="P5" i="1"/>
  <c r="P4" i="1"/>
  <c r="P3" i="1"/>
  <c r="Q6" i="1"/>
  <c r="Q5" i="1"/>
  <c r="Q4" i="1"/>
  <c r="Q3" i="1"/>
  <c r="Q2" i="1"/>
  <c r="K3" i="1"/>
  <c r="K4" i="1"/>
  <c r="K5" i="1"/>
  <c r="K6" i="1"/>
  <c r="K2" i="1"/>
  <c r="F3" i="1"/>
  <c r="H3" i="1" s="1"/>
  <c r="J3" i="1" s="1"/>
  <c r="J4" i="1"/>
  <c r="J5" i="1"/>
  <c r="J6" i="1"/>
  <c r="J2" i="1"/>
  <c r="H4" i="1"/>
  <c r="H5" i="1"/>
  <c r="H6" i="1"/>
  <c r="H2" i="1"/>
  <c r="F4" i="1"/>
  <c r="F5" i="1"/>
  <c r="F6" i="1"/>
  <c r="F2" i="1"/>
  <c r="E20" i="1" l="1"/>
  <c r="D20" i="1"/>
  <c r="E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<sst xmlns="http://schemas.openxmlformats.org/spreadsheetml/2006/main" count="7" uniqueCount="7">
  <si>
    <t>tavg</t>
  </si>
  <si>
    <t>u(tavg)</t>
  </si>
  <si>
    <t>T</t>
  </si>
  <si>
    <t>T^2</t>
  </si>
  <si>
    <t>U(T^2)</t>
  </si>
  <si>
    <t>Slope Error</t>
  </si>
  <si>
    <t xml:space="preserve">Slope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</si>
</sst>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T^2</a:t>
            </a:r>
            <a:r>
              <a:rPr lang="en-US" baseline="0"/>
              <a:t> vs 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867422970600876E-2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Sheet1!$B$2:$B$6</c:f>
                <c:numCache>
                  <c:formatCode>General</c:formatCode>
                  <c:ptCount val="5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0.1</c:v>
                  </c:pt>
                </c:numCache>
              </c:numRef>
            </c:plus>
            <c:minus>
              <c:numRef>
                <c:f>Sheet1!$B$2:$B$6</c:f>
                <c:numCache>
                  <c:formatCode>General</c:formatCode>
                  <c:ptCount val="5"/>
                  <c:pt idx="0">
                    <c:v>0.1</c:v>
                  </c:pt>
                  <c:pt idx="1">
                    <c:v>0.1</c:v>
                  </c:pt>
                  <c:pt idx="2">
                    <c:v>0.1</c:v>
                  </c:pt>
                  <c:pt idx="3">
                    <c:v>0.1</c:v>
                  </c:pt>
                  <c:pt idx="4">
                    <c:v>0.1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Sheet1!$K$2:$K$6</c:f>
                <c:numCache>
                  <c:formatCode>General</c:formatCode>
                  <c:ptCount val="5"/>
                  <c:pt idx="0">
                    <c:v>2.2239999999999999E-2</c:v>
                  </c:pt>
                  <c:pt idx="1">
                    <c:v>2.5533333333333331E-2</c:v>
                  </c:pt>
                  <c:pt idx="2">
                    <c:v>2.8639999999999999E-2</c:v>
                  </c:pt>
                  <c:pt idx="3">
                    <c:v>3.1213333333333333E-2</c:v>
                  </c:pt>
                  <c:pt idx="4">
                    <c:v>3.3386666666666662E-2</c:v>
                  </c:pt>
                </c:numCache>
              </c:numRef>
            </c:plus>
            <c:minus>
              <c:numRef>
                <c:f>Sheet1!$K$2:$K$6</c:f>
                <c:numCache>
                  <c:formatCode>General</c:formatCode>
                  <c:ptCount val="5"/>
                  <c:pt idx="0">
                    <c:v>2.2239999999999999E-2</c:v>
                  </c:pt>
                  <c:pt idx="1">
                    <c:v>2.5533333333333331E-2</c:v>
                  </c:pt>
                  <c:pt idx="2">
                    <c:v>2.8639999999999999E-2</c:v>
                  </c:pt>
                  <c:pt idx="3">
                    <c:v>3.1213333333333333E-2</c:v>
                  </c:pt>
                  <c:pt idx="4">
                    <c:v>3.3386666666666662E-2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Sheet1!$A$2:$A$6</c:f>
              <c:numCache>
                <c:formatCode>General</c:formatCode>
                <c:ptCount val="5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xVal>
          <c:yVal>
            <c:numRef>
              <c:f>Sheet1!$J$2:$J$6</c:f>
              <c:numCache>
                <c:formatCode>General</c:formatCode>
                <c:ptCount val="5"/>
                <c:pt idx="0">
                  <c:v>1.2365439999999996</c:v>
                </c:pt>
                <c:pt idx="1">
                  <c:v>1.6298777777777778</c:v>
                </c:pt>
                <c:pt idx="2">
                  <c:v>2.050624</c:v>
                </c:pt>
                <c:pt idx="3">
                  <c:v>2.4356804444444444</c:v>
                </c:pt>
                <c:pt idx="4">
                  <c:v>2.7866737777777773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81-4267-882E-79830A978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674208"/>
        <c:axId val="1993662560"/>
      </c:scatterChart>
      <c:valAx>
        <c:axId val="199367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662560"/>
        <c:crosses val="autoZero"/>
        <c:crossBetween val="midCat"/>
      </c:valAx>
      <c:valAx>
        <c:axId val="19936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T^2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67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357187</xdr:colOff>
      <xdr:row>11</xdr:row>
      <xdr:rowOff>4762</xdr:rowOff>
    </xdr:from>
    <xdr:to>
      <xdr:col>16</xdr:col>
      <xdr:colOff>52387</xdr:colOff>
      <xdr:row>25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20CF13-62AE-4F87-B3A9-8FA230430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7DB7-9122-49EC-ACD0-7A3D9C283F73}">
  <dimension ref="A1:Q20"/>
  <sheetViews>
    <sheetView tabSelected="1" zoomScale="115" zoomScaleNormal="115" workbookViewId="0">
      <selection activeCell="D19" sqref="D19:E20"/>
    </sheetView>
  </sheetViews>
  <sheetFormatPr defaultRowHeight="15" x14ac:dyDescent="0.25"/>
  <cols>
    <col min="3" max="3" width="12.42578125" customWidth="1"/>
    <col min="4" max="4" width="11.85546875" customWidth="1"/>
    <col min="5" max="5" width="13.42578125" customWidth="1"/>
    <col min="6" max="6" width="13.140625" bestFit="1" customWidth="1"/>
  </cols>
  <sheetData>
    <row r="1" spans="1:17" ht="15.75" thickBot="1" x14ac:dyDescent="0.3">
      <c r="F1" t="s">
        <v>0</v>
      </c>
      <c r="G1" t="s">
        <v>1</v>
      </c>
      <c r="H1" t="s">
        <v>2</v>
      </c>
      <c r="J1" t="s">
        <v>3</v>
      </c>
      <c r="K1" t="s">
        <v>4</v>
      </c>
    </row>
    <row r="2" spans="1:17" ht="16.5" thickBot="1" x14ac:dyDescent="0.3">
      <c r="A2" s="1">
        <v>30</v>
      </c>
      <c r="B2" s="2">
        <v>0.1</v>
      </c>
      <c r="C2" s="2">
        <v>5.63</v>
      </c>
      <c r="D2" s="2">
        <v>5.6</v>
      </c>
      <c r="E2" s="2">
        <v>5.45</v>
      </c>
      <c r="F2" s="2">
        <f>AVERAGE(C2:E2)</f>
        <v>5.56</v>
      </c>
      <c r="G2" s="5">
        <v>0.01</v>
      </c>
      <c r="H2">
        <f>F2/5</f>
        <v>1.1119999999999999</v>
      </c>
      <c r="J2">
        <f>H2*H2</f>
        <v>1.2365439999999996</v>
      </c>
      <c r="K2">
        <f>2*H2*G2</f>
        <v>2.2239999999999999E-2</v>
      </c>
      <c r="P2" t="e" cm="1" vm="1">
        <f t="array" aca="1" ref="P2" ca="1">J2:K6+C11</f>
        <v>#VALUE!</v>
      </c>
      <c r="Q2">
        <f>2*N2*M2</f>
        <v>0</v>
      </c>
    </row>
    <row r="3" spans="1:17" ht="16.5" thickBot="1" x14ac:dyDescent="0.3">
      <c r="A3" s="3">
        <v>40</v>
      </c>
      <c r="B3" s="4">
        <v>0.1</v>
      </c>
      <c r="C3" s="4">
        <v>6.47</v>
      </c>
      <c r="D3" s="4">
        <v>6.35</v>
      </c>
      <c r="E3" s="4">
        <v>6.33</v>
      </c>
      <c r="F3" s="2">
        <f>AVERAGE(C3:E3)</f>
        <v>6.3833333333333329</v>
      </c>
      <c r="G3" s="5">
        <v>0.01</v>
      </c>
      <c r="H3">
        <f t="shared" ref="H3:H6" si="0">F3/5</f>
        <v>1.2766666666666666</v>
      </c>
      <c r="J3">
        <f t="shared" ref="J3:J6" si="1">H3*H3</f>
        <v>1.6298777777777778</v>
      </c>
      <c r="K3">
        <f t="shared" ref="K3:K6" si="2">2*H3*G3</f>
        <v>2.5533333333333331E-2</v>
      </c>
      <c r="P3">
        <f t="shared" ref="P3:P6" si="3">N3*N3</f>
        <v>0</v>
      </c>
      <c r="Q3">
        <f t="shared" ref="Q3:Q6" si="4">2*N3*M3</f>
        <v>0</v>
      </c>
    </row>
    <row r="4" spans="1:17" ht="16.5" thickBot="1" x14ac:dyDescent="0.3">
      <c r="A4" s="3">
        <v>50</v>
      </c>
      <c r="B4" s="4">
        <v>0.1</v>
      </c>
      <c r="C4" s="4">
        <v>7.22</v>
      </c>
      <c r="D4" s="4">
        <v>7</v>
      </c>
      <c r="E4" s="4">
        <v>7.26</v>
      </c>
      <c r="F4" s="2">
        <f t="shared" ref="F3:F6" si="5">AVERAGE(C4:E4)</f>
        <v>7.1599999999999993</v>
      </c>
      <c r="G4" s="5">
        <v>0.01</v>
      </c>
      <c r="H4">
        <f t="shared" si="0"/>
        <v>1.4319999999999999</v>
      </c>
      <c r="J4">
        <f t="shared" si="1"/>
        <v>2.050624</v>
      </c>
      <c r="K4">
        <f t="shared" si="2"/>
        <v>2.8639999999999999E-2</v>
      </c>
      <c r="P4">
        <f t="shared" si="3"/>
        <v>0</v>
      </c>
      <c r="Q4">
        <f t="shared" si="4"/>
        <v>0</v>
      </c>
    </row>
    <row r="5" spans="1:17" ht="16.5" thickBot="1" x14ac:dyDescent="0.3">
      <c r="A5" s="3">
        <v>60</v>
      </c>
      <c r="B5" s="4">
        <v>0.1</v>
      </c>
      <c r="C5" s="4">
        <v>7.9</v>
      </c>
      <c r="D5" s="4">
        <v>7.93</v>
      </c>
      <c r="E5" s="4">
        <v>7.58</v>
      </c>
      <c r="F5" s="2">
        <f t="shared" si="5"/>
        <v>7.8033333333333337</v>
      </c>
      <c r="G5" s="6">
        <v>0.01</v>
      </c>
      <c r="H5">
        <f t="shared" si="0"/>
        <v>1.5606666666666666</v>
      </c>
      <c r="J5">
        <f t="shared" si="1"/>
        <v>2.4356804444444444</v>
      </c>
      <c r="K5">
        <f t="shared" si="2"/>
        <v>3.1213333333333333E-2</v>
      </c>
      <c r="P5">
        <f t="shared" si="3"/>
        <v>0</v>
      </c>
      <c r="Q5">
        <f t="shared" si="4"/>
        <v>0</v>
      </c>
    </row>
    <row r="6" spans="1:17" ht="16.5" thickBot="1" x14ac:dyDescent="0.3">
      <c r="A6" s="3">
        <v>70</v>
      </c>
      <c r="B6" s="4">
        <v>0.1</v>
      </c>
      <c r="C6" s="4">
        <v>8.14</v>
      </c>
      <c r="D6" s="4">
        <v>8.41</v>
      </c>
      <c r="E6" s="4">
        <v>8.49</v>
      </c>
      <c r="F6" s="2">
        <f t="shared" si="5"/>
        <v>8.3466666666666658</v>
      </c>
      <c r="G6" s="6">
        <v>0.01</v>
      </c>
      <c r="H6">
        <f t="shared" si="0"/>
        <v>1.6693333333333331</v>
      </c>
      <c r="J6">
        <f t="shared" si="1"/>
        <v>2.7866737777777773</v>
      </c>
      <c r="K6">
        <f t="shared" si="2"/>
        <v>3.3386666666666662E-2</v>
      </c>
      <c r="P6">
        <f t="shared" si="3"/>
        <v>0</v>
      </c>
      <c r="Q6">
        <f t="shared" si="4"/>
        <v>0</v>
      </c>
    </row>
    <row r="9" spans="1:17" ht="15.75" thickBot="1" x14ac:dyDescent="0.3"/>
    <row r="10" spans="1:17" ht="16.5" thickBot="1" x14ac:dyDescent="0.3">
      <c r="C10" s="1">
        <v>30</v>
      </c>
      <c r="D10" s="2">
        <v>0.1</v>
      </c>
      <c r="E10">
        <f>C10*C10</f>
        <v>900</v>
      </c>
    </row>
    <row r="11" spans="1:17" ht="16.5" thickBot="1" x14ac:dyDescent="0.3">
      <c r="C11" s="3">
        <v>40</v>
      </c>
      <c r="D11" s="4">
        <v>0.1</v>
      </c>
    </row>
    <row r="12" spans="1:17" ht="16.5" thickBot="1" x14ac:dyDescent="0.3">
      <c r="C12" s="3">
        <v>50</v>
      </c>
      <c r="D12" s="4">
        <v>0.1</v>
      </c>
    </row>
    <row r="13" spans="1:17" ht="16.5" thickBot="1" x14ac:dyDescent="0.3">
      <c r="C13" s="3">
        <v>60</v>
      </c>
      <c r="D13" s="4">
        <v>0.1</v>
      </c>
    </row>
    <row r="14" spans="1:17" ht="16.5" thickBot="1" x14ac:dyDescent="0.3">
      <c r="C14" s="3">
        <v>70</v>
      </c>
      <c r="D14" s="4">
        <v>0.1</v>
      </c>
    </row>
    <row r="19" spans="3:5" x14ac:dyDescent="0.25">
      <c r="C19" t="s">
        <v>6</v>
      </c>
      <c r="D19">
        <f t="array" ref="D19:E20">LINEST(J2:J6,A2:A6,TRUE,TRUE)</f>
        <v>3.9060622222222209E-2</v>
      </c>
      <c r="E19">
        <v>7.4848888888889187E-2</v>
      </c>
    </row>
    <row r="20" spans="3:5" x14ac:dyDescent="0.25">
      <c r="C20" t="s">
        <v>5</v>
      </c>
      <c r="D20">
        <v>7.0064604045712037E-4</v>
      </c>
      <c r="E20">
        <v>3.640663620581075E-2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Abd</dc:creator>
  <cp:lastModifiedBy>Talha Abd</cp:lastModifiedBy>
  <dcterms:created xsi:type="dcterms:W3CDTF">2022-02-06T14:22:48Z</dcterms:created>
  <dcterms:modified xsi:type="dcterms:W3CDTF">2022-02-11T15:21:31Z</dcterms:modified>
</cp:coreProperties>
</file>