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75" yWindow="-270" windowWidth="20445" windowHeight="10155"/>
  </bookViews>
  <sheets>
    <sheet name="Summary" sheetId="1" r:id="rId1"/>
    <sheet name="HR Cost" sheetId="9" r:id="rId2"/>
    <sheet name="Equipments" sheetId="5" r:id="rId3"/>
    <sheet name="B&amp;L" sheetId="8" state="hidden" r:id="rId4"/>
    <sheet name="Miscellaneous" sheetId="4" r:id="rId5"/>
  </sheets>
  <definedNames>
    <definedName name="_xlnm.Print_Area" localSheetId="1">'HR Cost'!$A$1:$G$26</definedName>
    <definedName name="_xlnm.Print_Area" localSheetId="0">Summary!$A$1:$C$17</definedName>
    <definedName name="_xlnm.Print_Titles" localSheetId="0">Summary!$A:$B</definedName>
  </definedNames>
  <calcPr calcId="124519"/>
</workbook>
</file>

<file path=xl/calcChain.xml><?xml version="1.0" encoding="utf-8"?>
<calcChain xmlns="http://schemas.openxmlformats.org/spreadsheetml/2006/main">
  <c r="D27" i="5"/>
  <c r="D7" i="4"/>
  <c r="D6"/>
  <c r="D18" i="5"/>
  <c r="D19"/>
  <c r="D20"/>
  <c r="D21"/>
  <c r="D22"/>
  <c r="D23"/>
  <c r="D24"/>
  <c r="D17"/>
  <c r="D9"/>
  <c r="D8"/>
  <c r="D12" i="4"/>
  <c r="D5"/>
  <c r="F9" i="8"/>
  <c r="F8"/>
  <c r="F7"/>
  <c r="D16" i="5"/>
  <c r="D15"/>
  <c r="D7"/>
  <c r="D6"/>
  <c r="F21" i="9"/>
  <c r="E21"/>
  <c r="D21"/>
  <c r="G18"/>
  <c r="F10"/>
  <c r="E10"/>
  <c r="D10"/>
  <c r="C10"/>
  <c r="B10"/>
  <c r="G7"/>
  <c r="D15" i="4" l="1"/>
  <c r="C10" i="1" s="1"/>
  <c r="G21" i="9"/>
  <c r="G24" s="1"/>
  <c r="G10"/>
  <c r="G13" s="1"/>
  <c r="F10" i="8"/>
  <c r="D25" i="5"/>
  <c r="D11"/>
  <c r="F13" i="8" l="1"/>
  <c r="C8" i="1"/>
  <c r="C9"/>
  <c r="C7"/>
  <c r="G26" i="9" l="1"/>
  <c r="C11" i="1"/>
  <c r="C16" s="1"/>
</calcChain>
</file>

<file path=xl/sharedStrings.xml><?xml version="1.0" encoding="utf-8"?>
<sst xmlns="http://schemas.openxmlformats.org/spreadsheetml/2006/main" count="121" uniqueCount="100">
  <si>
    <t>Sr.</t>
  </si>
  <si>
    <t>Description</t>
  </si>
  <si>
    <t>Total</t>
  </si>
  <si>
    <t>Others</t>
  </si>
  <si>
    <t>Monthly Fee</t>
  </si>
  <si>
    <t>Months</t>
  </si>
  <si>
    <t>No.</t>
  </si>
  <si>
    <t>Year 1</t>
  </si>
  <si>
    <t>Equipments</t>
  </si>
  <si>
    <t>TOTAL</t>
  </si>
  <si>
    <t>Unit cost</t>
  </si>
  <si>
    <t>Per unit cost</t>
  </si>
  <si>
    <t>Miscellaneous</t>
  </si>
  <si>
    <t>Lumpsum</t>
  </si>
  <si>
    <t>Heads of Expenditure</t>
  </si>
  <si>
    <t>Support Staff</t>
  </si>
  <si>
    <t xml:space="preserve">Sub Total: </t>
  </si>
  <si>
    <t xml:space="preserve">  Total (Support Staff): </t>
  </si>
  <si>
    <t>Number</t>
  </si>
  <si>
    <t>Per day Cost</t>
  </si>
  <si>
    <t>Amount (Rs.)</t>
  </si>
  <si>
    <t>Major Equipment</t>
  </si>
  <si>
    <t xml:space="preserve">Total Equipment Cost: </t>
  </si>
  <si>
    <t>Specifications</t>
  </si>
  <si>
    <t>Justification</t>
  </si>
  <si>
    <t>Other Costs</t>
  </si>
  <si>
    <t xml:space="preserve">Total Budget:  </t>
  </si>
  <si>
    <t>Remarks / Justification</t>
  </si>
  <si>
    <t>Summary:</t>
  </si>
  <si>
    <t>Proposed Budget</t>
  </si>
  <si>
    <t>Food Allowance</t>
  </si>
  <si>
    <t>Technical HR Deployment Cost</t>
  </si>
  <si>
    <t xml:space="preserve">Total (Year 1): </t>
  </si>
  <si>
    <t>Add more entries if required</t>
  </si>
  <si>
    <t xml:space="preserve">  Total (Boarding &amp; Lodging):</t>
  </si>
  <si>
    <t xml:space="preserve">  Total (HR Cost):</t>
  </si>
  <si>
    <t xml:space="preserve">  Total (Miscellaneous): </t>
  </si>
  <si>
    <r>
      <t xml:space="preserve">Total:
</t>
    </r>
    <r>
      <rPr>
        <sz val="8"/>
        <rFont val="Arial"/>
        <family val="2"/>
      </rPr>
      <t>(num*months*monthly fee*time)</t>
    </r>
  </si>
  <si>
    <t>Technical HR Deployment:</t>
  </si>
  <si>
    <t>Support Staff:</t>
  </si>
  <si>
    <t>Boarding &amp; Lodging:</t>
  </si>
  <si>
    <t>Miscellaneous:</t>
  </si>
  <si>
    <t>Against every head, please provide brief justification of charging cost as lumpsum, monthly or on actuals.</t>
  </si>
  <si>
    <t>No. of People/Trip</t>
  </si>
  <si>
    <t>No. of Trips</t>
  </si>
  <si>
    <t>No. of days/Trip</t>
  </si>
  <si>
    <t>Institutional/Organizational Overheads</t>
  </si>
  <si>
    <t>Principal Investigator (PI)</t>
  </si>
  <si>
    <t>Co-Principal Investigator (CPI)</t>
  </si>
  <si>
    <t>Technical</t>
  </si>
  <si>
    <t>Non Technical</t>
  </si>
  <si>
    <t>Finance/ Accounts</t>
  </si>
  <si>
    <t>Amount (Rs)</t>
  </si>
  <si>
    <t>Total (Technical HR Deployment):</t>
  </si>
  <si>
    <t>Audit Charges</t>
  </si>
  <si>
    <t>Contingency</t>
  </si>
  <si>
    <t>Time Allocation for PI/CPI:</t>
  </si>
  <si>
    <t>(Human Resouces should be in line with Section 3 of the proposal.)</t>
  </si>
  <si>
    <t>Raspberry Pi Board</t>
  </si>
  <si>
    <t>Memory Card 16 GB</t>
  </si>
  <si>
    <t>Temperature Sensor</t>
  </si>
  <si>
    <t>Thermal Heat Sensor</t>
  </si>
  <si>
    <t>Relays</t>
  </si>
  <si>
    <t>Small Fans or Server Fan</t>
  </si>
  <si>
    <t>Connection blocks</t>
  </si>
  <si>
    <t>Resistors</t>
  </si>
  <si>
    <t>Capacitor</t>
  </si>
  <si>
    <t>Transistors ( 2N22 )</t>
  </si>
  <si>
    <t>Diodes</t>
  </si>
  <si>
    <t>Led Light Bulbs</t>
  </si>
  <si>
    <t>Hardware Costs:</t>
  </si>
  <si>
    <t>Other Accessories</t>
  </si>
  <si>
    <t>Leds for Testing</t>
  </si>
  <si>
    <t>Needed for interaction between app, database and appliances</t>
  </si>
  <si>
    <t>Will be saving data locally on the board's operating system</t>
  </si>
  <si>
    <t>For sensing the humidity and temperature of a particular room</t>
  </si>
  <si>
    <t>Can also be used as a motion sensor or for detecting any existence of any one in the room</t>
  </si>
  <si>
    <t>For connecting and controlling devices via signals through board</t>
  </si>
  <si>
    <t>Device used as appliance in a room</t>
  </si>
  <si>
    <t>Used for switching the relays</t>
  </si>
  <si>
    <t>Used for connecting diodes, relays, capacitor and other devices.</t>
  </si>
  <si>
    <t>Are used to resist the current flow from supply to appliances and other components</t>
  </si>
  <si>
    <t>Voltage Regulator IC</t>
  </si>
  <si>
    <t>Used as a regulator for appliances</t>
  </si>
  <si>
    <t>For charge storage purposes in circuit</t>
  </si>
  <si>
    <t xml:space="preserve">Used as a dirctor for flow of current to components and over the circuit </t>
  </si>
  <si>
    <t xml:space="preserve">Dual channel 4 volts </t>
  </si>
  <si>
    <t>( 2N22 )</t>
  </si>
  <si>
    <t xml:space="preserve">Hardware Deployment </t>
  </si>
  <si>
    <t>Setup of Home Automation System (With limited appliances)</t>
  </si>
  <si>
    <t>Team Lead</t>
  </si>
  <si>
    <t>Application Developer</t>
  </si>
  <si>
    <t>IoT Hardware Specialist</t>
  </si>
  <si>
    <t>Office Rent</t>
  </si>
  <si>
    <t>Total office rent for 5 months</t>
  </si>
  <si>
    <t>Office Setup Expense</t>
  </si>
  <si>
    <t>Light, tables, chairs and fans</t>
  </si>
  <si>
    <t>Utility Bills</t>
  </si>
  <si>
    <t>Electricity Bills for 5 months</t>
  </si>
  <si>
    <t>Home Automation System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</si>
</sst>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&quot;Rs &quot;#,##0"/>
    <numFmt numFmtId="165" formatCode="&quot;Rs.&quot;#,##0"/>
  </numFmts>
  <fonts count="33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0070C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104">
    <xf numFmtId="0" fontId="0" fillId="0" borderId="0" xfId="0"/>
    <xf numFmtId="0" fontId="15" fillId="0" borderId="0" xfId="0" applyFont="1" applyBorder="1" applyAlignment="1">
      <alignment wrapText="1"/>
    </xf>
    <xf numFmtId="0" fontId="15" fillId="0" borderId="0" xfId="0" applyFont="1" applyBorder="1"/>
    <xf numFmtId="0" fontId="23" fillId="0" borderId="0" xfId="0" applyFont="1" applyBorder="1" applyAlignment="1"/>
    <xf numFmtId="0" fontId="15" fillId="0" borderId="0" xfId="0" applyFont="1" applyFill="1" applyBorder="1"/>
    <xf numFmtId="0" fontId="15" fillId="0" borderId="0" xfId="0" applyFont="1"/>
    <xf numFmtId="0" fontId="23" fillId="0" borderId="0" xfId="0" applyFont="1"/>
    <xf numFmtId="0" fontId="15" fillId="0" borderId="0" xfId="0" applyFont="1" applyFill="1" applyBorder="1" applyAlignment="1">
      <alignment horizontal="left" wrapText="1"/>
    </xf>
    <xf numFmtId="165" fontId="23" fillId="0" borderId="0" xfId="0" applyNumberFormat="1" applyFont="1"/>
    <xf numFmtId="0" fontId="24" fillId="0" borderId="0" xfId="0" applyFont="1"/>
    <xf numFmtId="0" fontId="24" fillId="0" borderId="0" xfId="0" applyFont="1" applyBorder="1" applyAlignment="1">
      <alignment wrapText="1"/>
    </xf>
    <xf numFmtId="0" fontId="25" fillId="0" borderId="0" xfId="0" applyFont="1" applyFill="1" applyBorder="1"/>
    <xf numFmtId="0" fontId="26" fillId="0" borderId="0" xfId="0" applyFont="1" applyBorder="1" applyAlignment="1">
      <alignment vertical="top"/>
    </xf>
    <xf numFmtId="0" fontId="23" fillId="0" borderId="0" xfId="0" applyFont="1" applyAlignment="1">
      <alignment horizontal="right"/>
    </xf>
    <xf numFmtId="165" fontId="15" fillId="0" borderId="0" xfId="0" applyNumberFormat="1" applyFont="1"/>
    <xf numFmtId="0" fontId="15" fillId="0" borderId="0" xfId="0" applyFont="1" applyAlignment="1"/>
    <xf numFmtId="0" fontId="27" fillId="0" borderId="0" xfId="0" applyFont="1" applyBorder="1" applyAlignment="1"/>
    <xf numFmtId="0" fontId="15" fillId="0" borderId="0" xfId="0" applyFont="1" applyBorder="1" applyAlignment="1"/>
    <xf numFmtId="0" fontId="15" fillId="0" borderId="0" xfId="0" applyFont="1" applyFill="1"/>
    <xf numFmtId="0" fontId="23" fillId="24" borderId="0" xfId="0" applyFont="1" applyFill="1"/>
    <xf numFmtId="0" fontId="23" fillId="0" borderId="10" xfId="0" applyFont="1" applyBorder="1"/>
    <xf numFmtId="165" fontId="15" fillId="0" borderId="10" xfId="28" applyNumberFormat="1" applyFont="1" applyBorder="1"/>
    <xf numFmtId="0" fontId="15" fillId="24" borderId="0" xfId="0" applyFont="1" applyFill="1"/>
    <xf numFmtId="0" fontId="15" fillId="0" borderId="10" xfId="0" applyFont="1" applyFill="1" applyBorder="1" applyAlignment="1">
      <alignment horizontal="left" wrapText="1"/>
    </xf>
    <xf numFmtId="0" fontId="15" fillId="0" borderId="10" xfId="0" applyFont="1" applyBorder="1" applyAlignment="1">
      <alignment horizontal="center"/>
    </xf>
    <xf numFmtId="164" fontId="15" fillId="0" borderId="10" xfId="28" applyNumberFormat="1" applyFont="1" applyFill="1" applyBorder="1" applyAlignment="1">
      <alignment horizontal="left" wrapText="1"/>
    </xf>
    <xf numFmtId="165" fontId="23" fillId="0" borderId="10" xfId="0" applyNumberFormat="1" applyFont="1" applyBorder="1"/>
    <xf numFmtId="165" fontId="23" fillId="0" borderId="0" xfId="0" applyNumberFormat="1" applyFont="1" applyBorder="1"/>
    <xf numFmtId="0" fontId="23" fillId="24" borderId="0" xfId="0" applyFont="1" applyFill="1" applyAlignment="1">
      <alignment horizontal="center"/>
    </xf>
    <xf numFmtId="0" fontId="23" fillId="24" borderId="0" xfId="0" applyFont="1" applyFill="1" applyBorder="1" applyAlignment="1"/>
    <xf numFmtId="0" fontId="27" fillId="0" borderId="0" xfId="0" applyFont="1" applyBorder="1" applyAlignment="1">
      <alignment horizontal="right"/>
    </xf>
    <xf numFmtId="165" fontId="15" fillId="0" borderId="0" xfId="0" applyNumberFormat="1" applyFont="1" applyBorder="1"/>
    <xf numFmtId="0" fontId="15" fillId="0" borderId="0" xfId="0" applyFont="1" applyBorder="1" applyAlignment="1">
      <alignment horizontal="center"/>
    </xf>
    <xf numFmtId="0" fontId="23" fillId="24" borderId="0" xfId="0" applyFont="1" applyFill="1" applyAlignment="1">
      <alignment horizontal="left"/>
    </xf>
    <xf numFmtId="0" fontId="25" fillId="0" borderId="0" xfId="0" applyFont="1" applyBorder="1"/>
    <xf numFmtId="0" fontId="25" fillId="0" borderId="10" xfId="0" applyFont="1" applyFill="1" applyBorder="1" applyAlignment="1">
      <alignment wrapText="1"/>
    </xf>
    <xf numFmtId="165" fontId="25" fillId="0" borderId="10" xfId="28" applyNumberFormat="1" applyFont="1" applyBorder="1"/>
    <xf numFmtId="165" fontId="25" fillId="0" borderId="10" xfId="28" applyNumberFormat="1" applyFont="1" applyFill="1" applyBorder="1"/>
    <xf numFmtId="0" fontId="28" fillId="0" borderId="10" xfId="0" applyFont="1" applyFill="1" applyBorder="1" applyAlignment="1">
      <alignment horizontal="right" wrapText="1"/>
    </xf>
    <xf numFmtId="0" fontId="24" fillId="0" borderId="10" xfId="0" applyFont="1" applyFill="1" applyBorder="1" applyAlignment="1">
      <alignment wrapText="1"/>
    </xf>
    <xf numFmtId="0" fontId="24" fillId="0" borderId="10" xfId="0" applyFont="1" applyBorder="1" applyAlignment="1">
      <alignment wrapText="1"/>
    </xf>
    <xf numFmtId="165" fontId="25" fillId="0" borderId="0" xfId="28" applyNumberFormat="1" applyFont="1" applyBorder="1"/>
    <xf numFmtId="0" fontId="24" fillId="0" borderId="0" xfId="0" applyFont="1" applyBorder="1" applyAlignment="1">
      <alignment horizontal="right" wrapText="1"/>
    </xf>
    <xf numFmtId="165" fontId="24" fillId="0" borderId="11" xfId="28" applyNumberFormat="1" applyFont="1" applyBorder="1"/>
    <xf numFmtId="0" fontId="25" fillId="0" borderId="0" xfId="0" applyFont="1" applyBorder="1" applyAlignment="1">
      <alignment wrapText="1"/>
    </xf>
    <xf numFmtId="0" fontId="15" fillId="0" borderId="10" xfId="0" applyFont="1" applyBorder="1" applyAlignment="1">
      <alignment vertical="top" wrapText="1"/>
    </xf>
    <xf numFmtId="0" fontId="24" fillId="24" borderId="0" xfId="0" applyFont="1" applyFill="1" applyBorder="1" applyAlignment="1">
      <alignment vertical="center"/>
    </xf>
    <xf numFmtId="0" fontId="24" fillId="24" borderId="0" xfId="0" applyFont="1" applyFill="1" applyBorder="1" applyAlignment="1">
      <alignment horizontal="center" vertical="center" wrapText="1"/>
    </xf>
    <xf numFmtId="0" fontId="24" fillId="0" borderId="0" xfId="0" applyFont="1" applyFill="1" applyBorder="1"/>
    <xf numFmtId="165" fontId="24" fillId="0" borderId="10" xfId="28" applyNumberFormat="1" applyFont="1" applyBorder="1"/>
    <xf numFmtId="0" fontId="26" fillId="0" borderId="0" xfId="0" applyFont="1"/>
    <xf numFmtId="0" fontId="26" fillId="0" borderId="0" xfId="0" applyFont="1" applyAlignment="1">
      <alignment horizontal="left"/>
    </xf>
    <xf numFmtId="0" fontId="26" fillId="0" borderId="0" xfId="0" applyFont="1" applyBorder="1" applyAlignment="1"/>
    <xf numFmtId="165" fontId="24" fillId="0" borderId="11" xfId="0" applyNumberFormat="1" applyFont="1" applyBorder="1"/>
    <xf numFmtId="0" fontId="15" fillId="0" borderId="10" xfId="0" applyFont="1" applyBorder="1" applyAlignment="1">
      <alignment horizontal="left" vertical="top" wrapText="1"/>
    </xf>
    <xf numFmtId="0" fontId="15" fillId="0" borderId="10" xfId="0" applyFont="1" applyBorder="1" applyAlignment="1">
      <alignment horizontal="center" vertical="top"/>
    </xf>
    <xf numFmtId="165" fontId="15" fillId="0" borderId="10" xfId="0" applyNumberFormat="1" applyFont="1" applyBorder="1" applyAlignment="1">
      <alignment vertical="top"/>
    </xf>
    <xf numFmtId="0" fontId="27" fillId="0" borderId="0" xfId="0" applyFont="1" applyBorder="1" applyAlignment="1">
      <alignment horizontal="right" vertical="top"/>
    </xf>
    <xf numFmtId="0" fontId="15" fillId="0" borderId="0" xfId="0" applyFont="1" applyAlignment="1">
      <alignment vertical="top"/>
    </xf>
    <xf numFmtId="165" fontId="27" fillId="0" borderId="0" xfId="0" applyNumberFormat="1" applyFont="1" applyBorder="1" applyAlignment="1">
      <alignment vertical="top"/>
    </xf>
    <xf numFmtId="165" fontId="15" fillId="0" borderId="10" xfId="0" applyNumberFormat="1" applyFont="1" applyBorder="1" applyAlignment="1">
      <alignment vertical="top" wrapText="1"/>
    </xf>
    <xf numFmtId="0" fontId="15" fillId="0" borderId="10" xfId="0" applyFont="1" applyBorder="1" applyAlignment="1">
      <alignment vertical="top"/>
    </xf>
    <xf numFmtId="165" fontId="23" fillId="0" borderId="0" xfId="0" applyNumberFormat="1" applyFont="1" applyAlignment="1">
      <alignment vertical="top"/>
    </xf>
    <xf numFmtId="0" fontId="15" fillId="0" borderId="0" xfId="0" applyFont="1" applyBorder="1" applyAlignment="1">
      <alignment horizontal="center" vertical="top"/>
    </xf>
    <xf numFmtId="165" fontId="15" fillId="0" borderId="0" xfId="0" applyNumberFormat="1" applyFont="1" applyBorder="1" applyAlignment="1">
      <alignment vertical="top"/>
    </xf>
    <xf numFmtId="0" fontId="15" fillId="0" borderId="0" xfId="0" applyFont="1" applyBorder="1" applyAlignment="1">
      <alignment vertical="top"/>
    </xf>
    <xf numFmtId="165" fontId="27" fillId="0" borderId="0" xfId="0" applyNumberFormat="1" applyFont="1" applyAlignment="1">
      <alignment vertical="top"/>
    </xf>
    <xf numFmtId="0" fontId="23" fillId="0" borderId="12" xfId="0" applyFont="1" applyFill="1" applyBorder="1" applyAlignment="1">
      <alignment horizontal="center" wrapText="1"/>
    </xf>
    <xf numFmtId="0" fontId="23" fillId="0" borderId="12" xfId="0" applyFont="1" applyBorder="1" applyAlignment="1">
      <alignment horizontal="center"/>
    </xf>
    <xf numFmtId="0" fontId="30" fillId="0" borderId="0" xfId="0" applyFont="1" applyBorder="1" applyAlignment="1">
      <alignment wrapText="1"/>
    </xf>
    <xf numFmtId="0" fontId="23" fillId="0" borderId="13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vertical="center" wrapText="1"/>
    </xf>
    <xf numFmtId="0" fontId="23" fillId="0" borderId="0" xfId="0" applyFont="1" applyFill="1" applyBorder="1" applyAlignment="1">
      <alignment vertical="center" wrapText="1"/>
    </xf>
    <xf numFmtId="0" fontId="23" fillId="0" borderId="0" xfId="0" applyFont="1" applyFill="1" applyAlignment="1">
      <alignment horizontal="center" vertical="center" wrapText="1"/>
    </xf>
    <xf numFmtId="0" fontId="19" fillId="25" borderId="0" xfId="0" applyFont="1" applyFill="1" applyBorder="1"/>
    <xf numFmtId="0" fontId="26" fillId="25" borderId="0" xfId="0" applyFont="1" applyFill="1" applyBorder="1" applyAlignment="1">
      <alignment horizontal="left" wrapText="1"/>
    </xf>
    <xf numFmtId="0" fontId="15" fillId="25" borderId="0" xfId="0" applyFont="1" applyFill="1"/>
    <xf numFmtId="0" fontId="23" fillId="0" borderId="14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horizontal="center" wrapText="1"/>
    </xf>
    <xf numFmtId="0" fontId="24" fillId="0" borderId="0" xfId="0" applyFont="1" applyBorder="1" applyAlignment="1"/>
    <xf numFmtId="165" fontId="24" fillId="0" borderId="0" xfId="0" applyNumberFormat="1" applyFont="1"/>
    <xf numFmtId="0" fontId="29" fillId="0" borderId="0" xfId="0" applyFont="1" applyBorder="1" applyAlignment="1">
      <alignment horizontal="left"/>
    </xf>
    <xf numFmtId="0" fontId="25" fillId="0" borderId="10" xfId="0" applyFont="1" applyFill="1" applyBorder="1" applyAlignment="1">
      <alignment horizontal="center"/>
    </xf>
    <xf numFmtId="0" fontId="25" fillId="0" borderId="10" xfId="0" applyFont="1" applyBorder="1" applyAlignment="1">
      <alignment horizontal="center"/>
    </xf>
    <xf numFmtId="9" fontId="23" fillId="26" borderId="12" xfId="40" applyFont="1" applyFill="1" applyBorder="1" applyAlignment="1">
      <alignment horizontal="center" wrapText="1"/>
    </xf>
    <xf numFmtId="0" fontId="26" fillId="0" borderId="0" xfId="0" applyFont="1" applyFill="1" applyBorder="1" applyAlignment="1">
      <alignment horizontal="left" wrapText="1"/>
    </xf>
    <xf numFmtId="0" fontId="19" fillId="0" borderId="0" xfId="0" applyFont="1" applyFill="1" applyBorder="1"/>
    <xf numFmtId="0" fontId="32" fillId="0" borderId="0" xfId="0" applyFont="1"/>
    <xf numFmtId="165" fontId="25" fillId="28" borderId="10" xfId="28" applyNumberFormat="1" applyFont="1" applyFill="1" applyBorder="1"/>
    <xf numFmtId="0" fontId="1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vertical="top" wrapText="1"/>
    </xf>
    <xf numFmtId="0" fontId="31" fillId="29" borderId="0" xfId="0" applyFont="1" applyFill="1" applyBorder="1"/>
    <xf numFmtId="0" fontId="31" fillId="29" borderId="0" xfId="0" applyFont="1" applyFill="1" applyBorder="1" applyAlignment="1">
      <alignment horizontal="right"/>
    </xf>
    <xf numFmtId="0" fontId="1" fillId="0" borderId="10" xfId="0" applyFont="1" applyBorder="1" applyAlignment="1">
      <alignment vertical="top"/>
    </xf>
    <xf numFmtId="165" fontId="1" fillId="0" borderId="10" xfId="0" applyNumberFormat="1" applyFont="1" applyBorder="1" applyAlignment="1">
      <alignment vertical="top" wrapText="1"/>
    </xf>
    <xf numFmtId="0" fontId="1" fillId="0" borderId="10" xfId="0" applyFont="1" applyBorder="1" applyAlignment="1">
      <alignment horizontal="left" vertical="top"/>
    </xf>
    <xf numFmtId="165" fontId="15" fillId="0" borderId="10" xfId="0" applyNumberFormat="1" applyFont="1" applyBorder="1" applyAlignment="1">
      <alignment horizontal="right" vertical="top"/>
    </xf>
    <xf numFmtId="165" fontId="1" fillId="0" borderId="10" xfId="0" applyNumberFormat="1" applyFont="1" applyBorder="1" applyAlignment="1">
      <alignment horizontal="right" vertical="top"/>
    </xf>
    <xf numFmtId="0" fontId="1" fillId="0" borderId="10" xfId="0" applyFont="1" applyFill="1" applyBorder="1" applyAlignment="1">
      <alignment horizontal="left" vertical="top"/>
    </xf>
    <xf numFmtId="0" fontId="22" fillId="27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6" fillId="0" borderId="0" xfId="0" applyFont="1" applyFill="1" applyBorder="1" applyAlignment="1">
      <alignment horizontal="left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10"/>
  </sheetPr>
  <dimension ref="A1:C18"/>
  <sheetViews>
    <sheetView tabSelected="1" zoomScale="90" zoomScaleNormal="90" zoomScaleSheetLayoutView="80" workbookViewId="0">
      <selection activeCell="B7" sqref="B7"/>
    </sheetView>
  </sheetViews>
  <sheetFormatPr defaultRowHeight="12.75"/>
  <cols>
    <col min="1" max="1" width="6.28515625" style="2" customWidth="1"/>
    <col min="2" max="2" width="46.140625" style="1" customWidth="1"/>
    <col min="3" max="3" width="14" style="2" bestFit="1" customWidth="1"/>
    <col min="4" max="16384" width="9.140625" style="2"/>
  </cols>
  <sheetData>
    <row r="1" spans="1:3" ht="51.75" customHeight="1">
      <c r="A1" s="101" t="s">
        <v>99</v>
      </c>
      <c r="B1" s="101"/>
      <c r="C1" s="101"/>
    </row>
    <row r="2" spans="1:3" ht="18">
      <c r="A2" s="102" t="s">
        <v>29</v>
      </c>
      <c r="B2" s="102"/>
      <c r="C2" s="102"/>
    </row>
    <row r="3" spans="1:3" ht="15.75">
      <c r="A3" s="52" t="s">
        <v>28</v>
      </c>
      <c r="B3" s="69"/>
    </row>
    <row r="4" spans="1:3">
      <c r="A4" s="83"/>
      <c r="B4" s="83"/>
    </row>
    <row r="5" spans="1:3" ht="15" customHeight="1">
      <c r="A5" s="46" t="s">
        <v>0</v>
      </c>
      <c r="B5" s="46" t="s">
        <v>1</v>
      </c>
      <c r="C5" s="47" t="s">
        <v>52</v>
      </c>
    </row>
    <row r="6" spans="1:3" s="4" customFormat="1" ht="15">
      <c r="A6" s="11"/>
      <c r="B6" s="48" t="s">
        <v>14</v>
      </c>
      <c r="C6" s="48"/>
    </row>
    <row r="7" spans="1:3" s="4" customFormat="1" ht="14.25">
      <c r="A7" s="84">
        <v>1</v>
      </c>
      <c r="B7" s="35" t="s">
        <v>31</v>
      </c>
      <c r="C7" s="36">
        <f>'HR Cost'!$G$13</f>
        <v>525000</v>
      </c>
    </row>
    <row r="8" spans="1:3" ht="14.25">
      <c r="A8" s="84">
        <v>2</v>
      </c>
      <c r="B8" s="35" t="s">
        <v>15</v>
      </c>
      <c r="C8" s="37">
        <f>'HR Cost'!$G$24</f>
        <v>75000</v>
      </c>
    </row>
    <row r="9" spans="1:3" ht="14.25">
      <c r="A9" s="84">
        <v>3</v>
      </c>
      <c r="B9" s="35" t="s">
        <v>8</v>
      </c>
      <c r="C9" s="37">
        <f>Equipments!D27</f>
        <v>26420</v>
      </c>
    </row>
    <row r="10" spans="1:3" ht="14.25">
      <c r="A10" s="84">
        <v>6</v>
      </c>
      <c r="B10" s="35" t="s">
        <v>12</v>
      </c>
      <c r="C10" s="36">
        <f>Miscellaneous!D15</f>
        <v>170550</v>
      </c>
    </row>
    <row r="11" spans="1:3" s="4" customFormat="1" ht="15">
      <c r="A11" s="84"/>
      <c r="B11" s="38" t="s">
        <v>16</v>
      </c>
      <c r="C11" s="49">
        <f>SUM(C7:C10)</f>
        <v>796970</v>
      </c>
    </row>
    <row r="12" spans="1:3" s="4" customFormat="1" ht="15">
      <c r="A12" s="84">
        <v>7</v>
      </c>
      <c r="B12" s="39" t="s">
        <v>54</v>
      </c>
      <c r="C12" s="90">
        <v>20000</v>
      </c>
    </row>
    <row r="13" spans="1:3" s="4" customFormat="1" ht="15">
      <c r="A13" s="84">
        <v>8</v>
      </c>
      <c r="B13" s="40" t="s">
        <v>55</v>
      </c>
      <c r="C13" s="90">
        <v>40000</v>
      </c>
    </row>
    <row r="14" spans="1:3" s="4" customFormat="1" ht="15">
      <c r="A14" s="85">
        <v>9</v>
      </c>
      <c r="B14" s="40" t="s">
        <v>46</v>
      </c>
      <c r="C14" s="90">
        <v>100000</v>
      </c>
    </row>
    <row r="15" spans="1:3" ht="15">
      <c r="A15" s="34"/>
      <c r="B15" s="10"/>
      <c r="C15" s="41"/>
    </row>
    <row r="16" spans="1:3" ht="15.75" thickBot="1">
      <c r="A16" s="34"/>
      <c r="B16" s="42" t="s">
        <v>26</v>
      </c>
      <c r="C16" s="43">
        <f>SUM(C11:C14)</f>
        <v>956970</v>
      </c>
    </row>
    <row r="17" spans="1:3" ht="15" thickTop="1">
      <c r="A17" s="34"/>
      <c r="B17" s="44"/>
      <c r="C17" s="34"/>
    </row>
    <row r="18" spans="1:3" ht="14.25">
      <c r="A18" s="34"/>
      <c r="B18" s="44"/>
      <c r="C18" s="34"/>
    </row>
  </sheetData>
  <mergeCells count="2">
    <mergeCell ref="A1:C1"/>
    <mergeCell ref="A2:C2"/>
  </mergeCells>
  <phoneticPr fontId="20" type="noConversion"/>
  <hyperlinks>
    <hyperlink ref="C7" location="'HR Cost'!A1" display="'HR Cost'!A1"/>
    <hyperlink ref="C8" location="'HR Cost'!A1" display="'HR Cost'!A1"/>
    <hyperlink ref="C9" location="Equipments!A1" display="Equipments!A1"/>
  </hyperlinks>
  <pageMargins left="0.51" right="0.18" top="0.73" bottom="0.79" header="0.39" footer="0.5"/>
  <pageSetup scale="80" fitToHeight="2" orientation="portrait" r:id="rId1"/>
  <headerFooter alignWithMargins="0">
    <oddHeader>&amp;Rpage &amp;P of &amp;N</oddHeader>
    <oddFooter>&amp;L&amp;F&amp;C&amp;A&amp;R&amp;D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indexed="53"/>
    <pageSetUpPr fitToPage="1"/>
  </sheetPr>
  <dimension ref="A1:G27"/>
  <sheetViews>
    <sheetView zoomScaleSheetLayoutView="80" workbookViewId="0">
      <selection activeCell="E10" sqref="E10"/>
    </sheetView>
  </sheetViews>
  <sheetFormatPr defaultColWidth="14.42578125" defaultRowHeight="12.75"/>
  <cols>
    <col min="1" max="1" width="24.7109375" style="5" customWidth="1"/>
    <col min="2" max="6" width="12.7109375" style="5" customWidth="1"/>
    <col min="7" max="7" width="13.7109375" style="6" customWidth="1"/>
    <col min="8" max="16384" width="14.42578125" style="5"/>
  </cols>
  <sheetData>
    <row r="1" spans="1:7" ht="15.75">
      <c r="A1" s="103" t="s">
        <v>38</v>
      </c>
      <c r="B1" s="103"/>
    </row>
    <row r="2" spans="1:7" ht="15.75">
      <c r="A2" s="88"/>
      <c r="B2" s="87"/>
      <c r="C2" s="18"/>
      <c r="D2" s="18"/>
      <c r="E2" s="18"/>
      <c r="F2" s="18"/>
    </row>
    <row r="3" spans="1:7" ht="15.75">
      <c r="A3" s="76" t="s">
        <v>57</v>
      </c>
      <c r="B3" s="77"/>
      <c r="C3" s="78"/>
      <c r="D3" s="78"/>
      <c r="E3" s="78"/>
      <c r="F3" s="78"/>
    </row>
    <row r="4" spans="1:7" ht="46.5" customHeight="1">
      <c r="B4" s="70" t="s">
        <v>47</v>
      </c>
      <c r="C4" s="70" t="s">
        <v>48</v>
      </c>
      <c r="D4" s="79" t="s">
        <v>90</v>
      </c>
      <c r="E4" s="79" t="s">
        <v>91</v>
      </c>
      <c r="F4" s="70" t="s">
        <v>92</v>
      </c>
      <c r="G4" s="71" t="s">
        <v>9</v>
      </c>
    </row>
    <row r="5" spans="1:7">
      <c r="A5" s="89" t="s">
        <v>56</v>
      </c>
      <c r="B5" s="86">
        <v>0.2</v>
      </c>
      <c r="C5" s="86">
        <v>0.4</v>
      </c>
      <c r="D5" s="80"/>
      <c r="E5" s="80"/>
      <c r="F5" s="67"/>
      <c r="G5" s="68"/>
    </row>
    <row r="6" spans="1:7">
      <c r="A6" s="19" t="s">
        <v>7</v>
      </c>
      <c r="B6" s="22"/>
      <c r="C6" s="22"/>
      <c r="D6" s="22"/>
      <c r="E6" s="22"/>
      <c r="F6" s="22"/>
      <c r="G6" s="19"/>
    </row>
    <row r="7" spans="1:7">
      <c r="A7" s="23" t="s">
        <v>18</v>
      </c>
      <c r="B7" s="24"/>
      <c r="C7" s="24"/>
      <c r="D7" s="24">
        <v>1</v>
      </c>
      <c r="E7" s="24">
        <v>1</v>
      </c>
      <c r="F7" s="24">
        <v>1</v>
      </c>
      <c r="G7" s="20">
        <f>SUM(B7:F7)</f>
        <v>3</v>
      </c>
    </row>
    <row r="8" spans="1:7">
      <c r="A8" s="25" t="s">
        <v>5</v>
      </c>
      <c r="B8" s="24"/>
      <c r="C8" s="24"/>
      <c r="D8" s="24">
        <v>5</v>
      </c>
      <c r="E8" s="24">
        <v>5</v>
      </c>
      <c r="F8" s="24">
        <v>5</v>
      </c>
      <c r="G8" s="20"/>
    </row>
    <row r="9" spans="1:7">
      <c r="A9" s="23" t="s">
        <v>4</v>
      </c>
      <c r="B9" s="21"/>
      <c r="C9" s="21"/>
      <c r="D9" s="21">
        <v>50000</v>
      </c>
      <c r="E9" s="21">
        <v>35000</v>
      </c>
      <c r="F9" s="21">
        <v>20000</v>
      </c>
      <c r="G9" s="20"/>
    </row>
    <row r="10" spans="1:7" ht="24">
      <c r="A10" s="23" t="s">
        <v>37</v>
      </c>
      <c r="B10" s="21">
        <f>B9*B8*B7*B5</f>
        <v>0</v>
      </c>
      <c r="C10" s="21">
        <f>C9*C8*C7*C5</f>
        <v>0</v>
      </c>
      <c r="D10" s="21">
        <f t="shared" ref="D10:F10" si="0">D9*D8*D7</f>
        <v>250000</v>
      </c>
      <c r="E10" s="21">
        <f t="shared" si="0"/>
        <v>175000</v>
      </c>
      <c r="F10" s="21">
        <f t="shared" si="0"/>
        <v>100000</v>
      </c>
      <c r="G10" s="26">
        <f>SUM(B10:F10)</f>
        <v>525000</v>
      </c>
    </row>
    <row r="12" spans="1:7">
      <c r="A12" s="7"/>
    </row>
    <row r="13" spans="1:7" ht="15">
      <c r="A13" s="9" t="s">
        <v>53</v>
      </c>
      <c r="G13" s="82">
        <f>G10</f>
        <v>525000</v>
      </c>
    </row>
    <row r="14" spans="1:7" ht="15">
      <c r="A14" s="9"/>
      <c r="G14" s="8"/>
    </row>
    <row r="15" spans="1:7" ht="15.75">
      <c r="A15" s="103" t="s">
        <v>39</v>
      </c>
      <c r="B15" s="103"/>
    </row>
    <row r="16" spans="1:7" ht="25.5">
      <c r="B16" s="72" t="s">
        <v>49</v>
      </c>
      <c r="C16" s="72" t="s">
        <v>50</v>
      </c>
      <c r="D16" s="72" t="s">
        <v>51</v>
      </c>
      <c r="E16" s="72" t="s">
        <v>3</v>
      </c>
      <c r="F16" s="72" t="s">
        <v>3</v>
      </c>
      <c r="G16" s="72" t="s">
        <v>2</v>
      </c>
    </row>
    <row r="17" spans="1:7">
      <c r="A17" s="19" t="s">
        <v>7</v>
      </c>
      <c r="B17" s="22"/>
      <c r="C17" s="22"/>
      <c r="D17" s="22"/>
      <c r="E17" s="22"/>
      <c r="F17" s="22"/>
      <c r="G17" s="19"/>
    </row>
    <row r="18" spans="1:7">
      <c r="A18" s="23" t="s">
        <v>18</v>
      </c>
      <c r="B18" s="24"/>
      <c r="C18" s="24"/>
      <c r="D18" s="24">
        <v>1</v>
      </c>
      <c r="E18" s="24"/>
      <c r="F18" s="24"/>
      <c r="G18" s="20">
        <f>SUM(B18:F18)</f>
        <v>1</v>
      </c>
    </row>
    <row r="19" spans="1:7">
      <c r="A19" s="25" t="s">
        <v>5</v>
      </c>
      <c r="B19" s="24"/>
      <c r="C19" s="24"/>
      <c r="D19" s="24">
        <v>5</v>
      </c>
      <c r="E19" s="24"/>
      <c r="F19" s="24"/>
      <c r="G19" s="20"/>
    </row>
    <row r="20" spans="1:7">
      <c r="A20" s="23" t="s">
        <v>4</v>
      </c>
      <c r="B20" s="21"/>
      <c r="C20" s="21"/>
      <c r="D20" s="21">
        <v>15000</v>
      </c>
      <c r="E20" s="21"/>
      <c r="F20" s="21"/>
      <c r="G20" s="20"/>
    </row>
    <row r="21" spans="1:7" ht="24">
      <c r="A21" s="23" t="s">
        <v>37</v>
      </c>
      <c r="B21" s="21"/>
      <c r="C21" s="21"/>
      <c r="D21" s="21">
        <f t="shared" ref="D21:F21" si="1">D20*D19*D18</f>
        <v>75000</v>
      </c>
      <c r="E21" s="21">
        <f t="shared" si="1"/>
        <v>0</v>
      </c>
      <c r="F21" s="21">
        <f t="shared" si="1"/>
        <v>0</v>
      </c>
      <c r="G21" s="26">
        <f>SUM(B21:F21)</f>
        <v>75000</v>
      </c>
    </row>
    <row r="23" spans="1:7">
      <c r="A23" s="7"/>
    </row>
    <row r="24" spans="1:7" ht="15">
      <c r="A24" s="9" t="s">
        <v>17</v>
      </c>
      <c r="G24" s="82">
        <f>G21</f>
        <v>75000</v>
      </c>
    </row>
    <row r="26" spans="1:7" ht="15.75" thickBot="1">
      <c r="A26" s="9" t="s">
        <v>35</v>
      </c>
      <c r="G26" s="53">
        <f>G13+G24</f>
        <v>600000</v>
      </c>
    </row>
    <row r="27" spans="1:7" ht="13.5" thickTop="1"/>
  </sheetData>
  <mergeCells count="2">
    <mergeCell ref="A1:B1"/>
    <mergeCell ref="A15:B15"/>
  </mergeCells>
  <phoneticPr fontId="21" type="noConversion"/>
  <pageMargins left="0.51" right="0.18" top="0.73" bottom="0.79" header="0.39" footer="0.5"/>
  <pageSetup scale="78" fitToHeight="2" orientation="portrait" r:id="rId1"/>
  <headerFooter alignWithMargins="0">
    <oddHeader>&amp;Rpage &amp;P of &amp;N</oddHeader>
    <oddFooter>&amp;L&amp;F&amp;C&amp;A&amp;R&amp;D</oddFooter>
  </headerFooter>
  <rowBreaks count="1" manualBreakCount="1">
    <brk id="14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indexed="60"/>
    <pageSetUpPr fitToPage="1"/>
  </sheetPr>
  <dimension ref="A1:F29"/>
  <sheetViews>
    <sheetView topLeftCell="A13" zoomScaleSheetLayoutView="80" workbookViewId="0">
      <selection activeCell="A38" sqref="A38"/>
    </sheetView>
  </sheetViews>
  <sheetFormatPr defaultRowHeight="12.75"/>
  <cols>
    <col min="1" max="1" width="25.7109375" style="5" customWidth="1"/>
    <col min="2" max="2" width="7.28515625" style="5" customWidth="1"/>
    <col min="3" max="3" width="13.7109375" style="5" customWidth="1"/>
    <col min="4" max="4" width="14.5703125" style="5" customWidth="1"/>
    <col min="5" max="5" width="34.7109375" style="5" customWidth="1"/>
    <col min="6" max="6" width="36.7109375" style="5" customWidth="1"/>
    <col min="7" max="16384" width="9.140625" style="5"/>
  </cols>
  <sheetData>
    <row r="1" spans="1:6" ht="15.75">
      <c r="A1" s="12" t="s">
        <v>70</v>
      </c>
    </row>
    <row r="2" spans="1:6">
      <c r="B2" s="15"/>
      <c r="D2" s="13"/>
      <c r="E2" s="13"/>
    </row>
    <row r="3" spans="1:6">
      <c r="E3" s="93"/>
      <c r="F3" s="94"/>
    </row>
    <row r="4" spans="1:6">
      <c r="A4" s="19" t="s">
        <v>1</v>
      </c>
      <c r="B4" s="28" t="s">
        <v>6</v>
      </c>
      <c r="C4" s="28" t="s">
        <v>10</v>
      </c>
      <c r="D4" s="28" t="s">
        <v>20</v>
      </c>
      <c r="E4" s="33" t="s">
        <v>23</v>
      </c>
      <c r="F4" s="19" t="s">
        <v>24</v>
      </c>
    </row>
    <row r="5" spans="1:6">
      <c r="A5" s="3" t="s">
        <v>21</v>
      </c>
    </row>
    <row r="6" spans="1:6" ht="25.5">
      <c r="A6" s="91" t="s">
        <v>58</v>
      </c>
      <c r="B6" s="55">
        <v>3</v>
      </c>
      <c r="C6" s="56">
        <v>5500</v>
      </c>
      <c r="D6" s="56">
        <f>B6*C6</f>
        <v>16500</v>
      </c>
      <c r="E6" s="60"/>
      <c r="F6" s="92" t="s">
        <v>73</v>
      </c>
    </row>
    <row r="7" spans="1:6" ht="25.5">
      <c r="A7" s="54" t="s">
        <v>59</v>
      </c>
      <c r="B7" s="55">
        <v>1</v>
      </c>
      <c r="C7" s="56">
        <v>600</v>
      </c>
      <c r="D7" s="56">
        <f>B7*C7</f>
        <v>600</v>
      </c>
      <c r="E7" s="60"/>
      <c r="F7" s="92" t="s">
        <v>74</v>
      </c>
    </row>
    <row r="8" spans="1:6" ht="25.5">
      <c r="A8" s="54" t="s">
        <v>60</v>
      </c>
      <c r="B8" s="55">
        <v>8</v>
      </c>
      <c r="C8" s="56">
        <v>300</v>
      </c>
      <c r="D8" s="56">
        <f>B8*C8</f>
        <v>2400</v>
      </c>
      <c r="E8" s="60"/>
      <c r="F8" s="92" t="s">
        <v>75</v>
      </c>
    </row>
    <row r="9" spans="1:6" ht="38.25">
      <c r="A9" s="54" t="s">
        <v>61</v>
      </c>
      <c r="B9" s="55">
        <v>8</v>
      </c>
      <c r="C9" s="56">
        <v>300</v>
      </c>
      <c r="D9" s="56">
        <f>B9*C9</f>
        <v>2400</v>
      </c>
      <c r="E9" s="60"/>
      <c r="F9" s="92" t="s">
        <v>76</v>
      </c>
    </row>
    <row r="10" spans="1:6">
      <c r="A10" s="45"/>
      <c r="B10" s="55"/>
      <c r="C10" s="56"/>
      <c r="D10" s="56"/>
      <c r="E10" s="60"/>
      <c r="F10" s="45"/>
    </row>
    <row r="11" spans="1:6">
      <c r="A11" s="57" t="s">
        <v>16</v>
      </c>
      <c r="B11" s="58"/>
      <c r="C11" s="58"/>
      <c r="D11" s="62">
        <f>SUM(D6:D10)</f>
        <v>21900</v>
      </c>
      <c r="E11" s="62"/>
      <c r="F11" s="58"/>
    </row>
    <row r="12" spans="1:6">
      <c r="A12" s="17"/>
      <c r="B12" s="15"/>
    </row>
    <row r="13" spans="1:6">
      <c r="A13" s="16"/>
    </row>
    <row r="14" spans="1:6">
      <c r="A14" s="3" t="s">
        <v>71</v>
      </c>
    </row>
    <row r="15" spans="1:6" ht="25.5">
      <c r="A15" s="54" t="s">
        <v>62</v>
      </c>
      <c r="B15" s="55">
        <v>3</v>
      </c>
      <c r="C15" s="56">
        <v>250</v>
      </c>
      <c r="D15" s="56">
        <f>B15*C15</f>
        <v>750</v>
      </c>
      <c r="E15" s="96" t="s">
        <v>86</v>
      </c>
      <c r="F15" s="92" t="s">
        <v>77</v>
      </c>
    </row>
    <row r="16" spans="1:6">
      <c r="A16" s="91" t="s">
        <v>63</v>
      </c>
      <c r="B16" s="55">
        <v>3</v>
      </c>
      <c r="C16" s="56">
        <v>200</v>
      </c>
      <c r="D16" s="56">
        <f>B16*C16</f>
        <v>600</v>
      </c>
      <c r="E16" s="60"/>
      <c r="F16" s="92" t="s">
        <v>78</v>
      </c>
    </row>
    <row r="17" spans="1:6">
      <c r="A17" s="91" t="s">
        <v>67</v>
      </c>
      <c r="B17" s="55">
        <v>12</v>
      </c>
      <c r="C17" s="56">
        <v>30</v>
      </c>
      <c r="D17" s="56">
        <f>B17*C17</f>
        <v>360</v>
      </c>
      <c r="E17" s="60" t="s">
        <v>87</v>
      </c>
      <c r="F17" s="92" t="s">
        <v>79</v>
      </c>
    </row>
    <row r="18" spans="1:6" ht="25.5">
      <c r="A18" s="54" t="s">
        <v>64</v>
      </c>
      <c r="B18" s="55">
        <v>10</v>
      </c>
      <c r="C18" s="56">
        <v>130</v>
      </c>
      <c r="D18" s="56">
        <f t="shared" ref="D18:D24" si="0">B18*C18</f>
        <v>1300</v>
      </c>
      <c r="E18" s="60"/>
      <c r="F18" s="92" t="s">
        <v>80</v>
      </c>
    </row>
    <row r="19" spans="1:6" ht="25.5" customHeight="1">
      <c r="A19" s="54" t="s">
        <v>65</v>
      </c>
      <c r="B19" s="55">
        <v>30</v>
      </c>
      <c r="C19" s="56">
        <v>5</v>
      </c>
      <c r="D19" s="56">
        <f t="shared" si="0"/>
        <v>150</v>
      </c>
      <c r="E19" s="60"/>
      <c r="F19" s="92" t="s">
        <v>81</v>
      </c>
    </row>
    <row r="20" spans="1:6">
      <c r="A20" s="91" t="s">
        <v>66</v>
      </c>
      <c r="B20" s="55">
        <v>30</v>
      </c>
      <c r="C20" s="56">
        <v>5</v>
      </c>
      <c r="D20" s="56">
        <f t="shared" si="0"/>
        <v>150</v>
      </c>
      <c r="E20" s="60"/>
      <c r="F20" s="92" t="s">
        <v>84</v>
      </c>
    </row>
    <row r="21" spans="1:6">
      <c r="A21" s="91" t="s">
        <v>69</v>
      </c>
      <c r="B21" s="55">
        <v>3</v>
      </c>
      <c r="C21" s="56">
        <v>200</v>
      </c>
      <c r="D21" s="56">
        <f t="shared" si="0"/>
        <v>600</v>
      </c>
      <c r="E21" s="60"/>
      <c r="F21" s="92" t="s">
        <v>78</v>
      </c>
    </row>
    <row r="22" spans="1:6" ht="25.5">
      <c r="A22" s="91" t="s">
        <v>68</v>
      </c>
      <c r="B22" s="55">
        <v>30</v>
      </c>
      <c r="C22" s="56">
        <v>10</v>
      </c>
      <c r="D22" s="56">
        <f t="shared" si="0"/>
        <v>300</v>
      </c>
      <c r="E22" s="60"/>
      <c r="F22" s="92" t="s">
        <v>85</v>
      </c>
    </row>
    <row r="23" spans="1:6">
      <c r="A23" s="91" t="s">
        <v>82</v>
      </c>
      <c r="B23" s="55">
        <v>10</v>
      </c>
      <c r="C23" s="56">
        <v>30</v>
      </c>
      <c r="D23" s="56">
        <f t="shared" si="0"/>
        <v>300</v>
      </c>
      <c r="E23" s="60"/>
      <c r="F23" s="92" t="s">
        <v>83</v>
      </c>
    </row>
    <row r="24" spans="1:6">
      <c r="A24" s="92" t="s">
        <v>72</v>
      </c>
      <c r="B24" s="55">
        <v>10</v>
      </c>
      <c r="C24" s="56">
        <v>1</v>
      </c>
      <c r="D24" s="56">
        <f t="shared" si="0"/>
        <v>10</v>
      </c>
      <c r="E24" s="60"/>
      <c r="F24" s="45"/>
    </row>
    <row r="25" spans="1:6">
      <c r="A25" s="57" t="s">
        <v>16</v>
      </c>
      <c r="B25" s="58"/>
      <c r="C25" s="58"/>
      <c r="D25" s="62">
        <f>SUM(D15:D24)</f>
        <v>4520</v>
      </c>
      <c r="E25" s="62"/>
      <c r="F25" s="58"/>
    </row>
    <row r="26" spans="1:6">
      <c r="A26" s="30"/>
      <c r="D26" s="14"/>
      <c r="E26" s="14"/>
    </row>
    <row r="27" spans="1:6" ht="15.75" thickBot="1">
      <c r="A27" s="81" t="s">
        <v>22</v>
      </c>
      <c r="D27" s="53">
        <f>D11+D25</f>
        <v>26420</v>
      </c>
      <c r="E27" s="27"/>
    </row>
    <row r="28" spans="1:6" ht="13.5" thickTop="1">
      <c r="A28" s="3"/>
      <c r="D28" s="8"/>
      <c r="E28" s="8"/>
    </row>
    <row r="29" spans="1:6">
      <c r="A29" s="3"/>
      <c r="D29" s="8"/>
      <c r="E29" s="8"/>
    </row>
  </sheetData>
  <phoneticPr fontId="21" type="noConversion"/>
  <pageMargins left="0.51" right="0.18" top="0.73" bottom="0.79" header="0.39" footer="0.5"/>
  <pageSetup fitToHeight="2" orientation="portrait" r:id="rId1"/>
  <headerFooter alignWithMargins="0">
    <oddHeader>&amp;Rpage &amp;P of &amp;N</oddHeader>
    <oddFooter>&amp;L&amp;F&amp;C&amp;A&amp;R&amp;D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indexed="16"/>
    <pageSetUpPr fitToPage="1"/>
  </sheetPr>
  <dimension ref="A1:G14"/>
  <sheetViews>
    <sheetView zoomScaleSheetLayoutView="80" workbookViewId="0">
      <selection activeCell="A7" sqref="A7"/>
    </sheetView>
  </sheetViews>
  <sheetFormatPr defaultRowHeight="12.75"/>
  <cols>
    <col min="1" max="1" width="25.7109375" style="5" customWidth="1"/>
    <col min="2" max="2" width="7.7109375" style="5" customWidth="1"/>
    <col min="3" max="3" width="11.5703125" style="5" customWidth="1"/>
    <col min="4" max="4" width="10.7109375" style="5" customWidth="1"/>
    <col min="5" max="5" width="12.5703125" style="5" customWidth="1"/>
    <col min="6" max="6" width="14.5703125" style="5" customWidth="1"/>
    <col min="7" max="7" width="40.7109375" style="5" customWidth="1"/>
    <col min="8" max="16384" width="9.140625" style="5"/>
  </cols>
  <sheetData>
    <row r="1" spans="1:7" ht="15.75">
      <c r="A1" s="12" t="s">
        <v>40</v>
      </c>
      <c r="B1" s="12"/>
    </row>
    <row r="3" spans="1:7">
      <c r="A3" s="76" t="s">
        <v>42</v>
      </c>
      <c r="B3" s="76"/>
      <c r="C3" s="78"/>
      <c r="D3" s="78"/>
      <c r="E3" s="78"/>
      <c r="F3" s="78"/>
      <c r="G3" s="78"/>
    </row>
    <row r="4" spans="1:7" ht="15.75">
      <c r="C4" s="12"/>
      <c r="F4" s="6"/>
    </row>
    <row r="5" spans="1:7" ht="25.5">
      <c r="A5" s="73" t="s">
        <v>1</v>
      </c>
      <c r="B5" s="73" t="s">
        <v>44</v>
      </c>
      <c r="C5" s="73" t="s">
        <v>43</v>
      </c>
      <c r="D5" s="74" t="s">
        <v>45</v>
      </c>
      <c r="E5" s="73" t="s">
        <v>19</v>
      </c>
      <c r="F5" s="75" t="s">
        <v>20</v>
      </c>
      <c r="G5" s="73" t="s">
        <v>24</v>
      </c>
    </row>
    <row r="6" spans="1:7">
      <c r="A6" s="19" t="s">
        <v>7</v>
      </c>
      <c r="B6" s="19"/>
      <c r="C6" s="19"/>
      <c r="D6" s="29"/>
      <c r="E6" s="19"/>
      <c r="F6" s="28"/>
      <c r="G6" s="19"/>
    </row>
    <row r="7" spans="1:7">
      <c r="A7" s="95" t="s">
        <v>93</v>
      </c>
      <c r="B7" s="55">
        <v>1</v>
      </c>
      <c r="C7" s="55">
        <v>3</v>
      </c>
      <c r="D7" s="55">
        <v>5</v>
      </c>
      <c r="E7" s="56">
        <v>3500</v>
      </c>
      <c r="F7" s="56">
        <f>B7*C7*D7*E7</f>
        <v>52500</v>
      </c>
      <c r="G7" s="45"/>
    </row>
    <row r="8" spans="1:7">
      <c r="A8" s="61" t="s">
        <v>30</v>
      </c>
      <c r="B8" s="55">
        <v>1</v>
      </c>
      <c r="C8" s="55">
        <v>2</v>
      </c>
      <c r="D8" s="55">
        <v>5</v>
      </c>
      <c r="E8" s="56">
        <v>750</v>
      </c>
      <c r="F8" s="56">
        <f>B8*C8*D8*E8</f>
        <v>7500</v>
      </c>
      <c r="G8" s="45"/>
    </row>
    <row r="9" spans="1:7">
      <c r="A9" s="61" t="s">
        <v>33</v>
      </c>
      <c r="B9" s="55"/>
      <c r="C9" s="55"/>
      <c r="D9" s="55"/>
      <c r="E9" s="56"/>
      <c r="F9" s="56">
        <f>B9*C9*D9*E9</f>
        <v>0</v>
      </c>
      <c r="G9" s="45"/>
    </row>
    <row r="10" spans="1:7">
      <c r="A10" s="57" t="s">
        <v>32</v>
      </c>
      <c r="B10" s="57"/>
      <c r="C10" s="63"/>
      <c r="D10" s="63"/>
      <c r="E10" s="64"/>
      <c r="F10" s="59">
        <f>SUM(F7:F9)</f>
        <v>60000</v>
      </c>
      <c r="G10" s="65"/>
    </row>
    <row r="11" spans="1:7">
      <c r="A11" s="2"/>
      <c r="B11" s="2"/>
      <c r="C11" s="32"/>
      <c r="D11" s="32"/>
      <c r="E11" s="31"/>
      <c r="F11" s="31"/>
      <c r="G11" s="2"/>
    </row>
    <row r="12" spans="1:7">
      <c r="A12" s="2"/>
      <c r="B12" s="2"/>
      <c r="C12" s="32"/>
      <c r="D12" s="32"/>
      <c r="E12" s="31"/>
      <c r="F12" s="31"/>
      <c r="G12" s="2"/>
    </row>
    <row r="13" spans="1:7" ht="16.5" thickBot="1">
      <c r="A13" s="51" t="s">
        <v>34</v>
      </c>
      <c r="B13" s="51"/>
      <c r="C13" s="6"/>
      <c r="F13" s="53">
        <f>F10</f>
        <v>60000</v>
      </c>
    </row>
    <row r="14" spans="1:7" ht="13.5" thickTop="1"/>
  </sheetData>
  <phoneticPr fontId="21" type="noConversion"/>
  <pageMargins left="0.51" right="0.18" top="0.73" bottom="0.79" header="0.39" footer="0.5"/>
  <pageSetup scale="82" fitToHeight="2" orientation="portrait" r:id="rId1"/>
  <headerFooter alignWithMargins="0">
    <oddHeader>&amp;Rpage &amp;P of &amp;N</oddHeader>
    <oddFooter>&amp;L&amp;F&amp;C&amp;A&amp;R&amp;D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>
    <tabColor indexed="18"/>
    <pageSetUpPr fitToPage="1"/>
  </sheetPr>
  <dimension ref="A1:E16"/>
  <sheetViews>
    <sheetView zoomScaleSheetLayoutView="80" workbookViewId="0">
      <selection activeCell="D12" sqref="D12"/>
    </sheetView>
  </sheetViews>
  <sheetFormatPr defaultRowHeight="12.75"/>
  <cols>
    <col min="1" max="1" width="30.7109375" style="5" customWidth="1"/>
    <col min="2" max="2" width="9.140625" style="5"/>
    <col min="3" max="3" width="14.5703125" style="5" customWidth="1"/>
    <col min="4" max="4" width="15.7109375" style="5" customWidth="1"/>
    <col min="5" max="5" width="46.7109375" style="5" customWidth="1"/>
    <col min="6" max="16384" width="9.140625" style="5"/>
  </cols>
  <sheetData>
    <row r="1" spans="1:5" ht="15.75">
      <c r="A1" s="12" t="s">
        <v>41</v>
      </c>
    </row>
    <row r="2" spans="1:5" ht="15.75">
      <c r="A2" s="12"/>
    </row>
    <row r="3" spans="1:5">
      <c r="D3" s="6"/>
    </row>
    <row r="4" spans="1:5">
      <c r="A4" s="33" t="s">
        <v>1</v>
      </c>
      <c r="B4" s="33" t="s">
        <v>6</v>
      </c>
      <c r="C4" s="33" t="s">
        <v>11</v>
      </c>
      <c r="D4" s="19" t="s">
        <v>20</v>
      </c>
      <c r="E4" s="19" t="s">
        <v>27</v>
      </c>
    </row>
    <row r="5" spans="1:5" ht="25.5">
      <c r="A5" s="97" t="s">
        <v>88</v>
      </c>
      <c r="B5" s="55">
        <v>1</v>
      </c>
      <c r="C5" s="56">
        <v>35000</v>
      </c>
      <c r="D5" s="56">
        <f>B5*C5</f>
        <v>35000</v>
      </c>
      <c r="E5" s="92" t="s">
        <v>89</v>
      </c>
    </row>
    <row r="6" spans="1:5">
      <c r="A6" s="97" t="s">
        <v>93</v>
      </c>
      <c r="B6" s="55">
        <v>5</v>
      </c>
      <c r="C6" s="56">
        <v>20000</v>
      </c>
      <c r="D6" s="56">
        <f>B6*C6</f>
        <v>100000</v>
      </c>
      <c r="E6" s="92" t="s">
        <v>94</v>
      </c>
    </row>
    <row r="7" spans="1:5">
      <c r="A7" s="57" t="s">
        <v>16</v>
      </c>
      <c r="B7" s="58"/>
      <c r="C7" s="58"/>
      <c r="D7" s="66">
        <f>D5+D6</f>
        <v>135000</v>
      </c>
      <c r="E7" s="58"/>
    </row>
    <row r="8" spans="1:5">
      <c r="A8" s="17"/>
    </row>
    <row r="9" spans="1:5">
      <c r="A9" s="3" t="s">
        <v>25</v>
      </c>
    </row>
    <row r="10" spans="1:5">
      <c r="A10" s="100" t="s">
        <v>95</v>
      </c>
      <c r="B10" s="55">
        <v>1</v>
      </c>
      <c r="C10" s="98" t="s">
        <v>13</v>
      </c>
      <c r="D10" s="56">
        <v>20000</v>
      </c>
      <c r="E10" s="92" t="s">
        <v>96</v>
      </c>
    </row>
    <row r="11" spans="1:5">
      <c r="A11" s="100" t="s">
        <v>97</v>
      </c>
      <c r="B11" s="55">
        <v>5</v>
      </c>
      <c r="C11" s="99" t="s">
        <v>13</v>
      </c>
      <c r="D11" s="56">
        <v>15550</v>
      </c>
      <c r="E11" s="92" t="s">
        <v>98</v>
      </c>
    </row>
    <row r="12" spans="1:5">
      <c r="A12" s="57" t="s">
        <v>16</v>
      </c>
      <c r="B12" s="58"/>
      <c r="C12" s="58"/>
      <c r="D12" s="66">
        <f>SUM(D10:D11)</f>
        <v>35550</v>
      </c>
      <c r="E12" s="58"/>
    </row>
    <row r="13" spans="1:5">
      <c r="A13" s="17"/>
    </row>
    <row r="14" spans="1:5">
      <c r="A14" s="15"/>
    </row>
    <row r="15" spans="1:5" ht="16.5" thickBot="1">
      <c r="A15" s="50" t="s">
        <v>36</v>
      </c>
      <c r="C15" s="14"/>
      <c r="D15" s="53">
        <f>D7+D12</f>
        <v>170550</v>
      </c>
    </row>
    <row r="16" spans="1:5" ht="13.5" thickTop="1"/>
  </sheetData>
  <phoneticPr fontId="21" type="noConversion"/>
  <pageMargins left="0.51" right="0.18" top="0.73" bottom="0.79" header="0.39" footer="0.5"/>
  <pageSetup scale="87" fitToHeight="2" orientation="portrait" r:id="rId1"/>
  <headerFooter alignWithMargins="0">
    <oddHeader>&amp;Rpage &amp;P of &amp;N</oddHeader>
    <oddFooter>&amp;L&amp;F&amp;C&amp;A&amp;R&amp;D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Summary</vt:lpstr>
      <vt:lpstr>HR Cost</vt:lpstr>
      <vt:lpstr>Equipments</vt:lpstr>
      <vt:lpstr>B&amp;L</vt:lpstr>
      <vt:lpstr>Miscellaneous</vt:lpstr>
      <vt:lpstr>'HR Cost'!Print_Area</vt:lpstr>
      <vt:lpstr>Summary!Print_Area</vt:lpstr>
      <vt:lpstr>Summary!Print_Titles</vt:lpstr>
    </vt:vector>
  </TitlesOfParts>
  <Company>NICT R&amp;D Fund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Proposed Budget</dc:title>
  <dc:subject>TR&amp;D</dc:subject>
  <dc:creator>ST</dc:creator>
  <cp:lastModifiedBy>Hamza</cp:lastModifiedBy>
  <cp:lastPrinted>2017-06-14T07:14:25Z</cp:lastPrinted>
  <dcterms:created xsi:type="dcterms:W3CDTF">2007-08-23T04:45:48Z</dcterms:created>
  <dcterms:modified xsi:type="dcterms:W3CDTF">2018-12-16T10:59:12Z</dcterms:modified>
</cp:coreProperties>
</file>