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ents\Confirmed clients\UnitingCare\Background material\Data\MASTER\"/>
    </mc:Choice>
  </mc:AlternateContent>
  <xr:revisionPtr revIDLastSave="0" documentId="13_ncr:1_{12CEEC1C-AB47-4458-B951-C225074C3189}" xr6:coauthVersionLast="47" xr6:coauthVersionMax="47" xr10:uidLastSave="{00000000-0000-0000-0000-000000000000}"/>
  <bookViews>
    <workbookView xWindow="-120" yWindow="-120" windowWidth="29040" windowHeight="15840" activeTab="4" xr2:uid="{885E2F0F-47D1-46C2-9F83-5F9BE048B2A7}"/>
  </bookViews>
  <sheets>
    <sheet name="Master sheet" sheetId="1" r:id="rId1"/>
    <sheet name="South Australia" sheetId="9" r:id="rId2"/>
    <sheet name="Qld" sheetId="8" r:id="rId3"/>
    <sheet name="NSW" sheetId="6" r:id="rId4"/>
    <sheet name="Victoria" sheetId="7" r:id="rId5"/>
    <sheet name="Top 30 by age " sheetId="2" r:id="rId6"/>
    <sheet name="Top 30 by female 18-44 years of" sheetId="3" r:id="rId7"/>
    <sheet name="Top 30 income losses " sheetId="5" r:id="rId8"/>
    <sheet name="Seats per state" sheetId="4" r:id="rId9"/>
  </sheets>
  <definedNames>
    <definedName name="_xlnm._FilterDatabase" localSheetId="0" hidden="1">'Master sheet'!$A$2:$Z$153</definedName>
    <definedName name="_xlnm._FilterDatabase" localSheetId="3" hidden="1">NSW!$A$2:$AA$2</definedName>
    <definedName name="_xlnm._FilterDatabase" localSheetId="2" hidden="1">Qld!$A$2:$Y$2</definedName>
    <definedName name="_xlnm._FilterDatabase" localSheetId="1" hidden="1">'South Australia'!$A$2:$W$2</definedName>
    <definedName name="_xlnm._FilterDatabase" localSheetId="5" hidden="1">'Top 30 by age '!$A$1:$M$1</definedName>
    <definedName name="_xlnm._FilterDatabase" localSheetId="6" hidden="1">'Top 30 by female 18-44 years of'!$A$1:$I$1</definedName>
    <definedName name="_xlnm._FilterDatabase" localSheetId="7" hidden="1">'Top 30 income losses '!$B$1:$I$1</definedName>
    <definedName name="_xlnm._FilterDatabase" localSheetId="4" hidden="1">Victoria!$A$2:$Y$2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1" i="7" l="1"/>
  <c r="G41" i="7"/>
  <c r="M40" i="7"/>
  <c r="G40" i="7"/>
  <c r="M39" i="7"/>
  <c r="G39" i="7"/>
  <c r="M38" i="7"/>
  <c r="G38" i="7"/>
  <c r="M37" i="7"/>
  <c r="G37" i="7"/>
  <c r="M36" i="7"/>
  <c r="G36" i="7"/>
  <c r="M35" i="7"/>
  <c r="G35" i="7"/>
  <c r="M34" i="7"/>
  <c r="G34" i="7"/>
  <c r="M33" i="7"/>
  <c r="G33" i="7"/>
  <c r="G32" i="7"/>
  <c r="M31" i="7"/>
  <c r="G31" i="7"/>
  <c r="M30" i="7"/>
  <c r="G30" i="7"/>
  <c r="M29" i="7"/>
  <c r="G29" i="7"/>
  <c r="M28" i="7"/>
  <c r="G28" i="7"/>
  <c r="M27" i="7"/>
  <c r="G27" i="7"/>
  <c r="M26" i="7"/>
  <c r="G26" i="7"/>
  <c r="M25" i="7"/>
  <c r="G25" i="7"/>
  <c r="M24" i="7"/>
  <c r="G24" i="7"/>
  <c r="M23" i="7"/>
  <c r="G23" i="7"/>
  <c r="M22" i="7"/>
  <c r="G22" i="7"/>
  <c r="M21" i="7"/>
  <c r="G21" i="7"/>
  <c r="M20" i="7"/>
  <c r="G20" i="7"/>
  <c r="M19" i="7"/>
  <c r="G19" i="7"/>
  <c r="M18" i="7"/>
  <c r="G18" i="7"/>
  <c r="M17" i="7"/>
  <c r="G17" i="7"/>
  <c r="M16" i="7"/>
  <c r="G16" i="7"/>
  <c r="M15" i="7"/>
  <c r="G15" i="7"/>
  <c r="M14" i="7"/>
  <c r="G14" i="7"/>
  <c r="M13" i="7"/>
  <c r="G13" i="7"/>
  <c r="M12" i="7"/>
  <c r="G12" i="7"/>
  <c r="M11" i="7"/>
  <c r="G11" i="7"/>
  <c r="M10" i="7"/>
  <c r="G10" i="7"/>
  <c r="M9" i="7"/>
  <c r="G9" i="7"/>
  <c r="M8" i="7"/>
  <c r="G8" i="7"/>
  <c r="M7" i="7"/>
  <c r="G7" i="7"/>
  <c r="M6" i="7"/>
  <c r="G6" i="7"/>
  <c r="M5" i="7"/>
  <c r="G5" i="7"/>
  <c r="M4" i="7"/>
  <c r="G4" i="7"/>
  <c r="G3" i="7"/>
  <c r="M32" i="8"/>
  <c r="G32" i="8"/>
  <c r="M31" i="8"/>
  <c r="G31" i="8"/>
  <c r="M30" i="8"/>
  <c r="G30" i="8"/>
  <c r="M29" i="8"/>
  <c r="G29" i="8"/>
  <c r="M28" i="8"/>
  <c r="G28" i="8"/>
  <c r="M27" i="8"/>
  <c r="G27" i="8"/>
  <c r="M26" i="8"/>
  <c r="G26" i="8"/>
  <c r="M25" i="8"/>
  <c r="G25" i="8"/>
  <c r="M24" i="8"/>
  <c r="G24" i="8"/>
  <c r="M23" i="8"/>
  <c r="G23" i="8"/>
  <c r="M22" i="8"/>
  <c r="G22" i="8"/>
  <c r="M21" i="8"/>
  <c r="G21" i="8"/>
  <c r="M20" i="8"/>
  <c r="G20" i="8"/>
  <c r="M19" i="8"/>
  <c r="G19" i="8"/>
  <c r="M18" i="8"/>
  <c r="G18" i="8"/>
  <c r="M17" i="8"/>
  <c r="G17" i="8"/>
  <c r="M16" i="8"/>
  <c r="G16" i="8"/>
  <c r="M15" i="8"/>
  <c r="G15" i="8"/>
  <c r="G14" i="8"/>
  <c r="M13" i="8"/>
  <c r="G13" i="8"/>
  <c r="M12" i="8"/>
  <c r="G12" i="8"/>
  <c r="M11" i="8"/>
  <c r="G11" i="8"/>
  <c r="M10" i="8"/>
  <c r="G10" i="8"/>
  <c r="M9" i="8"/>
  <c r="G9" i="8"/>
  <c r="M8" i="8"/>
  <c r="G8" i="8"/>
  <c r="M7" i="8"/>
  <c r="G7" i="8"/>
  <c r="M6" i="8"/>
  <c r="G6" i="8"/>
  <c r="M5" i="8"/>
  <c r="G5" i="8"/>
  <c r="M4" i="8"/>
  <c r="G4" i="8"/>
  <c r="M3" i="8"/>
  <c r="G3" i="8"/>
  <c r="M12" i="9"/>
  <c r="G12" i="9"/>
  <c r="M11" i="9"/>
  <c r="G11" i="9"/>
  <c r="M10" i="9"/>
  <c r="G10" i="9"/>
  <c r="M9" i="9"/>
  <c r="G9" i="9"/>
  <c r="M8" i="9"/>
  <c r="G8" i="9"/>
  <c r="P7" i="9"/>
  <c r="M7" i="9"/>
  <c r="G7" i="9"/>
  <c r="M6" i="9"/>
  <c r="G6" i="9"/>
  <c r="M5" i="9"/>
  <c r="G5" i="9"/>
  <c r="M4" i="9"/>
  <c r="G4" i="9"/>
  <c r="M3" i="9"/>
  <c r="G3" i="9"/>
  <c r="P73" i="1"/>
  <c r="O49" i="6" l="1"/>
  <c r="G49" i="6"/>
  <c r="O48" i="6"/>
  <c r="G48" i="6"/>
  <c r="O47" i="6"/>
  <c r="G47" i="6"/>
  <c r="O46" i="6"/>
  <c r="G46" i="6"/>
  <c r="O45" i="6"/>
  <c r="G45" i="6"/>
  <c r="O44" i="6"/>
  <c r="G44" i="6"/>
  <c r="O43" i="6"/>
  <c r="G43" i="6"/>
  <c r="O42" i="6"/>
  <c r="G42" i="6"/>
  <c r="O41" i="6"/>
  <c r="G41" i="6"/>
  <c r="O40" i="6"/>
  <c r="G40" i="6"/>
  <c r="O39" i="6"/>
  <c r="G39" i="6"/>
  <c r="O38" i="6"/>
  <c r="G38" i="6"/>
  <c r="O37" i="6"/>
  <c r="G37" i="6"/>
  <c r="O36" i="6"/>
  <c r="G36" i="6"/>
  <c r="O35" i="6"/>
  <c r="G35" i="6"/>
  <c r="O34" i="6"/>
  <c r="G34" i="6"/>
  <c r="O33" i="6"/>
  <c r="G33" i="6"/>
  <c r="O32" i="6"/>
  <c r="G32" i="6"/>
  <c r="O31" i="6"/>
  <c r="G31" i="6"/>
  <c r="O30" i="6"/>
  <c r="G30" i="6"/>
  <c r="O29" i="6"/>
  <c r="G29" i="6"/>
  <c r="O28" i="6"/>
  <c r="G28" i="6"/>
  <c r="O27" i="6"/>
  <c r="G27" i="6"/>
  <c r="O26" i="6"/>
  <c r="G26" i="6"/>
  <c r="O25" i="6"/>
  <c r="G25" i="6"/>
  <c r="O24" i="6"/>
  <c r="G24" i="6"/>
  <c r="O23" i="6"/>
  <c r="G23" i="6"/>
  <c r="O22" i="6"/>
  <c r="G22" i="6"/>
  <c r="O21" i="6"/>
  <c r="G21" i="6"/>
  <c r="O20" i="6"/>
  <c r="G20" i="6"/>
  <c r="O19" i="6"/>
  <c r="G19" i="6"/>
  <c r="O18" i="6"/>
  <c r="G18" i="6"/>
  <c r="O17" i="6"/>
  <c r="G17" i="6"/>
  <c r="O16" i="6"/>
  <c r="G16" i="6"/>
  <c r="O15" i="6"/>
  <c r="G15" i="6"/>
  <c r="O14" i="6"/>
  <c r="G14" i="6"/>
  <c r="O13" i="6"/>
  <c r="G13" i="6"/>
  <c r="O12" i="6"/>
  <c r="G12" i="6"/>
  <c r="O11" i="6"/>
  <c r="G11" i="6"/>
  <c r="O10" i="6"/>
  <c r="G10" i="6"/>
  <c r="O9" i="6"/>
  <c r="G9" i="6"/>
  <c r="O8" i="6"/>
  <c r="G8" i="6"/>
  <c r="O7" i="6"/>
  <c r="G7" i="6"/>
  <c r="O6" i="6"/>
  <c r="G6" i="6"/>
  <c r="O5" i="6"/>
  <c r="G5" i="6"/>
  <c r="O4" i="6"/>
  <c r="G4" i="6"/>
  <c r="O3" i="6"/>
  <c r="G3" i="6"/>
  <c r="G87" i="1"/>
  <c r="G94" i="1"/>
  <c r="G53" i="1"/>
  <c r="G145" i="1"/>
  <c r="G83" i="1"/>
  <c r="G6" i="1"/>
  <c r="G68" i="1"/>
  <c r="G81" i="1"/>
  <c r="G63" i="1"/>
  <c r="G135" i="1"/>
  <c r="G11" i="1"/>
  <c r="G129" i="1"/>
  <c r="G67" i="1"/>
  <c r="G13" i="1"/>
  <c r="G88" i="1"/>
  <c r="G24" i="1"/>
  <c r="G138" i="1"/>
  <c r="G60" i="1"/>
  <c r="G37" i="1"/>
  <c r="G118" i="1"/>
  <c r="G39" i="1"/>
  <c r="G109" i="1"/>
  <c r="G144" i="1"/>
  <c r="G141" i="1"/>
  <c r="G97" i="1"/>
  <c r="G102" i="1"/>
  <c r="G34" i="1"/>
  <c r="G103" i="1"/>
  <c r="G7" i="1"/>
  <c r="G152" i="1"/>
  <c r="G146" i="1"/>
  <c r="G128" i="1"/>
  <c r="G10" i="1"/>
  <c r="G89" i="1"/>
  <c r="G9" i="1"/>
  <c r="G61" i="1"/>
  <c r="G112" i="1"/>
  <c r="G121" i="1"/>
  <c r="G127" i="1"/>
  <c r="G36" i="1"/>
  <c r="G35" i="1"/>
  <c r="G15" i="1"/>
  <c r="G19" i="1"/>
  <c r="G130" i="1"/>
  <c r="G5" i="1"/>
  <c r="G119" i="1"/>
  <c r="G113" i="1"/>
  <c r="G93" i="1"/>
  <c r="G91" i="1"/>
  <c r="G105" i="1"/>
  <c r="G48" i="1"/>
  <c r="G78" i="1"/>
  <c r="G77" i="1"/>
  <c r="G125" i="1"/>
  <c r="G116" i="1"/>
  <c r="G101" i="1"/>
  <c r="G120" i="1"/>
  <c r="G64" i="1"/>
  <c r="G131" i="1"/>
  <c r="G17" i="1"/>
  <c r="G139" i="1"/>
  <c r="G71" i="1"/>
  <c r="G133" i="1"/>
  <c r="G137" i="1"/>
  <c r="G20" i="1"/>
  <c r="G110" i="1"/>
  <c r="G21" i="1"/>
  <c r="G149" i="1"/>
  <c r="G45" i="1"/>
  <c r="G3" i="1"/>
  <c r="G74" i="1"/>
  <c r="G28" i="1"/>
  <c r="G57" i="1"/>
  <c r="G124" i="1"/>
  <c r="G79" i="1"/>
  <c r="G50" i="1"/>
  <c r="G86" i="1"/>
  <c r="G106" i="1"/>
  <c r="G22" i="1"/>
  <c r="G14" i="1"/>
  <c r="G55" i="1"/>
  <c r="G58" i="1"/>
  <c r="G111" i="1"/>
  <c r="G80" i="1"/>
  <c r="G99" i="1"/>
  <c r="G49" i="1"/>
  <c r="G33" i="1"/>
  <c r="G104" i="1"/>
  <c r="G30" i="1"/>
  <c r="G8" i="1"/>
  <c r="G41" i="1"/>
  <c r="G46" i="1"/>
  <c r="G26" i="1"/>
  <c r="G132" i="1"/>
  <c r="G44" i="1"/>
  <c r="G75" i="1"/>
  <c r="G108" i="1"/>
  <c r="G52" i="1"/>
  <c r="G4" i="1"/>
  <c r="G85" i="1"/>
  <c r="G136" i="1"/>
  <c r="G153" i="1"/>
  <c r="G95" i="1"/>
  <c r="G43" i="1"/>
  <c r="G40" i="1"/>
  <c r="G59" i="1"/>
  <c r="G100" i="1"/>
  <c r="G151" i="1"/>
  <c r="G70" i="1"/>
  <c r="G142" i="1"/>
  <c r="G66" i="1"/>
  <c r="G134" i="1"/>
  <c r="G98" i="1"/>
  <c r="G16" i="1"/>
  <c r="G122" i="1"/>
  <c r="G115" i="1"/>
  <c r="G148" i="1"/>
  <c r="G82" i="1"/>
  <c r="G123" i="1"/>
  <c r="G54" i="1"/>
  <c r="G84" i="1"/>
  <c r="G140" i="1"/>
  <c r="G27" i="1"/>
  <c r="G42" i="1"/>
  <c r="G69" i="1"/>
  <c r="G38" i="1"/>
  <c r="G76" i="1"/>
  <c r="G56" i="1"/>
  <c r="G25" i="1"/>
  <c r="G29" i="1"/>
  <c r="G147" i="1"/>
  <c r="G31" i="1"/>
  <c r="G51" i="1"/>
  <c r="G150" i="1"/>
  <c r="G32" i="1"/>
  <c r="G23" i="1"/>
  <c r="G117" i="1"/>
  <c r="G62" i="1"/>
  <c r="G18" i="1"/>
  <c r="G143" i="1"/>
  <c r="G96" i="1"/>
  <c r="G90" i="1"/>
  <c r="G65" i="1"/>
  <c r="G114" i="1"/>
  <c r="G12" i="1"/>
  <c r="G47" i="1"/>
  <c r="G92" i="1"/>
  <c r="G107" i="1"/>
  <c r="G72" i="1"/>
  <c r="G126" i="1"/>
  <c r="G73" i="1" l="1"/>
  <c r="N2" i="5"/>
  <c r="O18" i="5" l="1"/>
  <c r="I11" i="4"/>
  <c r="J10" i="4" s="1"/>
  <c r="E11" i="4"/>
  <c r="F3" i="4" s="1"/>
  <c r="I4" i="5"/>
  <c r="I17" i="5"/>
  <c r="I18" i="5"/>
  <c r="I30" i="5"/>
  <c r="I8" i="5"/>
  <c r="I2" i="5"/>
  <c r="I22" i="5"/>
  <c r="I6" i="5"/>
  <c r="I14" i="5"/>
  <c r="I26" i="5"/>
  <c r="I15" i="5"/>
  <c r="I29" i="5"/>
  <c r="I13" i="5"/>
  <c r="I27" i="5"/>
  <c r="I24" i="5"/>
  <c r="I11" i="5"/>
  <c r="I19" i="5"/>
  <c r="I10" i="5"/>
  <c r="I9" i="5"/>
  <c r="I21" i="5"/>
  <c r="I20" i="5"/>
  <c r="I7" i="5"/>
  <c r="I16" i="5"/>
  <c r="I12" i="5"/>
  <c r="I28" i="5"/>
  <c r="I3" i="5"/>
  <c r="I23" i="5"/>
  <c r="I5" i="5"/>
  <c r="I25" i="5"/>
  <c r="I32" i="5"/>
  <c r="I31" i="5"/>
  <c r="M126" i="1"/>
  <c r="M72" i="1"/>
  <c r="M107" i="1"/>
  <c r="M92" i="1"/>
  <c r="M47" i="1"/>
  <c r="M12" i="1"/>
  <c r="M114" i="1"/>
  <c r="M65" i="1"/>
  <c r="M90" i="1"/>
  <c r="M96" i="1"/>
  <c r="M143" i="1"/>
  <c r="M18" i="1"/>
  <c r="M62" i="1"/>
  <c r="M117" i="1"/>
  <c r="M23" i="1"/>
  <c r="M32" i="1"/>
  <c r="M150" i="1"/>
  <c r="M51" i="1"/>
  <c r="M31" i="1"/>
  <c r="M147" i="1"/>
  <c r="M29" i="1"/>
  <c r="M25" i="1"/>
  <c r="M56" i="1"/>
  <c r="M76" i="1"/>
  <c r="M38" i="1"/>
  <c r="M69" i="1"/>
  <c r="M42" i="1"/>
  <c r="M27" i="1"/>
  <c r="M140" i="1"/>
  <c r="M84" i="1"/>
  <c r="M54" i="1"/>
  <c r="M123" i="1"/>
  <c r="M82" i="1"/>
  <c r="M148" i="1"/>
  <c r="M115" i="1"/>
  <c r="M122" i="1"/>
  <c r="M16" i="1"/>
  <c r="M98" i="1"/>
  <c r="M134" i="1"/>
  <c r="M66" i="1"/>
  <c r="M142" i="1"/>
  <c r="M70" i="1"/>
  <c r="M151" i="1"/>
  <c r="M100" i="1"/>
  <c r="M59" i="1"/>
  <c r="M40" i="1"/>
  <c r="M43" i="1"/>
  <c r="M95" i="1"/>
  <c r="M153" i="1"/>
  <c r="M136" i="1"/>
  <c r="M85" i="1"/>
  <c r="M4" i="1"/>
  <c r="M52" i="1"/>
  <c r="M108" i="1"/>
  <c r="M75" i="1"/>
  <c r="M44" i="1"/>
  <c r="M132" i="1"/>
  <c r="M26" i="1"/>
  <c r="M46" i="1"/>
  <c r="M41" i="1"/>
  <c r="M8" i="1"/>
  <c r="M30" i="1"/>
  <c r="M104" i="1"/>
  <c r="M33" i="1"/>
  <c r="M49" i="1"/>
  <c r="M99" i="1"/>
  <c r="M80" i="1"/>
  <c r="M111" i="1"/>
  <c r="M58" i="1"/>
  <c r="M55" i="1"/>
  <c r="M14" i="1"/>
  <c r="M22" i="1"/>
  <c r="M106" i="1"/>
  <c r="M86" i="1"/>
  <c r="M50" i="1"/>
  <c r="M79" i="1"/>
  <c r="M124" i="1"/>
  <c r="M57" i="1"/>
  <c r="M28" i="1"/>
  <c r="M74" i="1"/>
  <c r="M45" i="1"/>
  <c r="M149" i="1"/>
  <c r="M21" i="1"/>
  <c r="M110" i="1"/>
  <c r="M20" i="1"/>
  <c r="M137" i="1"/>
  <c r="M133" i="1"/>
  <c r="M71" i="1"/>
  <c r="M139" i="1"/>
  <c r="M17" i="1"/>
  <c r="M131" i="1"/>
  <c r="M64" i="1"/>
  <c r="M101" i="1"/>
  <c r="M116" i="1"/>
  <c r="M125" i="1"/>
  <c r="M77" i="1"/>
  <c r="M78" i="1"/>
  <c r="M48" i="1"/>
  <c r="M105" i="1"/>
  <c r="M91" i="1"/>
  <c r="M93" i="1"/>
  <c r="M113" i="1"/>
  <c r="M119" i="1"/>
  <c r="M5" i="1"/>
  <c r="M130" i="1"/>
  <c r="M19" i="1"/>
  <c r="M15" i="1"/>
  <c r="M35" i="1"/>
  <c r="M36" i="1"/>
  <c r="M127" i="1"/>
  <c r="M121" i="1"/>
  <c r="M112" i="1"/>
  <c r="M61" i="1"/>
  <c r="M9" i="1"/>
  <c r="M89" i="1"/>
  <c r="M10" i="1"/>
  <c r="M128" i="1"/>
  <c r="M146" i="1"/>
  <c r="M152" i="1"/>
  <c r="M7" i="1"/>
  <c r="M103" i="1"/>
  <c r="M34" i="1"/>
  <c r="M102" i="1"/>
  <c r="M97" i="1"/>
  <c r="M141" i="1"/>
  <c r="M144" i="1"/>
  <c r="M109" i="1"/>
  <c r="M39" i="1"/>
  <c r="M118" i="1"/>
  <c r="M37" i="1"/>
  <c r="M60" i="1"/>
  <c r="M138" i="1"/>
  <c r="M24" i="1"/>
  <c r="M88" i="1"/>
  <c r="M13" i="1"/>
  <c r="M129" i="1"/>
  <c r="M11" i="1"/>
  <c r="M135" i="1"/>
  <c r="M63" i="1"/>
  <c r="M81" i="1"/>
  <c r="M6" i="1"/>
  <c r="M83" i="1"/>
  <c r="M145" i="1"/>
  <c r="M53" i="1"/>
  <c r="M94" i="1"/>
  <c r="M87" i="1"/>
  <c r="M73" i="1"/>
  <c r="J3" i="4" l="1"/>
  <c r="J4" i="4"/>
  <c r="J5" i="4"/>
  <c r="J7" i="4"/>
  <c r="J6" i="4"/>
  <c r="J8" i="4"/>
  <c r="J9" i="4"/>
  <c r="F4" i="4"/>
  <c r="F5" i="4"/>
  <c r="F6" i="4"/>
  <c r="F7" i="4"/>
  <c r="F8" i="4"/>
  <c r="F9" i="4"/>
  <c r="F10" i="4"/>
  <c r="M11" i="4"/>
  <c r="N9" i="4" s="1"/>
  <c r="B11" i="4"/>
  <c r="C3" i="4" s="1"/>
  <c r="K17" i="2"/>
  <c r="K13" i="2"/>
  <c r="K27" i="2"/>
  <c r="K12" i="2"/>
  <c r="K26" i="2"/>
  <c r="K11" i="2"/>
  <c r="K25" i="2"/>
  <c r="K10" i="2"/>
  <c r="K9" i="2"/>
  <c r="K8" i="2"/>
  <c r="K24" i="2"/>
  <c r="K23" i="2"/>
  <c r="K7" i="2"/>
  <c r="K22" i="2"/>
  <c r="K6" i="2"/>
  <c r="K21" i="2"/>
  <c r="K31" i="2"/>
  <c r="K16" i="2"/>
  <c r="K15" i="2"/>
  <c r="K20" i="2"/>
  <c r="K19" i="2"/>
  <c r="K5" i="2"/>
  <c r="K18" i="2"/>
  <c r="K30" i="2"/>
  <c r="K29" i="2"/>
  <c r="K28" i="2"/>
  <c r="K14" i="2"/>
  <c r="K4" i="2"/>
  <c r="K3" i="2"/>
  <c r="K2" i="2"/>
  <c r="F11" i="4" l="1"/>
  <c r="N4" i="4"/>
  <c r="N10" i="4"/>
  <c r="N5" i="4"/>
  <c r="N3" i="4"/>
  <c r="N6" i="4"/>
  <c r="N7" i="4"/>
  <c r="N8" i="4"/>
  <c r="C4" i="4"/>
  <c r="C5" i="4"/>
  <c r="C7" i="4"/>
  <c r="C6" i="4"/>
  <c r="C8" i="4"/>
  <c r="C9" i="4"/>
  <c r="C10" i="4"/>
  <c r="N11" i="4" l="1"/>
  <c r="J11" i="4"/>
  <c r="C11" i="4"/>
  <c r="M14" i="8"/>
  <c r="M14" i="8" a="1"/>
  <c r="R14" i="6"/>
  <c r="R25" i="6"/>
  <c r="R26" i="6"/>
  <c r="R31" i="6"/>
  <c r="R33" i="6"/>
  <c r="R41" i="6"/>
  <c r="R34" i="6"/>
  <c r="R44" i="6"/>
  <c r="R30" i="6"/>
  <c r="R16" i="6"/>
  <c r="R27" i="6"/>
  <c r="R15" i="6"/>
  <c r="R8" i="6"/>
  <c r="R37" i="6"/>
  <c r="R5" i="6"/>
  <c r="R6" i="6"/>
  <c r="R39" i="6"/>
  <c r="R7" i="6"/>
  <c r="R20" i="6"/>
  <c r="R46" i="6"/>
  <c r="R10" i="6"/>
  <c r="R13" i="6"/>
  <c r="R49" i="6"/>
  <c r="R40" i="6"/>
  <c r="R38" i="6"/>
  <c r="R24" i="6"/>
  <c r="R35" i="6"/>
  <c r="M67" i="1"/>
  <c r="M67" i="1" a="1"/>
  <c r="R36" i="6"/>
  <c r="R32" i="6"/>
  <c r="R42" i="6"/>
  <c r="R12" i="6"/>
  <c r="R11" i="6"/>
  <c r="R43" i="6"/>
  <c r="R9" i="6"/>
  <c r="R21" i="6"/>
  <c r="R18" i="6"/>
  <c r="R23" i="6"/>
  <c r="R22" i="6"/>
  <c r="R3" i="6"/>
  <c r="R17" i="6"/>
  <c r="R47" i="6"/>
  <c r="R19" i="6"/>
  <c r="R48" i="6"/>
  <c r="R4" i="6"/>
  <c r="R45" i="6"/>
  <c r="R28" i="6"/>
  <c r="R2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<sst xmlns="http://schemas.openxmlformats.org/spreadsheetml/2006/main" count="1965" uniqueCount="385">
  <si>
    <t>Electoral division</t>
  </si>
  <si>
    <t>State</t>
  </si>
  <si>
    <t>Bean</t>
  </si>
  <si>
    <t>ACT</t>
  </si>
  <si>
    <t>Canberra</t>
  </si>
  <si>
    <t>Fenner</t>
  </si>
  <si>
    <t>Banks</t>
  </si>
  <si>
    <t>NSW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</si>
  <si>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</si>
  <si>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</si>
  <si>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</si>
  <si>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</si>
  <si>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</si>
  <si>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</si>
  <si>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</si>
  <si>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</si>
  <si>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</si>
  <si>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</si>
  <si>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</si>
  <si>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</si>
  <si>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</si>
  <si>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</si>
  <si>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</si>
  <si>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</si>
  <si>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</si>
  <si>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</si>
  <si>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</si>
  <si>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</si>
  <si>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</si>
  <si>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</si>
  <si>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</si>
  <si>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</si>
  <si>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</si>
  <si>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</si>
  <si>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</si>
  <si>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</si>
  <si>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</si>
  <si>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</si>
  <si>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</si>
  <si>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</si>
  <si>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</si>
  <si>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</si>
  <si>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</si>
  <si>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</si>
  <si>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</si>
  <si>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</si>
  <si>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</si>
  <si>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</si>
  <si>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</si>
  <si>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</si>
  <si>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</si>
  <si>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</si>
  <si>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</si>
  <si>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</si>
  <si>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Lingiari</t>
  </si>
  <si>
    <t>NT</t>
  </si>
  <si>
    <t>Solomon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</si>
  <si>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</si>
  <si>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</si>
  <si>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</si>
  <si>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</si>
  <si>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</si>
  <si>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</si>
  <si>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</si>
  <si>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</si>
  <si>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</si>
  <si>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</si>
  <si>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</si>
  <si>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</si>
  <si>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</si>
  <si>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</si>
  <si>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</si>
  <si>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</si>
  <si>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</si>
  <si>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</si>
  <si>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</si>
  <si>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</si>
  <si>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</si>
  <si>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</si>
  <si>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</si>
  <si>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</si>
  <si>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</si>
  <si>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</si>
  <si>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</si>
  <si>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</si>
  <si>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</si>
  <si>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</si>
  <si>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Adelaide</t>
  </si>
  <si>
    <t>SA</t>
  </si>
  <si>
    <t>Barker</t>
  </si>
  <si>
    <t>Boothby</t>
  </si>
  <si>
    <t>Grey</t>
  </si>
  <si>
    <t>Hindmarsh</t>
  </si>
  <si>
    <t>Kingston</t>
  </si>
  <si>
    <t>Makin</t>
  </si>
  <si>
    <t>Mayo</t>
  </si>
  <si>
    <t>Spence</t>
  </si>
  <si>
    <t>Sturt</t>
  </si>
  <si>
    <t>Bass</t>
  </si>
  <si>
    <t>Braddon</t>
  </si>
  <si>
    <t>Clark</t>
  </si>
  <si>
    <t>Franklin</t>
  </si>
  <si>
    <t>Lyons</t>
  </si>
  <si>
    <t>Aston</t>
  </si>
  <si>
    <t>Ballarat</t>
  </si>
  <si>
    <t>Bendigo</t>
  </si>
  <si>
    <t>Bruce</t>
  </si>
  <si>
    <t>Calwell</t>
  </si>
  <si>
    <t>Casey</t>
  </si>
  <si>
    <t>Chisholm</t>
  </si>
  <si>
    <t>Cooper</t>
  </si>
  <si>
    <t>Corangamite</t>
  </si>
  <si>
    <t>Corio</t>
  </si>
  <si>
    <t>Deakin</t>
  </si>
  <si>
    <t>Dunkley</t>
  </si>
  <si>
    <t>Flinders</t>
  </si>
  <si>
    <t>Fraser</t>
  </si>
  <si>
    <t>Gellibrand</t>
  </si>
  <si>
    <t>Gippsland</t>
  </si>
  <si>
    <t>Goldstein</t>
  </si>
  <si>
    <t>Gorton</t>
  </si>
  <si>
    <t>Hawke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</si>
  <si>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</si>
  <si>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</si>
  <si>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</si>
  <si>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</si>
  <si>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</si>
  <si>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</si>
  <si>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</si>
  <si>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</si>
  <si>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</si>
  <si>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Macnamara</t>
  </si>
  <si>
    <t>Mallee</t>
  </si>
  <si>
    <t>Maribyrnong</t>
  </si>
  <si>
    <t>McEwen</t>
  </si>
  <si>
    <t>Melbourne</t>
  </si>
  <si>
    <t>Menzies</t>
  </si>
  <si>
    <t>Monash</t>
  </si>
  <si>
    <t>Nicholls</t>
  </si>
  <si>
    <t>Scullin</t>
  </si>
  <si>
    <t>Wannon</t>
  </si>
  <si>
    <t>Wills</t>
  </si>
  <si>
    <t>Brand</t>
  </si>
  <si>
    <t>WA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</si>
  <si>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</si>
  <si>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</si>
  <si>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</si>
  <si>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</si>
  <si>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</si>
  <si>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</si>
  <si>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</si>
  <si>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</si>
  <si>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</si>
  <si>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</si>
  <si>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</si>
  <si>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</si>
  <si>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Swan</t>
  </si>
  <si>
    <t>Tangney</t>
  </si>
  <si>
    <t>QLD</t>
  </si>
  <si>
    <t>TAS</t>
  </si>
  <si>
    <t>VIC</t>
  </si>
  <si>
    <t>Total electors</t>
  </si>
  <si>
    <t>Female electors between 20 and 44</t>
  </si>
  <si>
    <t>Female electors</t>
  </si>
  <si>
    <t>*As at 31 December 2021</t>
  </si>
  <si>
    <t>% female electors between 20 and 44</t>
  </si>
  <si>
    <t>% of +55 years old</t>
  </si>
  <si>
    <t>Total +55 years old</t>
  </si>
  <si>
    <t>https://www.aec.gov.au/enrolling_to_vote/enrolment_stats/elector_count/index.htm</t>
  </si>
  <si>
    <t>Party</t>
  </si>
  <si>
    <t xml:space="preserve">Labor </t>
  </si>
  <si>
    <t>Liberal</t>
  </si>
  <si>
    <t>Lib/National</t>
  </si>
  <si>
    <t>National</t>
  </si>
  <si>
    <t>Independent</t>
  </si>
  <si>
    <t>Labor</t>
  </si>
  <si>
    <t>Electorate ranking by % female voters aged 20-44</t>
  </si>
  <si>
    <t xml:space="preserve">Electorate ranking by % voters aged +55 years old </t>
  </si>
  <si>
    <t>Victoria</t>
  </si>
  <si>
    <t>Queensland</t>
  </si>
  <si>
    <t>South Australia</t>
  </si>
  <si>
    <t>Western Australia</t>
  </si>
  <si>
    <t>Northern Territory</t>
  </si>
  <si>
    <t>Tasmania</t>
  </si>
  <si>
    <t>Australian Capital Territory</t>
  </si>
  <si>
    <t>Number of seats</t>
  </si>
  <si>
    <t>% of seats in Parliament</t>
  </si>
  <si>
    <t>TOTAL</t>
  </si>
  <si>
    <t xml:space="preserve">Of the 30 oldest </t>
  </si>
  <si>
    <t>% of the 30 oldest seats</t>
  </si>
  <si>
    <t>Number of 30 oldest seats</t>
  </si>
  <si>
    <t>Over-represented</t>
  </si>
  <si>
    <t>Under-represented</t>
  </si>
  <si>
    <t>Number of 30 largest proportion of women aged 18-44</t>
  </si>
  <si>
    <t>Paid parental leave</t>
  </si>
  <si>
    <t>Fairly represented</t>
  </si>
  <si>
    <t>Should paid parental leave be an issue in this state?</t>
  </si>
  <si>
    <t>Should age care be an issue in this state?</t>
  </si>
  <si>
    <t>SLOW WAGES GROWTH</t>
  </si>
  <si>
    <t>Electorate</t>
  </si>
  <si>
    <t>Median weekly household income 2016</t>
  </si>
  <si>
    <t>Median weekly household income 2016 RANK</t>
  </si>
  <si>
    <t>2022 Estimate at 2.5 per cent annual growth</t>
  </si>
  <si>
    <t>2022 Estimate at 4.5 per cent annual growth</t>
  </si>
  <si>
    <t>Estimated fortnightly income loss per household</t>
  </si>
  <si>
    <t>New electorate</t>
  </si>
  <si>
    <t>Macnamara (Melbourne Ports)</t>
  </si>
  <si>
    <t xml:space="preserve">Fortnight income loss of between $270-$680, depending upon income and electorate. </t>
  </si>
  <si>
    <t>Number of electorates with top 30 income losses</t>
  </si>
  <si>
    <t>% of the top 30 income losses</t>
  </si>
  <si>
    <t>Should lost income be an issue in this state?</t>
  </si>
  <si>
    <t>Aged Care wages</t>
  </si>
  <si>
    <t>Stagnant wages</t>
  </si>
  <si>
    <t xml:space="preserve">Hawke </t>
  </si>
  <si>
    <t>VACANT</t>
  </si>
  <si>
    <t xml:space="preserve">MP </t>
  </si>
  <si>
    <t>Steve Georganas</t>
  </si>
  <si>
    <t>Alan Tudge</t>
  </si>
  <si>
    <t>Catherine King</t>
  </si>
  <si>
    <t>David Coleman</t>
  </si>
  <si>
    <t>Tony Pasin</t>
  </si>
  <si>
    <t>Linda Burney</t>
  </si>
  <si>
    <t>Bridget Archer</t>
  </si>
  <si>
    <t>David Smith</t>
  </si>
  <si>
    <t>Lisa Chesters</t>
  </si>
  <si>
    <t>John Alexander</t>
  </si>
  <si>
    <t>Julian Leeser</t>
  </si>
  <si>
    <t>Shayne Neumann</t>
  </si>
  <si>
    <t>Jason Clare</t>
  </si>
  <si>
    <t>Ross Vasta</t>
  </si>
  <si>
    <t>Nicolle Flint</t>
  </si>
  <si>
    <t>Andrew Laming</t>
  </si>
  <si>
    <t>Gavin Pearce</t>
  </si>
  <si>
    <t>Paul Fletcher</t>
  </si>
  <si>
    <t>Madeleine King</t>
  </si>
  <si>
    <t>Trevor Evans</t>
  </si>
  <si>
    <t>Julian Hill</t>
  </si>
  <si>
    <t>Matt Keogh</t>
  </si>
  <si>
    <t>Andrew Gee</t>
  </si>
  <si>
    <t>Maria Vamvakinou</t>
  </si>
  <si>
    <t>Alicia Payne</t>
  </si>
  <si>
    <t>Andrew Hastie</t>
  </si>
  <si>
    <t>Michelle Landry</t>
  </si>
  <si>
    <t>Tony Smith</t>
  </si>
  <si>
    <t>Ed Husic</t>
  </si>
  <si>
    <t>Gladys Liu</t>
  </si>
  <si>
    <t>Andrew Wilkie</t>
  </si>
  <si>
    <t>Scott Morrison</t>
  </si>
  <si>
    <t>Ged Kearney</t>
  </si>
  <si>
    <t>Libby Coker</t>
  </si>
  <si>
    <t>Richard Marles</t>
  </si>
  <si>
    <t>Anne Aly</t>
  </si>
  <si>
    <t>Pat Conaghan</t>
  </si>
  <si>
    <t>Sharon Bird</t>
  </si>
  <si>
    <t>Celia Hammond</t>
  </si>
  <si>
    <t>George Christensen</t>
  </si>
  <si>
    <t>Michael Sukkar</t>
  </si>
  <si>
    <t>Peter Dutton</t>
  </si>
  <si>
    <t>Emma McBride</t>
  </si>
  <si>
    <t>Peta Murphy</t>
  </si>
  <si>
    <t>Melissa Price</t>
  </si>
  <si>
    <t>Kristy McBain</t>
  </si>
  <si>
    <t>Stuart Robert</t>
  </si>
  <si>
    <t>Ted O'Brien</t>
  </si>
  <si>
    <t>Sussan Ley</t>
  </si>
  <si>
    <t>Andrew Leigh</t>
  </si>
  <si>
    <t>Andrew Wallace</t>
  </si>
  <si>
    <t>Greg Hunt</t>
  </si>
  <si>
    <t>Ken O'Dowd</t>
  </si>
  <si>
    <t>Bert van Manen</t>
  </si>
  <si>
    <t>Nola Marino</t>
  </si>
  <si>
    <t>Chris Hayes</t>
  </si>
  <si>
    <t>Julie Collins</t>
  </si>
  <si>
    <t>Daniel Mulino</t>
  </si>
  <si>
    <t>Josh Wilson</t>
  </si>
  <si>
    <t>Tim Watts</t>
  </si>
  <si>
    <t>Fiona Phillips</t>
  </si>
  <si>
    <t>Darren Chester</t>
  </si>
  <si>
    <t>Tim Wilson</t>
  </si>
  <si>
    <t>Brendan O'Connor</t>
  </si>
  <si>
    <t>Anthony Albanese</t>
  </si>
  <si>
    <t>Michelle Rowland</t>
  </si>
  <si>
    <t>Rowan Ramsey</t>
  </si>
  <si>
    <t>Terri Butler</t>
  </si>
  <si>
    <t>Garth Hamilton</t>
  </si>
  <si>
    <t>Ken Wyatt</t>
  </si>
  <si>
    <t>Phillip Thompson</t>
  </si>
  <si>
    <t>Katie Allen</t>
  </si>
  <si>
    <t>Mark Butler</t>
  </si>
  <si>
    <t>Keith Pitt</t>
  </si>
  <si>
    <t>Anthony Byrne</t>
  </si>
  <si>
    <t>Clare O'Neil</t>
  </si>
  <si>
    <t>Craig Kelly</t>
  </si>
  <si>
    <t>Angus Taylor</t>
  </si>
  <si>
    <t>Joel Fitzgibbon</t>
  </si>
  <si>
    <t>Helen Haines</t>
  </si>
  <si>
    <t>Mark Dreyfus</t>
  </si>
  <si>
    <t>Kate Thwaites</t>
  </si>
  <si>
    <t>Bob Katter</t>
  </si>
  <si>
    <t>Matt Thistlethwaite</t>
  </si>
  <si>
    <t>Amanda Rishworth</t>
  </si>
  <si>
    <t>Josh Frydenberg</t>
  </si>
  <si>
    <t>Jason Wood</t>
  </si>
  <si>
    <t>Joanne Ryan</t>
  </si>
  <si>
    <t>Warren Entsch</t>
  </si>
  <si>
    <t>Anika Wells</t>
  </si>
  <si>
    <t>Melissa McIntosh</t>
  </si>
  <si>
    <t>Warren Snowdon</t>
  </si>
  <si>
    <t>Terry Young</t>
  </si>
  <si>
    <t>David Gillespie</t>
  </si>
  <si>
    <t>Brian Mitchell</t>
  </si>
  <si>
    <t>Mike Freelander</t>
  </si>
  <si>
    <t>Jason Falinski</t>
  </si>
  <si>
    <t>Josh Burns</t>
  </si>
  <si>
    <t>Susan Templeman</t>
  </si>
  <si>
    <t>Tony Zappia</t>
  </si>
  <si>
    <t>Anne Webster</t>
  </si>
  <si>
    <t>David Littleproud</t>
  </si>
  <si>
    <t>Bill Shorten</t>
  </si>
  <si>
    <t>Rebekha Sharkie</t>
  </si>
  <si>
    <t>Rob Mitchell</t>
  </si>
  <si>
    <t>Chris Bowen</t>
  </si>
  <si>
    <t>Karen Andrews</t>
  </si>
  <si>
    <t>Adam Bandt</t>
  </si>
  <si>
    <t>Kevin Andrews</t>
  </si>
  <si>
    <t>Alex Hawke</t>
  </si>
  <si>
    <t>Russell Broadbent</t>
  </si>
  <si>
    <t>Angie Bell</t>
  </si>
  <si>
    <t>Ian Goodenough</t>
  </si>
  <si>
    <t>Graham Perrett</t>
  </si>
  <si>
    <t>Barnaby Joyce</t>
  </si>
  <si>
    <t>Sharon Claydon</t>
  </si>
  <si>
    <t>Damian Drum</t>
  </si>
  <si>
    <t>Trent Zimmerman</t>
  </si>
  <si>
    <t>Rick Wilson</t>
  </si>
  <si>
    <t>Milton Dick</t>
  </si>
  <si>
    <t>Kevin Hogan</t>
  </si>
  <si>
    <t>Mark Coulton</t>
  </si>
  <si>
    <t>Julie Owens</t>
  </si>
  <si>
    <t>Meryl Swanson</t>
  </si>
  <si>
    <t>Christian Porter</t>
  </si>
  <si>
    <t>Patrick Gorman</t>
  </si>
  <si>
    <t>Luke Howarth</t>
  </si>
  <si>
    <t>Jim Chalmers</t>
  </si>
  <si>
    <t>Fiona Martin</t>
  </si>
  <si>
    <t>Justine Elliot</t>
  </si>
  <si>
    <t>Michael McCormack</t>
  </si>
  <si>
    <t>Lucy Wicks</t>
  </si>
  <si>
    <t>Julian Simmonds</t>
  </si>
  <si>
    <t>Andrew Giles</t>
  </si>
  <si>
    <t>Pat Conroy</t>
  </si>
  <si>
    <t>Luke Gosling</t>
  </si>
  <si>
    <t>Nick Champion</t>
  </si>
  <si>
    <t>James Stevens</t>
  </si>
  <si>
    <t>Steve Irons</t>
  </si>
  <si>
    <t>Tanya Plibersek</t>
  </si>
  <si>
    <t>Ben Morton</t>
  </si>
  <si>
    <t>Dan Tehan</t>
  </si>
  <si>
    <t>Zali Steggall</t>
  </si>
  <si>
    <t>Tony Burke</t>
  </si>
  <si>
    <t>Dave Sharma</t>
  </si>
  <si>
    <t>Anne Stanley</t>
  </si>
  <si>
    <t>Stephen Jones</t>
  </si>
  <si>
    <t>Llew O'Brien</t>
  </si>
  <si>
    <t>Peter Khalil</t>
  </si>
  <si>
    <t>Scott Buchholz</t>
  </si>
  <si>
    <t>AEC margin</t>
  </si>
  <si>
    <t>ALP</t>
  </si>
  <si>
    <t>LNP</t>
  </si>
  <si>
    <t>Lib</t>
  </si>
  <si>
    <t>Nat</t>
  </si>
  <si>
    <t>Ind</t>
  </si>
  <si>
    <t>CenAll</t>
  </si>
  <si>
    <t>Safe/Marg</t>
  </si>
  <si>
    <t>Marg</t>
  </si>
  <si>
    <t>Safe</t>
  </si>
  <si>
    <t>Increasing aged care wages</t>
  </si>
  <si>
    <t xml:space="preserve">Fixing stagnant wages </t>
  </si>
  <si>
    <t>Paid super on parental leave</t>
  </si>
  <si>
    <t>2022 Estimate at 2.5% annual growth</t>
  </si>
  <si>
    <t>2022 Estimate at 4.5% annual growth</t>
  </si>
  <si>
    <t>AEC TPP</t>
  </si>
  <si>
    <t>Greens</t>
  </si>
  <si>
    <t>https://www.abc.net.au/news/elections/federal/2022/guide/electorates</t>
  </si>
  <si>
    <t>National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</si>
</sst>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164" fontId="0" fillId="0" borderId="1" xfId="1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65" fontId="0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1" applyNumberFormat="1" applyFont="1" applyFill="1" applyBorder="1" applyAlignment="1">
      <alignment horizontal="center" vertical="center" wrapText="1"/>
    </xf>
    <xf numFmtId="165" fontId="0" fillId="0" borderId="1" xfId="2" applyNumberFormat="1" applyFont="1" applyBorder="1"/>
    <xf numFmtId="0" fontId="2" fillId="0" borderId="1" xfId="0" applyFont="1" applyBorder="1"/>
    <xf numFmtId="165" fontId="2" fillId="0" borderId="1" xfId="2" applyNumberFormat="1" applyFont="1" applyBorder="1"/>
    <xf numFmtId="0" fontId="2" fillId="0" borderId="0" xfId="0" applyFont="1"/>
    <xf numFmtId="165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1" xfId="1" applyNumberFormat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0" fillId="4" borderId="1" xfId="0" applyFill="1" applyBorder="1"/>
    <xf numFmtId="0" fontId="0" fillId="7" borderId="1" xfId="0" applyFill="1" applyBorder="1"/>
    <xf numFmtId="0" fontId="0" fillId="0" borderId="0" xfId="0" applyAlignment="1">
      <alignment wrapText="1"/>
    </xf>
    <xf numFmtId="165" fontId="0" fillId="0" borderId="0" xfId="2" applyNumberFormat="1" applyFont="1"/>
    <xf numFmtId="165" fontId="2" fillId="0" borderId="1" xfId="0" applyNumberFormat="1" applyFont="1" applyBorder="1"/>
    <xf numFmtId="0" fontId="0" fillId="6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4" fontId="3" fillId="8" borderId="1" xfId="3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0" fillId="0" borderId="1" xfId="3" applyFont="1" applyBorder="1"/>
    <xf numFmtId="164" fontId="0" fillId="9" borderId="1" xfId="1" applyNumberFormat="1" applyFont="1" applyFill="1" applyBorder="1" applyAlignment="1"/>
    <xf numFmtId="0" fontId="0" fillId="0" borderId="1" xfId="0" applyFont="1" applyBorder="1"/>
    <xf numFmtId="44" fontId="8" fillId="0" borderId="1" xfId="3" applyFont="1" applyBorder="1"/>
    <xf numFmtId="0" fontId="0" fillId="0" borderId="0" xfId="0" applyFill="1" applyBorder="1" applyAlignment="1">
      <alignment wrapText="1"/>
    </xf>
    <xf numFmtId="165" fontId="0" fillId="0" borderId="1" xfId="2" applyNumberFormat="1" applyFont="1" applyBorder="1" applyAlignment="1">
      <alignment wrapText="1"/>
    </xf>
    <xf numFmtId="44" fontId="0" fillId="0" borderId="0" xfId="3" applyFont="1"/>
    <xf numFmtId="9" fontId="0" fillId="0" borderId="0" xfId="2" applyFont="1"/>
    <xf numFmtId="0" fontId="0" fillId="10" borderId="1" xfId="0" applyFill="1" applyBorder="1" applyAlignment="1">
      <alignment horizontal="center"/>
    </xf>
    <xf numFmtId="0" fontId="9" fillId="0" borderId="1" xfId="4" applyBorder="1"/>
    <xf numFmtId="0" fontId="9" fillId="11" borderId="1" xfId="4" applyFill="1" applyBorder="1" applyAlignment="1">
      <alignment horizontal="left" vertical="top" wrapText="1"/>
    </xf>
    <xf numFmtId="0" fontId="9" fillId="0" borderId="1" xfId="4" applyFill="1" applyBorder="1" applyAlignment="1">
      <alignment vertical="center" wrapText="1"/>
    </xf>
    <xf numFmtId="0" fontId="9" fillId="0" borderId="1" xfId="4" applyFill="1" applyBorder="1" applyAlignment="1">
      <alignment horizontal="left" vertical="top" wrapText="1"/>
    </xf>
    <xf numFmtId="2" fontId="0" fillId="0" borderId="1" xfId="0" applyNumberFormat="1" applyBorder="1" applyAlignment="1">
      <alignment horizontal="center"/>
    </xf>
    <xf numFmtId="165" fontId="0" fillId="4" borderId="1" xfId="2" applyNumberFormat="1" applyFont="1" applyFill="1" applyBorder="1" applyAlignment="1">
      <alignment horizontal="center"/>
    </xf>
    <xf numFmtId="165" fontId="0" fillId="12" borderId="1" xfId="2" applyNumberFormat="1" applyFont="1" applyFill="1" applyBorder="1" applyAlignment="1">
      <alignment horizontal="center"/>
    </xf>
    <xf numFmtId="0" fontId="0" fillId="13" borderId="0" xfId="0" applyFill="1" applyAlignment="1">
      <alignment horizontal="center" vertical="center"/>
    </xf>
    <xf numFmtId="165" fontId="0" fillId="13" borderId="1" xfId="2" applyNumberFormat="1" applyFont="1" applyFill="1" applyBorder="1" applyAlignment="1">
      <alignment horizontal="center" vertical="center"/>
    </xf>
    <xf numFmtId="166" fontId="8" fillId="0" borderId="1" xfId="3" applyNumberFormat="1" applyFont="1" applyBorder="1"/>
    <xf numFmtId="166" fontId="0" fillId="9" borderId="1" xfId="3" applyNumberFormat="1" applyFont="1" applyFill="1" applyBorder="1" applyAlignment="1"/>
    <xf numFmtId="166" fontId="0" fillId="0" borderId="1" xfId="3" applyNumberFormat="1" applyFont="1" applyBorder="1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3" fontId="0" fillId="0" borderId="1" xfId="0" applyNumberFormat="1" applyBorder="1"/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Rick_Wilson_(Australian_politician)" TargetMode="External"/><Relationship Id="rId117" Type="http://schemas.openxmlformats.org/officeDocument/2006/relationships/hyperlink" Target="https://en.wikipedia.org/wiki/Ged_Kearney" TargetMode="External"/><Relationship Id="rId21" Type="http://schemas.openxmlformats.org/officeDocument/2006/relationships/hyperlink" Target="https://en.wikipedia.org/wiki/Andrew_Gee_(politician)" TargetMode="External"/><Relationship Id="rId42" Type="http://schemas.openxmlformats.org/officeDocument/2006/relationships/hyperlink" Target="https://en.wikipedia.org/wiki/Julian_Leeser" TargetMode="External"/><Relationship Id="rId47" Type="http://schemas.openxmlformats.org/officeDocument/2006/relationships/hyperlink" Target="https://en.wikipedia.org/wiki/Sharon_Bird" TargetMode="External"/><Relationship Id="rId63" Type="http://schemas.openxmlformats.org/officeDocument/2006/relationships/hyperlink" Target="https://en.wikipedia.org/wiki/Peter_Dutton" TargetMode="External"/><Relationship Id="rId68" Type="http://schemas.openxmlformats.org/officeDocument/2006/relationships/hyperlink" Target="https://en.wikipedia.org/wiki/Anne_Aly" TargetMode="External"/><Relationship Id="rId84" Type="http://schemas.openxmlformats.org/officeDocument/2006/relationships/hyperlink" Target="https://en.wikipedia.org/wiki/Chris_Bowen" TargetMode="External"/><Relationship Id="rId89" Type="http://schemas.openxmlformats.org/officeDocument/2006/relationships/hyperlink" Target="https://en.wikipedia.org/wiki/Steve_Georganas" TargetMode="External"/><Relationship Id="rId112" Type="http://schemas.openxmlformats.org/officeDocument/2006/relationships/hyperlink" Target="https://en.wikipedia.org/wiki/Ian_Goodenough" TargetMode="External"/><Relationship Id="rId133" Type="http://schemas.openxmlformats.org/officeDocument/2006/relationships/hyperlink" Target="https://en.wikipedia.org/wiki/Pat_Conaghan" TargetMode="External"/><Relationship Id="rId138" Type="http://schemas.openxmlformats.org/officeDocument/2006/relationships/hyperlink" Target="https://en.wikipedia.org/wiki/Kevin_Hogan_(politician)" TargetMode="External"/><Relationship Id="rId16" Type="http://schemas.openxmlformats.org/officeDocument/2006/relationships/hyperlink" Target="https://en.wikipedia.org/wiki/Ted_O%27Brien_(Australian_politician)" TargetMode="External"/><Relationship Id="rId107" Type="http://schemas.openxmlformats.org/officeDocument/2006/relationships/hyperlink" Target="https://en.wikipedia.org/wiki/Chris_Hayes_(politician)" TargetMode="External"/><Relationship Id="rId11" Type="http://schemas.openxmlformats.org/officeDocument/2006/relationships/hyperlink" Target="https://en.wikipedia.org/wiki/David_Littleproud" TargetMode="External"/><Relationship Id="rId32" Type="http://schemas.openxmlformats.org/officeDocument/2006/relationships/hyperlink" Target="https://en.wikipedia.org/wiki/Celia_Hammond_(politician)" TargetMode="External"/><Relationship Id="rId37" Type="http://schemas.openxmlformats.org/officeDocument/2006/relationships/hyperlink" Target="https://en.wikipedia.org/wiki/Bob_Katter" TargetMode="External"/><Relationship Id="rId53" Type="http://schemas.openxmlformats.org/officeDocument/2006/relationships/hyperlink" Target="https://en.wikipedia.org/wiki/Mark_Dreyfus" TargetMode="External"/><Relationship Id="rId58" Type="http://schemas.openxmlformats.org/officeDocument/2006/relationships/hyperlink" Target="https://en.wikipedia.org/wiki/Dave_Sharma" TargetMode="External"/><Relationship Id="rId74" Type="http://schemas.openxmlformats.org/officeDocument/2006/relationships/hyperlink" Target="https://en.wikipedia.org/wiki/Luke_Gosling" TargetMode="External"/><Relationship Id="rId79" Type="http://schemas.openxmlformats.org/officeDocument/2006/relationships/hyperlink" Target="https://en.wikipedia.org/wiki/Warren_Snowdon" TargetMode="External"/><Relationship Id="rId102" Type="http://schemas.openxmlformats.org/officeDocument/2006/relationships/hyperlink" Target="https://en.wikipedia.org/wiki/Daniel_Mulino" TargetMode="External"/><Relationship Id="rId123" Type="http://schemas.openxmlformats.org/officeDocument/2006/relationships/hyperlink" Target="https://en.wikipedia.org/wiki/Maria_Vamvakinou" TargetMode="External"/><Relationship Id="rId128" Type="http://schemas.openxmlformats.org/officeDocument/2006/relationships/hyperlink" Target="https://en.wikipedia.org/wiki/Joanne_Ryan_(politician)" TargetMode="External"/><Relationship Id="rId144" Type="http://schemas.openxmlformats.org/officeDocument/2006/relationships/hyperlink" Target="https://en.wikipedia.org/wiki/Sussan_Ley" TargetMode="External"/><Relationship Id="rId149" Type="http://schemas.openxmlformats.org/officeDocument/2006/relationships/hyperlink" Target="https://en.wikipedia.org/wiki/Andrew_Wallace" TargetMode="External"/><Relationship Id="rId5" Type="http://schemas.openxmlformats.org/officeDocument/2006/relationships/hyperlink" Target="https://en.wikipedia.org/wiki/Gladys_Liu" TargetMode="External"/><Relationship Id="rId90" Type="http://schemas.openxmlformats.org/officeDocument/2006/relationships/hyperlink" Target="https://en.wikipedia.org/wiki/Mike_Freelander" TargetMode="External"/><Relationship Id="rId95" Type="http://schemas.openxmlformats.org/officeDocument/2006/relationships/hyperlink" Target="https://en.wikipedia.org/wiki/Ross_Vasta" TargetMode="External"/><Relationship Id="rId22" Type="http://schemas.openxmlformats.org/officeDocument/2006/relationships/hyperlink" Target="https://en.wikipedia.org/wiki/Brian_Mitchell_(politician)" TargetMode="External"/><Relationship Id="rId27" Type="http://schemas.openxmlformats.org/officeDocument/2006/relationships/hyperlink" Target="https://en.wikipedia.org/wiki/Andrew_Laming" TargetMode="External"/><Relationship Id="rId43" Type="http://schemas.openxmlformats.org/officeDocument/2006/relationships/hyperlink" Target="https://en.wikipedia.org/wiki/David_Coleman_(Australian_politician)" TargetMode="External"/><Relationship Id="rId48" Type="http://schemas.openxmlformats.org/officeDocument/2006/relationships/hyperlink" Target="https://en.wikipedia.org/wiki/Richard_Marles" TargetMode="External"/><Relationship Id="rId64" Type="http://schemas.openxmlformats.org/officeDocument/2006/relationships/hyperlink" Target="https://en.wikipedia.org/wiki/Tony_Smith_(Victorian_politician)" TargetMode="External"/><Relationship Id="rId69" Type="http://schemas.openxmlformats.org/officeDocument/2006/relationships/hyperlink" Target="https://en.wikipedia.org/wiki/Shayne_Neumann" TargetMode="External"/><Relationship Id="rId113" Type="http://schemas.openxmlformats.org/officeDocument/2006/relationships/hyperlink" Target="https://en.wikipedia.org/wiki/Scott_Buchholz" TargetMode="External"/><Relationship Id="rId118" Type="http://schemas.openxmlformats.org/officeDocument/2006/relationships/hyperlink" Target="https://en.wikipedia.org/wiki/Andrew_Giles" TargetMode="External"/><Relationship Id="rId134" Type="http://schemas.openxmlformats.org/officeDocument/2006/relationships/hyperlink" Target="https://en.wikipedia.org/wiki/Justine_Elliot" TargetMode="External"/><Relationship Id="rId139" Type="http://schemas.openxmlformats.org/officeDocument/2006/relationships/hyperlink" Target="https://en.wikipedia.org/wiki/Lucy_Wicks_(politician)" TargetMode="External"/><Relationship Id="rId80" Type="http://schemas.openxmlformats.org/officeDocument/2006/relationships/hyperlink" Target="https://en.wikipedia.org/wiki/Anne_Stanley_(politician)" TargetMode="External"/><Relationship Id="rId85" Type="http://schemas.openxmlformats.org/officeDocument/2006/relationships/hyperlink" Target="https://en.wikipedia.org/wiki/Madeleine_King" TargetMode="External"/><Relationship Id="rId150" Type="http://schemas.openxmlformats.org/officeDocument/2006/relationships/hyperlink" Target="https://en.wikipedia.org/wiki/Barnaby_Joyce" TargetMode="External"/><Relationship Id="rId12" Type="http://schemas.openxmlformats.org/officeDocument/2006/relationships/hyperlink" Target="https://en.wikipedia.org/wiki/Julie_Collins" TargetMode="External"/><Relationship Id="rId17" Type="http://schemas.openxmlformats.org/officeDocument/2006/relationships/hyperlink" Target="https://en.wikipedia.org/wiki/Ben_Morton_(politician)" TargetMode="External"/><Relationship Id="rId25" Type="http://schemas.openxmlformats.org/officeDocument/2006/relationships/hyperlink" Target="https://en.wikipedia.org/wiki/Tim_Wilson_(Australian_politician)" TargetMode="External"/><Relationship Id="rId33" Type="http://schemas.openxmlformats.org/officeDocument/2006/relationships/hyperlink" Target="https://en.wikipedia.org/wiki/Andrew_Wilkie" TargetMode="External"/><Relationship Id="rId38" Type="http://schemas.openxmlformats.org/officeDocument/2006/relationships/hyperlink" Target="https://en.wikipedia.org/wiki/Michael_Sukkar" TargetMode="External"/><Relationship Id="rId46" Type="http://schemas.openxmlformats.org/officeDocument/2006/relationships/hyperlink" Target="https://en.wikipedia.org/wiki/Stuart_Robert" TargetMode="External"/><Relationship Id="rId59" Type="http://schemas.openxmlformats.org/officeDocument/2006/relationships/hyperlink" Target="https://en.wikipedia.org/wiki/Steve_Irons" TargetMode="External"/><Relationship Id="rId67" Type="http://schemas.openxmlformats.org/officeDocument/2006/relationships/hyperlink" Target="https://en.wikipedia.org/wiki/Anika_Wells" TargetMode="External"/><Relationship Id="rId103" Type="http://schemas.openxmlformats.org/officeDocument/2006/relationships/hyperlink" Target="https://en.wikipedia.org/wiki/Alan_Tudge" TargetMode="External"/><Relationship Id="rId108" Type="http://schemas.openxmlformats.org/officeDocument/2006/relationships/hyperlink" Target="https://en.wikipedia.org/wiki/Michelle_Landry" TargetMode="External"/><Relationship Id="rId116" Type="http://schemas.openxmlformats.org/officeDocument/2006/relationships/hyperlink" Target="https://en.wikipedia.org/wiki/Nick_Champion" TargetMode="External"/><Relationship Id="rId124" Type="http://schemas.openxmlformats.org/officeDocument/2006/relationships/hyperlink" Target="https://en.wikipedia.org/wiki/Andrew_Leigh" TargetMode="External"/><Relationship Id="rId129" Type="http://schemas.openxmlformats.org/officeDocument/2006/relationships/hyperlink" Target="https://en.wikipedia.org/wiki/David_Gillespie_(politician)" TargetMode="External"/><Relationship Id="rId137" Type="http://schemas.openxmlformats.org/officeDocument/2006/relationships/hyperlink" Target="https://en.wikipedia.org/wiki/Rebekha_Sharkie" TargetMode="External"/><Relationship Id="rId20" Type="http://schemas.openxmlformats.org/officeDocument/2006/relationships/hyperlink" Target="https://en.wikipedia.org/wiki/Mark_Butler" TargetMode="External"/><Relationship Id="rId41" Type="http://schemas.openxmlformats.org/officeDocument/2006/relationships/hyperlink" Target="https://en.wikipedia.org/wiki/Tony_Zappia" TargetMode="External"/><Relationship Id="rId54" Type="http://schemas.openxmlformats.org/officeDocument/2006/relationships/hyperlink" Target="https://en.wikipedia.org/wiki/Linda_Burney" TargetMode="External"/><Relationship Id="rId62" Type="http://schemas.openxmlformats.org/officeDocument/2006/relationships/hyperlink" Target="https://en.wikipedia.org/wiki/Jason_Wood_(politician)" TargetMode="External"/><Relationship Id="rId70" Type="http://schemas.openxmlformats.org/officeDocument/2006/relationships/hyperlink" Target="https://en.wikipedia.org/wiki/Graham_Perrett" TargetMode="External"/><Relationship Id="rId75" Type="http://schemas.openxmlformats.org/officeDocument/2006/relationships/hyperlink" Target="https://en.wikipedia.org/wiki/Julie_Owens" TargetMode="External"/><Relationship Id="rId83" Type="http://schemas.openxmlformats.org/officeDocument/2006/relationships/hyperlink" Target="https://en.wikipedia.org/wiki/Jim_Chalmers" TargetMode="External"/><Relationship Id="rId88" Type="http://schemas.openxmlformats.org/officeDocument/2006/relationships/hyperlink" Target="https://en.wikipedia.org/wiki/Peter_Khalil" TargetMode="External"/><Relationship Id="rId91" Type="http://schemas.openxmlformats.org/officeDocument/2006/relationships/hyperlink" Target="https://en.wikipedia.org/wiki/Anthony_Byrne_(politician)" TargetMode="External"/><Relationship Id="rId96" Type="http://schemas.openxmlformats.org/officeDocument/2006/relationships/hyperlink" Target="https://en.wikipedia.org/wiki/Christian_Porter" TargetMode="External"/><Relationship Id="rId111" Type="http://schemas.openxmlformats.org/officeDocument/2006/relationships/hyperlink" Target="https://en.wikipedia.org/wiki/Bill_Shorten" TargetMode="External"/><Relationship Id="rId132" Type="http://schemas.openxmlformats.org/officeDocument/2006/relationships/hyperlink" Target="https://en.wikipedia.org/wiki/Greg_Hunt" TargetMode="External"/><Relationship Id="rId140" Type="http://schemas.openxmlformats.org/officeDocument/2006/relationships/hyperlink" Target="https://en.wikipedia.org/wiki/Darren_Chester" TargetMode="External"/><Relationship Id="rId145" Type="http://schemas.openxmlformats.org/officeDocument/2006/relationships/hyperlink" Target="https://en.wikipedia.org/wiki/Rowan_Ramsey" TargetMode="External"/><Relationship Id="rId1" Type="http://schemas.openxmlformats.org/officeDocument/2006/relationships/hyperlink" Target="https://en.wikipedia.org/wiki/Gavin_Pearce" TargetMode="External"/><Relationship Id="rId6" Type="http://schemas.openxmlformats.org/officeDocument/2006/relationships/hyperlink" Target="https://en.wikipedia.org/wiki/Kevin_Andrews_(politician)" TargetMode="External"/><Relationship Id="rId15" Type="http://schemas.openxmlformats.org/officeDocument/2006/relationships/hyperlink" Target="https://en.wikipedia.org/wiki/Scott_Morrison" TargetMode="External"/><Relationship Id="rId23" Type="http://schemas.openxmlformats.org/officeDocument/2006/relationships/hyperlink" Target="https://en.wikipedia.org/wiki/Lisa_Chesters" TargetMode="External"/><Relationship Id="rId28" Type="http://schemas.openxmlformats.org/officeDocument/2006/relationships/hyperlink" Target="https://en.wikipedia.org/wiki/Terry_Young_(Australian_politician)" TargetMode="External"/><Relationship Id="rId36" Type="http://schemas.openxmlformats.org/officeDocument/2006/relationships/hyperlink" Target="https://en.wikipedia.org/wiki/Luke_Howarth" TargetMode="External"/><Relationship Id="rId49" Type="http://schemas.openxmlformats.org/officeDocument/2006/relationships/hyperlink" Target="https://en.wikipedia.org/wiki/Susan_Templeman" TargetMode="External"/><Relationship Id="rId57" Type="http://schemas.openxmlformats.org/officeDocument/2006/relationships/hyperlink" Target="https://en.wikipedia.org/wiki/Katie_Allen_(politician)" TargetMode="External"/><Relationship Id="rId106" Type="http://schemas.openxmlformats.org/officeDocument/2006/relationships/hyperlink" Target="https://en.wikipedia.org/wiki/George_Christensen" TargetMode="External"/><Relationship Id="rId114" Type="http://schemas.openxmlformats.org/officeDocument/2006/relationships/hyperlink" Target="https://en.wikipedia.org/wiki/Jason_Clare" TargetMode="External"/><Relationship Id="rId119" Type="http://schemas.openxmlformats.org/officeDocument/2006/relationships/hyperlink" Target="https://en.wikipedia.org/wiki/Melissa_Price_(politician)" TargetMode="External"/><Relationship Id="rId127" Type="http://schemas.openxmlformats.org/officeDocument/2006/relationships/hyperlink" Target="https://en.wikipedia.org/wiki/Brendan_O%27Connor_(politician)" TargetMode="External"/><Relationship Id="rId10" Type="http://schemas.openxmlformats.org/officeDocument/2006/relationships/hyperlink" Target="https://en.wikipedia.org/wiki/Stephen_Jones_(Australian_politician)" TargetMode="External"/><Relationship Id="rId31" Type="http://schemas.openxmlformats.org/officeDocument/2006/relationships/hyperlink" Target="https://en.wikipedia.org/wiki/Garth_Hamilton" TargetMode="External"/><Relationship Id="rId44" Type="http://schemas.openxmlformats.org/officeDocument/2006/relationships/hyperlink" Target="https://en.wikipedia.org/wiki/Karen_Andrews" TargetMode="External"/><Relationship Id="rId52" Type="http://schemas.openxmlformats.org/officeDocument/2006/relationships/hyperlink" Target="https://en.wikipedia.org/wiki/Zali_Steggall" TargetMode="External"/><Relationship Id="rId60" Type="http://schemas.openxmlformats.org/officeDocument/2006/relationships/hyperlink" Target="https://en.wikipedia.org/wiki/Fiona_Martin" TargetMode="External"/><Relationship Id="rId65" Type="http://schemas.openxmlformats.org/officeDocument/2006/relationships/hyperlink" Target="https://en.wikipedia.org/wiki/Trevor_Evans_(politician)" TargetMode="External"/><Relationship Id="rId73" Type="http://schemas.openxmlformats.org/officeDocument/2006/relationships/hyperlink" Target="https://en.wikipedia.org/wiki/Terri_Butler" TargetMode="External"/><Relationship Id="rId78" Type="http://schemas.openxmlformats.org/officeDocument/2006/relationships/hyperlink" Target="https://en.wikipedia.org/wiki/Rob_Mitchell_(Victorian_politician)" TargetMode="External"/><Relationship Id="rId81" Type="http://schemas.openxmlformats.org/officeDocument/2006/relationships/hyperlink" Target="https://en.wikipedia.org/wiki/Josh_Burns_(politician)" TargetMode="External"/><Relationship Id="rId86" Type="http://schemas.openxmlformats.org/officeDocument/2006/relationships/hyperlink" Target="https://en.wikipedia.org/wiki/Josh_Wilson_(politician)" TargetMode="External"/><Relationship Id="rId94" Type="http://schemas.openxmlformats.org/officeDocument/2006/relationships/hyperlink" Target="https://en.wikipedia.org/wiki/John_Alexander_(Australian_politician)" TargetMode="External"/><Relationship Id="rId99" Type="http://schemas.openxmlformats.org/officeDocument/2006/relationships/hyperlink" Target="https://en.wikipedia.org/wiki/Ken_O%27Dowd" TargetMode="External"/><Relationship Id="rId101" Type="http://schemas.openxmlformats.org/officeDocument/2006/relationships/hyperlink" Target="https://en.wikipedia.org/wiki/Craig_Kelly_(politician)" TargetMode="External"/><Relationship Id="rId122" Type="http://schemas.openxmlformats.org/officeDocument/2006/relationships/hyperlink" Target="https://en.wikipedia.org/wiki/Ed_Husic" TargetMode="External"/><Relationship Id="rId130" Type="http://schemas.openxmlformats.org/officeDocument/2006/relationships/hyperlink" Target="https://en.wikipedia.org/wiki/Keith_Pitt" TargetMode="External"/><Relationship Id="rId135" Type="http://schemas.openxmlformats.org/officeDocument/2006/relationships/hyperlink" Target="https://en.wikipedia.org/wiki/Llew_O%27Brien" TargetMode="External"/><Relationship Id="rId143" Type="http://schemas.openxmlformats.org/officeDocument/2006/relationships/hyperlink" Target="https://en.wikipedia.org/wiki/James_Stevens_(Australian_politician)" TargetMode="External"/><Relationship Id="rId148" Type="http://schemas.openxmlformats.org/officeDocument/2006/relationships/hyperlink" Target="https://en.wikipedia.org/wiki/Nicolle_Flint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an_Tehan" TargetMode="External"/><Relationship Id="rId9" Type="http://schemas.openxmlformats.org/officeDocument/2006/relationships/hyperlink" Target="https://en.wikipedia.org/wiki/Clare_O%27Neil" TargetMode="External"/><Relationship Id="rId13" Type="http://schemas.openxmlformats.org/officeDocument/2006/relationships/hyperlink" Target="https://en.wikipedia.org/wiki/Bridget_Archer" TargetMode="External"/><Relationship Id="rId18" Type="http://schemas.openxmlformats.org/officeDocument/2006/relationships/hyperlink" Target="https://en.wikipedia.org/wiki/Paul_Fletcher_(politician)" TargetMode="External"/><Relationship Id="rId39" Type="http://schemas.openxmlformats.org/officeDocument/2006/relationships/hyperlink" Target="https://en.wikipedia.org/wiki/Joel_Fitzgibbon" TargetMode="External"/><Relationship Id="rId109" Type="http://schemas.openxmlformats.org/officeDocument/2006/relationships/hyperlink" Target="https://en.wikipedia.org/wiki/Sharon_Claydon" TargetMode="External"/><Relationship Id="rId34" Type="http://schemas.openxmlformats.org/officeDocument/2006/relationships/hyperlink" Target="https://en.wikipedia.org/wiki/Nola_Marino" TargetMode="External"/><Relationship Id="rId50" Type="http://schemas.openxmlformats.org/officeDocument/2006/relationships/hyperlink" Target="https://en.wikipedia.org/wiki/Amanda_Rishworth" TargetMode="External"/><Relationship Id="rId55" Type="http://schemas.openxmlformats.org/officeDocument/2006/relationships/hyperlink" Target="https://en.wikipedia.org/wiki/Ken_Wyatt" TargetMode="External"/><Relationship Id="rId76" Type="http://schemas.openxmlformats.org/officeDocument/2006/relationships/hyperlink" Target="https://en.wikipedia.org/wiki/Patrick_Gorman_(politician)" TargetMode="External"/><Relationship Id="rId97" Type="http://schemas.openxmlformats.org/officeDocument/2006/relationships/hyperlink" Target="https://en.wikipedia.org/wiki/Phillip_Thompson" TargetMode="External"/><Relationship Id="rId104" Type="http://schemas.openxmlformats.org/officeDocument/2006/relationships/hyperlink" Target="https://en.wikipedia.org/wiki/Angus_Taylor_(politician)" TargetMode="External"/><Relationship Id="rId120" Type="http://schemas.openxmlformats.org/officeDocument/2006/relationships/hyperlink" Target="https://en.wikipedia.org/wiki/Tim_Watts_(politician)" TargetMode="External"/><Relationship Id="rId125" Type="http://schemas.openxmlformats.org/officeDocument/2006/relationships/hyperlink" Target="https://en.wikipedia.org/wiki/Adam_Bandt" TargetMode="External"/><Relationship Id="rId141" Type="http://schemas.openxmlformats.org/officeDocument/2006/relationships/hyperlink" Target="https://en.wikipedia.org/wiki/Tony_Pasin" TargetMode="External"/><Relationship Id="rId146" Type="http://schemas.openxmlformats.org/officeDocument/2006/relationships/hyperlink" Target="https://en.wikipedia.org/wiki/Pat_Conroy_(politician)" TargetMode="External"/><Relationship Id="rId7" Type="http://schemas.openxmlformats.org/officeDocument/2006/relationships/hyperlink" Target="https://en.wikipedia.org/wiki/Michael_McCormack_(Australian_politician)" TargetMode="External"/><Relationship Id="rId71" Type="http://schemas.openxmlformats.org/officeDocument/2006/relationships/hyperlink" Target="https://en.wikipedia.org/wiki/Peta_Murphy" TargetMode="External"/><Relationship Id="rId92" Type="http://schemas.openxmlformats.org/officeDocument/2006/relationships/hyperlink" Target="https://en.wikipedia.org/wiki/Matt_Thistlethwaite" TargetMode="External"/><Relationship Id="rId2" Type="http://schemas.openxmlformats.org/officeDocument/2006/relationships/hyperlink" Target="https://en.wikipedia.org/wiki/Andrew_Hastie" TargetMode="External"/><Relationship Id="rId29" Type="http://schemas.openxmlformats.org/officeDocument/2006/relationships/hyperlink" Target="https://en.wikipedia.org/wiki/Mark_Coulton" TargetMode="External"/><Relationship Id="rId24" Type="http://schemas.openxmlformats.org/officeDocument/2006/relationships/hyperlink" Target="https://en.wikipedia.org/wiki/Libby_Coker" TargetMode="External"/><Relationship Id="rId40" Type="http://schemas.openxmlformats.org/officeDocument/2006/relationships/hyperlink" Target="https://en.wikipedia.org/wiki/Josh_Frydenberg" TargetMode="External"/><Relationship Id="rId45" Type="http://schemas.openxmlformats.org/officeDocument/2006/relationships/hyperlink" Target="https://en.wikipedia.org/wiki/Catherine_King_(politician)" TargetMode="External"/><Relationship Id="rId66" Type="http://schemas.openxmlformats.org/officeDocument/2006/relationships/hyperlink" Target="https://en.wikipedia.org/wiki/Melissa_McIntosh" TargetMode="External"/><Relationship Id="rId87" Type="http://schemas.openxmlformats.org/officeDocument/2006/relationships/hyperlink" Target="https://en.wikipedia.org/wiki/David_Smith_(Australian_Capital_Territory_politician)" TargetMode="External"/><Relationship Id="rId110" Type="http://schemas.openxmlformats.org/officeDocument/2006/relationships/hyperlink" Target="https://en.wikipedia.org/wiki/Alicia_Payne" TargetMode="External"/><Relationship Id="rId115" Type="http://schemas.openxmlformats.org/officeDocument/2006/relationships/hyperlink" Target="https://en.wikipedia.org/wiki/Alex_Hawke" TargetMode="External"/><Relationship Id="rId131" Type="http://schemas.openxmlformats.org/officeDocument/2006/relationships/hyperlink" Target="https://en.wikipedia.org/wiki/Fiona_Phillips_(politician)" TargetMode="External"/><Relationship Id="rId136" Type="http://schemas.openxmlformats.org/officeDocument/2006/relationships/hyperlink" Target="https://en.wikipedia.org/wiki/Anne_Webster" TargetMode="External"/><Relationship Id="rId61" Type="http://schemas.openxmlformats.org/officeDocument/2006/relationships/hyperlink" Target="https://en.wikipedia.org/wiki/Warren_Entsch" TargetMode="External"/><Relationship Id="rId82" Type="http://schemas.openxmlformats.org/officeDocument/2006/relationships/hyperlink" Target="https://en.wikipedia.org/wiki/Milton_Dick" TargetMode="External"/><Relationship Id="rId19" Type="http://schemas.openxmlformats.org/officeDocument/2006/relationships/hyperlink" Target="https://en.wikipedia.org/wiki/Emma_McBride" TargetMode="External"/><Relationship Id="rId14" Type="http://schemas.openxmlformats.org/officeDocument/2006/relationships/hyperlink" Target="https://en.wikipedia.org/wiki/Angie_Bell" TargetMode="External"/><Relationship Id="rId30" Type="http://schemas.openxmlformats.org/officeDocument/2006/relationships/hyperlink" Target="https://en.wikipedia.org/wiki/Meryl_Swanson" TargetMode="External"/><Relationship Id="rId35" Type="http://schemas.openxmlformats.org/officeDocument/2006/relationships/hyperlink" Target="https://en.wikipedia.org/wiki/Kristy_McBain" TargetMode="External"/><Relationship Id="rId56" Type="http://schemas.openxmlformats.org/officeDocument/2006/relationships/hyperlink" Target="https://en.wikipedia.org/wiki/Julian_Hill" TargetMode="External"/><Relationship Id="rId77" Type="http://schemas.openxmlformats.org/officeDocument/2006/relationships/hyperlink" Target="https://en.wikipedia.org/wiki/Matt_Keogh" TargetMode="External"/><Relationship Id="rId100" Type="http://schemas.openxmlformats.org/officeDocument/2006/relationships/hyperlink" Target="https://en.wikipedia.org/wiki/Trent_Zimmerman" TargetMode="External"/><Relationship Id="rId105" Type="http://schemas.openxmlformats.org/officeDocument/2006/relationships/hyperlink" Target="https://en.wikipedia.org/wiki/Tony_Burke" TargetMode="External"/><Relationship Id="rId126" Type="http://schemas.openxmlformats.org/officeDocument/2006/relationships/hyperlink" Target="https://en.wikipedia.org/wiki/Tanya_Plibersek" TargetMode="External"/><Relationship Id="rId147" Type="http://schemas.openxmlformats.org/officeDocument/2006/relationships/hyperlink" Target="https://en.wikipedia.org/wiki/Helen_Haines" TargetMode="External"/><Relationship Id="rId8" Type="http://schemas.openxmlformats.org/officeDocument/2006/relationships/hyperlink" Target="https://en.wikipedia.org/wiki/Jason_Falinski" TargetMode="External"/><Relationship Id="rId51" Type="http://schemas.openxmlformats.org/officeDocument/2006/relationships/hyperlink" Target="https://en.wikipedia.org/wiki/Kate_Thwaites" TargetMode="External"/><Relationship Id="rId72" Type="http://schemas.openxmlformats.org/officeDocument/2006/relationships/hyperlink" Target="https://en.wikipedia.org/wiki/Michelle_Rowland" TargetMode="External"/><Relationship Id="rId93" Type="http://schemas.openxmlformats.org/officeDocument/2006/relationships/hyperlink" Target="https://en.wikipedia.org/wiki/Julian_Simmonds" TargetMode="External"/><Relationship Id="rId98" Type="http://schemas.openxmlformats.org/officeDocument/2006/relationships/hyperlink" Target="https://en.wikipedia.org/wiki/Bert_van_Manen" TargetMode="External"/><Relationship Id="rId121" Type="http://schemas.openxmlformats.org/officeDocument/2006/relationships/hyperlink" Target="https://en.wikipedia.org/wiki/Anthony_Albanese" TargetMode="External"/><Relationship Id="rId142" Type="http://schemas.openxmlformats.org/officeDocument/2006/relationships/hyperlink" Target="https://en.wikipedia.org/wiki/Russell_Broadbent" TargetMode="External"/><Relationship Id="rId3" Type="http://schemas.openxmlformats.org/officeDocument/2006/relationships/hyperlink" Target="https://en.wikipedia.org/wiki/Damian_Dru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mes_Stevens_(Australian_politician)" TargetMode="External"/><Relationship Id="rId3" Type="http://schemas.openxmlformats.org/officeDocument/2006/relationships/hyperlink" Target="https://en.wikipedia.org/wiki/Amanda_Rishworth" TargetMode="External"/><Relationship Id="rId7" Type="http://schemas.openxmlformats.org/officeDocument/2006/relationships/hyperlink" Target="https://en.wikipedia.org/wiki/Tony_Pasin" TargetMode="External"/><Relationship Id="rId2" Type="http://schemas.openxmlformats.org/officeDocument/2006/relationships/hyperlink" Target="https://en.wikipedia.org/wiki/Tony_Zappia" TargetMode="External"/><Relationship Id="rId1" Type="http://schemas.openxmlformats.org/officeDocument/2006/relationships/hyperlink" Target="https://en.wikipedia.org/wiki/Mark_Butler" TargetMode="External"/><Relationship Id="rId6" Type="http://schemas.openxmlformats.org/officeDocument/2006/relationships/hyperlink" Target="https://en.wikipedia.org/wiki/Rebekha_Sharkie" TargetMode="External"/><Relationship Id="rId5" Type="http://schemas.openxmlformats.org/officeDocument/2006/relationships/hyperlink" Target="https://en.wikipedia.org/wiki/Nick_Champion" TargetMode="External"/><Relationship Id="rId10" Type="http://schemas.openxmlformats.org/officeDocument/2006/relationships/hyperlink" Target="https://en.wikipedia.org/wiki/Nicolle_Flint" TargetMode="External"/><Relationship Id="rId4" Type="http://schemas.openxmlformats.org/officeDocument/2006/relationships/hyperlink" Target="https://en.wikipedia.org/wiki/Steve_Georganas" TargetMode="External"/><Relationship Id="rId9" Type="http://schemas.openxmlformats.org/officeDocument/2006/relationships/hyperlink" Target="https://en.wikipedia.org/wiki/Rowan_Ramse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b_Katter" TargetMode="External"/><Relationship Id="rId13" Type="http://schemas.openxmlformats.org/officeDocument/2006/relationships/hyperlink" Target="https://en.wikipedia.org/wiki/Trevor_Evans_(politician)" TargetMode="External"/><Relationship Id="rId18" Type="http://schemas.openxmlformats.org/officeDocument/2006/relationships/hyperlink" Target="https://en.wikipedia.org/wiki/Milton_Dick" TargetMode="External"/><Relationship Id="rId26" Type="http://schemas.openxmlformats.org/officeDocument/2006/relationships/hyperlink" Target="https://en.wikipedia.org/wiki/Michelle_Landry" TargetMode="External"/><Relationship Id="rId3" Type="http://schemas.openxmlformats.org/officeDocument/2006/relationships/hyperlink" Target="https://en.wikipedia.org/wiki/Ted_O%27Brien_(Australian_politician)" TargetMode="External"/><Relationship Id="rId21" Type="http://schemas.openxmlformats.org/officeDocument/2006/relationships/hyperlink" Target="https://en.wikipedia.org/wiki/Ross_Vasta" TargetMode="External"/><Relationship Id="rId7" Type="http://schemas.openxmlformats.org/officeDocument/2006/relationships/hyperlink" Target="https://en.wikipedia.org/wiki/Luke_Howarth" TargetMode="External"/><Relationship Id="rId12" Type="http://schemas.openxmlformats.org/officeDocument/2006/relationships/hyperlink" Target="https://en.wikipedia.org/wiki/Peter_Dutton" TargetMode="External"/><Relationship Id="rId17" Type="http://schemas.openxmlformats.org/officeDocument/2006/relationships/hyperlink" Target="https://en.wikipedia.org/wiki/Terri_Butler" TargetMode="External"/><Relationship Id="rId25" Type="http://schemas.openxmlformats.org/officeDocument/2006/relationships/hyperlink" Target="https://en.wikipedia.org/wiki/George_Christensen" TargetMode="External"/><Relationship Id="rId2" Type="http://schemas.openxmlformats.org/officeDocument/2006/relationships/hyperlink" Target="https://en.wikipedia.org/wiki/Angie_Bell" TargetMode="External"/><Relationship Id="rId16" Type="http://schemas.openxmlformats.org/officeDocument/2006/relationships/hyperlink" Target="https://en.wikipedia.org/wiki/Graham_Perrett" TargetMode="External"/><Relationship Id="rId20" Type="http://schemas.openxmlformats.org/officeDocument/2006/relationships/hyperlink" Target="https://en.wikipedia.org/wiki/Julian_Simmonds" TargetMode="External"/><Relationship Id="rId29" Type="http://schemas.openxmlformats.org/officeDocument/2006/relationships/hyperlink" Target="https://en.wikipedia.org/wiki/Llew_O%27Brien" TargetMode="External"/><Relationship Id="rId1" Type="http://schemas.openxmlformats.org/officeDocument/2006/relationships/hyperlink" Target="https://en.wikipedia.org/wiki/David_Littleproud" TargetMode="External"/><Relationship Id="rId6" Type="http://schemas.openxmlformats.org/officeDocument/2006/relationships/hyperlink" Target="https://en.wikipedia.org/wiki/Garth_Hamilton" TargetMode="External"/><Relationship Id="rId11" Type="http://schemas.openxmlformats.org/officeDocument/2006/relationships/hyperlink" Target="https://en.wikipedia.org/wiki/Warren_Entsch" TargetMode="External"/><Relationship Id="rId24" Type="http://schemas.openxmlformats.org/officeDocument/2006/relationships/hyperlink" Target="https://en.wikipedia.org/wiki/Ken_O%27Dowd" TargetMode="External"/><Relationship Id="rId5" Type="http://schemas.openxmlformats.org/officeDocument/2006/relationships/hyperlink" Target="https://en.wikipedia.org/wiki/Terry_Young_(Australian_politician)" TargetMode="External"/><Relationship Id="rId15" Type="http://schemas.openxmlformats.org/officeDocument/2006/relationships/hyperlink" Target="https://en.wikipedia.org/wiki/Shayne_Neumann" TargetMode="External"/><Relationship Id="rId23" Type="http://schemas.openxmlformats.org/officeDocument/2006/relationships/hyperlink" Target="https://en.wikipedia.org/wiki/Bert_van_Manen" TargetMode="External"/><Relationship Id="rId28" Type="http://schemas.openxmlformats.org/officeDocument/2006/relationships/hyperlink" Target="https://en.wikipedia.org/wiki/Keith_Pitt" TargetMode="External"/><Relationship Id="rId10" Type="http://schemas.openxmlformats.org/officeDocument/2006/relationships/hyperlink" Target="https://en.wikipedia.org/wiki/Stuart_Robert" TargetMode="External"/><Relationship Id="rId19" Type="http://schemas.openxmlformats.org/officeDocument/2006/relationships/hyperlink" Target="https://en.wikipedia.org/wiki/Jim_Chalmers" TargetMode="External"/><Relationship Id="rId4" Type="http://schemas.openxmlformats.org/officeDocument/2006/relationships/hyperlink" Target="https://en.wikipedia.org/wiki/Andrew_Laming" TargetMode="External"/><Relationship Id="rId9" Type="http://schemas.openxmlformats.org/officeDocument/2006/relationships/hyperlink" Target="https://en.wikipedia.org/wiki/Karen_Andrews" TargetMode="External"/><Relationship Id="rId14" Type="http://schemas.openxmlformats.org/officeDocument/2006/relationships/hyperlink" Target="https://en.wikipedia.org/wiki/Anika_Wells" TargetMode="External"/><Relationship Id="rId22" Type="http://schemas.openxmlformats.org/officeDocument/2006/relationships/hyperlink" Target="https://en.wikipedia.org/wiki/Phillip_Thompson" TargetMode="External"/><Relationship Id="rId27" Type="http://schemas.openxmlformats.org/officeDocument/2006/relationships/hyperlink" Target="https://en.wikipedia.org/wiki/Scott_Buchholz" TargetMode="External"/><Relationship Id="rId30" Type="http://schemas.openxmlformats.org/officeDocument/2006/relationships/hyperlink" Target="https://en.wikipedia.org/wiki/Andrew_Wallac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rk_Coulton" TargetMode="External"/><Relationship Id="rId13" Type="http://schemas.openxmlformats.org/officeDocument/2006/relationships/hyperlink" Target="https://en.wikipedia.org/wiki/David_Coleman_(Australian_politician)" TargetMode="External"/><Relationship Id="rId18" Type="http://schemas.openxmlformats.org/officeDocument/2006/relationships/hyperlink" Target="https://en.wikipedia.org/wiki/Dave_Sharma" TargetMode="External"/><Relationship Id="rId26" Type="http://schemas.openxmlformats.org/officeDocument/2006/relationships/hyperlink" Target="https://en.wikipedia.org/wiki/Matt_Thistlethwaite" TargetMode="External"/><Relationship Id="rId39" Type="http://schemas.openxmlformats.org/officeDocument/2006/relationships/hyperlink" Target="https://en.wikipedia.org/wiki/David_Gillespie_(politician)" TargetMode="External"/><Relationship Id="rId3" Type="http://schemas.openxmlformats.org/officeDocument/2006/relationships/hyperlink" Target="https://en.wikipedia.org/wiki/Stephen_Jones_(Australian_politician)" TargetMode="External"/><Relationship Id="rId21" Type="http://schemas.openxmlformats.org/officeDocument/2006/relationships/hyperlink" Target="https://en.wikipedia.org/wiki/Michelle_Rowland" TargetMode="External"/><Relationship Id="rId34" Type="http://schemas.openxmlformats.org/officeDocument/2006/relationships/hyperlink" Target="https://en.wikipedia.org/wiki/Jason_Clare" TargetMode="External"/><Relationship Id="rId42" Type="http://schemas.openxmlformats.org/officeDocument/2006/relationships/hyperlink" Target="https://en.wikipedia.org/wiki/Justine_Elliot" TargetMode="External"/><Relationship Id="rId47" Type="http://schemas.openxmlformats.org/officeDocument/2006/relationships/hyperlink" Target="https://en.wikipedia.org/wiki/Barnaby_Joyce" TargetMode="External"/><Relationship Id="rId7" Type="http://schemas.openxmlformats.org/officeDocument/2006/relationships/hyperlink" Target="https://en.wikipedia.org/wiki/Andrew_Gee_(politician)" TargetMode="External"/><Relationship Id="rId12" Type="http://schemas.openxmlformats.org/officeDocument/2006/relationships/hyperlink" Target="https://en.wikipedia.org/wiki/Julian_Leeser" TargetMode="External"/><Relationship Id="rId17" Type="http://schemas.openxmlformats.org/officeDocument/2006/relationships/hyperlink" Target="https://en.wikipedia.org/wiki/Linda_Burney" TargetMode="External"/><Relationship Id="rId25" Type="http://schemas.openxmlformats.org/officeDocument/2006/relationships/hyperlink" Target="https://en.wikipedia.org/wiki/Mike_Freelander" TargetMode="External"/><Relationship Id="rId33" Type="http://schemas.openxmlformats.org/officeDocument/2006/relationships/hyperlink" Target="https://en.wikipedia.org/wiki/Sharon_Claydon" TargetMode="External"/><Relationship Id="rId38" Type="http://schemas.openxmlformats.org/officeDocument/2006/relationships/hyperlink" Target="https://en.wikipedia.org/wiki/Tanya_Plibersek" TargetMode="External"/><Relationship Id="rId46" Type="http://schemas.openxmlformats.org/officeDocument/2006/relationships/hyperlink" Target="https://en.wikipedia.org/wiki/Pat_Conroy_(politician)" TargetMode="External"/><Relationship Id="rId2" Type="http://schemas.openxmlformats.org/officeDocument/2006/relationships/hyperlink" Target="https://en.wikipedia.org/wiki/Jason_Falinski" TargetMode="External"/><Relationship Id="rId16" Type="http://schemas.openxmlformats.org/officeDocument/2006/relationships/hyperlink" Target="https://en.wikipedia.org/wiki/Zali_Steggall" TargetMode="External"/><Relationship Id="rId20" Type="http://schemas.openxmlformats.org/officeDocument/2006/relationships/hyperlink" Target="https://en.wikipedia.org/wiki/Melissa_McIntosh" TargetMode="External"/><Relationship Id="rId29" Type="http://schemas.openxmlformats.org/officeDocument/2006/relationships/hyperlink" Target="https://en.wikipedia.org/wiki/Craig_Kelly_(politician)" TargetMode="External"/><Relationship Id="rId41" Type="http://schemas.openxmlformats.org/officeDocument/2006/relationships/hyperlink" Target="https://en.wikipedia.org/wiki/Pat_Conaghan" TargetMode="External"/><Relationship Id="rId1" Type="http://schemas.openxmlformats.org/officeDocument/2006/relationships/hyperlink" Target="https://en.wikipedia.org/wiki/Michael_McCormack_(Australian_politician)" TargetMode="External"/><Relationship Id="rId6" Type="http://schemas.openxmlformats.org/officeDocument/2006/relationships/hyperlink" Target="https://en.wikipedia.org/wiki/Emma_McBride" TargetMode="External"/><Relationship Id="rId11" Type="http://schemas.openxmlformats.org/officeDocument/2006/relationships/hyperlink" Target="https://en.wikipedia.org/wiki/Joel_Fitzgibbon" TargetMode="External"/><Relationship Id="rId24" Type="http://schemas.openxmlformats.org/officeDocument/2006/relationships/hyperlink" Target="https://en.wikipedia.org/wiki/Chris_Bowen" TargetMode="External"/><Relationship Id="rId32" Type="http://schemas.openxmlformats.org/officeDocument/2006/relationships/hyperlink" Target="https://en.wikipedia.org/wiki/Chris_Hayes_(politician)" TargetMode="External"/><Relationship Id="rId37" Type="http://schemas.openxmlformats.org/officeDocument/2006/relationships/hyperlink" Target="https://en.wikipedia.org/wiki/Ed_Husic" TargetMode="External"/><Relationship Id="rId40" Type="http://schemas.openxmlformats.org/officeDocument/2006/relationships/hyperlink" Target="https://en.wikipedia.org/wiki/Fiona_Phillips_(politician)" TargetMode="External"/><Relationship Id="rId45" Type="http://schemas.openxmlformats.org/officeDocument/2006/relationships/hyperlink" Target="https://en.wikipedia.org/wiki/Sussan_Ley" TargetMode="External"/><Relationship Id="rId5" Type="http://schemas.openxmlformats.org/officeDocument/2006/relationships/hyperlink" Target="https://en.wikipedia.org/wiki/Paul_Fletcher_(politician)" TargetMode="External"/><Relationship Id="rId15" Type="http://schemas.openxmlformats.org/officeDocument/2006/relationships/hyperlink" Target="https://en.wikipedia.org/wiki/Susan_Templeman" TargetMode="External"/><Relationship Id="rId23" Type="http://schemas.openxmlformats.org/officeDocument/2006/relationships/hyperlink" Target="https://en.wikipedia.org/wiki/Anne_Stanley_(politician)" TargetMode="External"/><Relationship Id="rId28" Type="http://schemas.openxmlformats.org/officeDocument/2006/relationships/hyperlink" Target="https://en.wikipedia.org/wiki/Trent_Zimmerman" TargetMode="External"/><Relationship Id="rId36" Type="http://schemas.openxmlformats.org/officeDocument/2006/relationships/hyperlink" Target="https://en.wikipedia.org/wiki/Anthony_Albanese" TargetMode="External"/><Relationship Id="rId10" Type="http://schemas.openxmlformats.org/officeDocument/2006/relationships/hyperlink" Target="https://en.wikipedia.org/wiki/Kristy_McBain" TargetMode="External"/><Relationship Id="rId19" Type="http://schemas.openxmlformats.org/officeDocument/2006/relationships/hyperlink" Target="https://en.wikipedia.org/wiki/Fiona_Martin" TargetMode="External"/><Relationship Id="rId31" Type="http://schemas.openxmlformats.org/officeDocument/2006/relationships/hyperlink" Target="https://en.wikipedia.org/wiki/Tony_Burke" TargetMode="External"/><Relationship Id="rId44" Type="http://schemas.openxmlformats.org/officeDocument/2006/relationships/hyperlink" Target="https://en.wikipedia.org/wiki/Lucy_Wicks_(politician)" TargetMode="External"/><Relationship Id="rId4" Type="http://schemas.openxmlformats.org/officeDocument/2006/relationships/hyperlink" Target="https://en.wikipedia.org/wiki/Scott_Morrison" TargetMode="External"/><Relationship Id="rId9" Type="http://schemas.openxmlformats.org/officeDocument/2006/relationships/hyperlink" Target="https://en.wikipedia.org/wiki/Meryl_Swanson" TargetMode="External"/><Relationship Id="rId14" Type="http://schemas.openxmlformats.org/officeDocument/2006/relationships/hyperlink" Target="https://en.wikipedia.org/wiki/Sharon_Bird" TargetMode="External"/><Relationship Id="rId22" Type="http://schemas.openxmlformats.org/officeDocument/2006/relationships/hyperlink" Target="https://en.wikipedia.org/wiki/Julie_Owens" TargetMode="External"/><Relationship Id="rId27" Type="http://schemas.openxmlformats.org/officeDocument/2006/relationships/hyperlink" Target="https://en.wikipedia.org/wiki/John_Alexander_(Australian_politician)" TargetMode="External"/><Relationship Id="rId30" Type="http://schemas.openxmlformats.org/officeDocument/2006/relationships/hyperlink" Target="https://en.wikipedia.org/wiki/Angus_Taylor_(politician)" TargetMode="External"/><Relationship Id="rId35" Type="http://schemas.openxmlformats.org/officeDocument/2006/relationships/hyperlink" Target="https://en.wikipedia.org/wiki/Alex_Hawke" TargetMode="External"/><Relationship Id="rId43" Type="http://schemas.openxmlformats.org/officeDocument/2006/relationships/hyperlink" Target="https://en.wikipedia.org/wiki/Kevin_Hogan_(politician)" TargetMode="External"/><Relationship Id="rId48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im_Wilson_(Australian_politician)" TargetMode="External"/><Relationship Id="rId13" Type="http://schemas.openxmlformats.org/officeDocument/2006/relationships/hyperlink" Target="https://en.wikipedia.org/wiki/Kate_Thwaites" TargetMode="External"/><Relationship Id="rId18" Type="http://schemas.openxmlformats.org/officeDocument/2006/relationships/hyperlink" Target="https://en.wikipedia.org/wiki/Tony_Smith_(Victorian_politician)" TargetMode="External"/><Relationship Id="rId26" Type="http://schemas.openxmlformats.org/officeDocument/2006/relationships/hyperlink" Target="https://en.wikipedia.org/wiki/Bill_Shorten" TargetMode="External"/><Relationship Id="rId3" Type="http://schemas.openxmlformats.org/officeDocument/2006/relationships/hyperlink" Target="https://en.wikipedia.org/wiki/Gladys_Liu" TargetMode="External"/><Relationship Id="rId21" Type="http://schemas.openxmlformats.org/officeDocument/2006/relationships/hyperlink" Target="https://en.wikipedia.org/wiki/Josh_Burns_(politician)" TargetMode="External"/><Relationship Id="rId34" Type="http://schemas.openxmlformats.org/officeDocument/2006/relationships/hyperlink" Target="https://en.wikipedia.org/wiki/Greg_Hunt" TargetMode="External"/><Relationship Id="rId7" Type="http://schemas.openxmlformats.org/officeDocument/2006/relationships/hyperlink" Target="https://en.wikipedia.org/wiki/Libby_Coker" TargetMode="External"/><Relationship Id="rId12" Type="http://schemas.openxmlformats.org/officeDocument/2006/relationships/hyperlink" Target="https://en.wikipedia.org/wiki/Richard_Marles" TargetMode="External"/><Relationship Id="rId17" Type="http://schemas.openxmlformats.org/officeDocument/2006/relationships/hyperlink" Target="https://en.wikipedia.org/wiki/Jason_Wood_(politician)" TargetMode="External"/><Relationship Id="rId25" Type="http://schemas.openxmlformats.org/officeDocument/2006/relationships/hyperlink" Target="https://en.wikipedia.org/wiki/Alan_Tudge" TargetMode="External"/><Relationship Id="rId33" Type="http://schemas.openxmlformats.org/officeDocument/2006/relationships/hyperlink" Target="https://en.wikipedia.org/wiki/Joanne_Ryan_(politician)" TargetMode="External"/><Relationship Id="rId38" Type="http://schemas.openxmlformats.org/officeDocument/2006/relationships/hyperlink" Target="https://en.wikipedia.org/wiki/Helen_Haines" TargetMode="External"/><Relationship Id="rId2" Type="http://schemas.openxmlformats.org/officeDocument/2006/relationships/hyperlink" Target="https://en.wikipedia.org/wiki/Dan_Tehan" TargetMode="External"/><Relationship Id="rId16" Type="http://schemas.openxmlformats.org/officeDocument/2006/relationships/hyperlink" Target="https://en.wikipedia.org/wiki/Katie_Allen_(politician)" TargetMode="External"/><Relationship Id="rId20" Type="http://schemas.openxmlformats.org/officeDocument/2006/relationships/hyperlink" Target="https://en.wikipedia.org/wiki/Rob_Mitchell_(Victorian_politician)" TargetMode="External"/><Relationship Id="rId29" Type="http://schemas.openxmlformats.org/officeDocument/2006/relationships/hyperlink" Target="https://en.wikipedia.org/wiki/Tim_Watts_(politician)" TargetMode="External"/><Relationship Id="rId1" Type="http://schemas.openxmlformats.org/officeDocument/2006/relationships/hyperlink" Target="https://en.wikipedia.org/wiki/Damian_Drum" TargetMode="External"/><Relationship Id="rId6" Type="http://schemas.openxmlformats.org/officeDocument/2006/relationships/hyperlink" Target="https://en.wikipedia.org/wiki/Lisa_Chesters" TargetMode="External"/><Relationship Id="rId11" Type="http://schemas.openxmlformats.org/officeDocument/2006/relationships/hyperlink" Target="https://en.wikipedia.org/wiki/Catherine_King_(politician)" TargetMode="External"/><Relationship Id="rId24" Type="http://schemas.openxmlformats.org/officeDocument/2006/relationships/hyperlink" Target="https://en.wikipedia.org/wiki/Daniel_Mulino" TargetMode="External"/><Relationship Id="rId32" Type="http://schemas.openxmlformats.org/officeDocument/2006/relationships/hyperlink" Target="https://en.wikipedia.org/wiki/Brendan_O%27Connor_(politician)" TargetMode="External"/><Relationship Id="rId37" Type="http://schemas.openxmlformats.org/officeDocument/2006/relationships/hyperlink" Target="https://en.wikipedia.org/wiki/Russell_Broadbent" TargetMode="External"/><Relationship Id="rId5" Type="http://schemas.openxmlformats.org/officeDocument/2006/relationships/hyperlink" Target="https://en.wikipedia.org/wiki/Clare_O%27Neil" TargetMode="External"/><Relationship Id="rId15" Type="http://schemas.openxmlformats.org/officeDocument/2006/relationships/hyperlink" Target="https://en.wikipedia.org/wiki/Julian_Hill" TargetMode="External"/><Relationship Id="rId23" Type="http://schemas.openxmlformats.org/officeDocument/2006/relationships/hyperlink" Target="https://en.wikipedia.org/wiki/Anthony_Byrne_(politician)" TargetMode="External"/><Relationship Id="rId28" Type="http://schemas.openxmlformats.org/officeDocument/2006/relationships/hyperlink" Target="https://en.wikipedia.org/wiki/Andrew_Giles" TargetMode="External"/><Relationship Id="rId36" Type="http://schemas.openxmlformats.org/officeDocument/2006/relationships/hyperlink" Target="https://en.wikipedia.org/wiki/Darren_Chester" TargetMode="External"/><Relationship Id="rId10" Type="http://schemas.openxmlformats.org/officeDocument/2006/relationships/hyperlink" Target="https://en.wikipedia.org/wiki/Josh_Frydenberg" TargetMode="External"/><Relationship Id="rId19" Type="http://schemas.openxmlformats.org/officeDocument/2006/relationships/hyperlink" Target="https://en.wikipedia.org/wiki/Peta_Murphy" TargetMode="External"/><Relationship Id="rId31" Type="http://schemas.openxmlformats.org/officeDocument/2006/relationships/hyperlink" Target="https://en.wikipedia.org/wiki/Adam_Bandt" TargetMode="External"/><Relationship Id="rId4" Type="http://schemas.openxmlformats.org/officeDocument/2006/relationships/hyperlink" Target="https://en.wikipedia.org/wiki/Kevin_Andrews_(politician)" TargetMode="External"/><Relationship Id="rId9" Type="http://schemas.openxmlformats.org/officeDocument/2006/relationships/hyperlink" Target="https://en.wikipedia.org/wiki/Michael_Sukkar" TargetMode="External"/><Relationship Id="rId14" Type="http://schemas.openxmlformats.org/officeDocument/2006/relationships/hyperlink" Target="https://en.wikipedia.org/wiki/Mark_Dreyfus" TargetMode="External"/><Relationship Id="rId22" Type="http://schemas.openxmlformats.org/officeDocument/2006/relationships/hyperlink" Target="https://en.wikipedia.org/wiki/Peter_Khalil" TargetMode="External"/><Relationship Id="rId27" Type="http://schemas.openxmlformats.org/officeDocument/2006/relationships/hyperlink" Target="https://en.wikipedia.org/wiki/Ged_Kearney" TargetMode="External"/><Relationship Id="rId30" Type="http://schemas.openxmlformats.org/officeDocument/2006/relationships/hyperlink" Target="https://en.wikipedia.org/wiki/Maria_Vamvakinou" TargetMode="External"/><Relationship Id="rId35" Type="http://schemas.openxmlformats.org/officeDocument/2006/relationships/hyperlink" Target="https://en.wikipedia.org/wiki/Anne_Webst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B4FB-F790-472B-BA25-AFA296AAAC7C}">
  <dimension ref="A1:W161"/>
  <sheetViews>
    <sheetView workbookViewId="0">
      <selection sqref="A1:XFD1048576"/>
    </sheetView>
  </sheetViews>
  <sheetFormatPr defaultRowHeight="15" x14ac:dyDescent="0.25"/>
  <cols>
    <col min="1" max="1" width="6" customWidth="1"/>
    <col min="2" max="2" width="12.42578125" style="2" customWidth="1"/>
    <col min="3" max="3" width="7.28515625" style="2" customWidth="1"/>
    <col min="4" max="4" width="8.85546875" style="2" customWidth="1"/>
    <col min="5" max="5" width="19.28515625" style="2" hidden="1" customWidth="1"/>
    <col min="6" max="6" width="10.42578125" style="2" hidden="1" customWidth="1"/>
    <col min="7" max="7" width="10" style="2" customWidth="1"/>
    <col min="8" max="8" width="7.7109375" style="2" customWidth="1"/>
    <col min="9" max="9" width="14.42578125" style="1" hidden="1" customWidth="1"/>
    <col min="10" max="10" width="12.7109375" customWidth="1"/>
    <col min="11" max="11" width="10.7109375" customWidth="1"/>
    <col min="12" max="12" width="9.85546875" customWidth="1"/>
    <col min="13" max="13" width="8.85546875" customWidth="1"/>
    <col min="14" max="14" width="9.7109375" customWidth="1"/>
    <col min="15" max="15" width="1.85546875" style="6" customWidth="1"/>
    <col min="16" max="16" width="11.85546875" customWidth="1"/>
    <col min="17" max="17" width="14" customWidth="1"/>
    <col min="18" max="18" width="14.28515625" customWidth="1"/>
    <col min="19" max="19" width="2" customWidth="1"/>
    <col min="20" max="20" width="10.42578125" style="1" customWidth="1"/>
    <col min="21" max="21" width="10.7109375" style="5" customWidth="1"/>
    <col min="22" max="22" width="10.85546875" style="6" customWidth="1"/>
    <col min="23" max="23" width="9.42578125" style="24" customWidth="1"/>
  </cols>
  <sheetData>
    <row r="1" spans="1:23" x14ac:dyDescent="0.25">
      <c r="A1" s="4"/>
      <c r="B1" s="25"/>
      <c r="C1" s="25"/>
      <c r="D1" s="25"/>
      <c r="E1" s="25"/>
      <c r="F1" s="25"/>
      <c r="G1" s="25"/>
      <c r="H1" s="25"/>
      <c r="I1" s="3"/>
      <c r="J1" s="79" t="s">
        <v>377</v>
      </c>
      <c r="K1" s="80"/>
      <c r="L1" s="80"/>
      <c r="M1" s="80"/>
      <c r="N1" s="76"/>
      <c r="O1" s="26"/>
      <c r="P1" s="79" t="s">
        <v>376</v>
      </c>
      <c r="Q1" s="80"/>
      <c r="R1" s="81"/>
      <c r="T1" s="79" t="s">
        <v>378</v>
      </c>
      <c r="U1" s="80"/>
      <c r="V1" s="80"/>
      <c r="W1" s="81"/>
    </row>
    <row r="2" spans="1:23" ht="93" customHeight="1" x14ac:dyDescent="0.25">
      <c r="A2" s="4"/>
      <c r="B2" s="50" t="s">
        <v>0</v>
      </c>
      <c r="C2" s="50" t="s">
        <v>1</v>
      </c>
      <c r="D2" s="50" t="s">
        <v>169</v>
      </c>
      <c r="E2" s="50" t="s">
        <v>215</v>
      </c>
      <c r="F2" s="50" t="s">
        <v>381</v>
      </c>
      <c r="G2" s="50" t="s">
        <v>366</v>
      </c>
      <c r="H2" s="50" t="s">
        <v>373</v>
      </c>
      <c r="I2" s="50" t="s">
        <v>161</v>
      </c>
      <c r="J2" s="50" t="s">
        <v>200</v>
      </c>
      <c r="K2" s="50" t="s">
        <v>379</v>
      </c>
      <c r="L2" s="50" t="s">
        <v>380</v>
      </c>
      <c r="M2" s="50" t="s">
        <v>204</v>
      </c>
      <c r="N2" s="48" t="s">
        <v>384</v>
      </c>
      <c r="O2" s="14"/>
      <c r="P2" s="50" t="s">
        <v>167</v>
      </c>
      <c r="Q2" s="50" t="s">
        <v>166</v>
      </c>
      <c r="R2" s="48" t="s">
        <v>384</v>
      </c>
      <c r="T2" s="50" t="s">
        <v>163</v>
      </c>
      <c r="U2" s="50" t="s">
        <v>162</v>
      </c>
      <c r="V2" s="50" t="s">
        <v>165</v>
      </c>
      <c r="W2" s="48" t="s">
        <v>384</v>
      </c>
    </row>
    <row r="3" spans="1:23" s="10" customFormat="1" x14ac:dyDescent="0.25">
      <c r="A3" s="8">
        <v>1</v>
      </c>
      <c r="B3" s="11" t="s">
        <v>213</v>
      </c>
      <c r="C3" s="11" t="s">
        <v>160</v>
      </c>
      <c r="D3" s="60" t="s">
        <v>214</v>
      </c>
      <c r="E3" s="61"/>
      <c r="F3" s="65"/>
      <c r="G3" s="33">
        <f>(F3-50)/100</f>
        <v>-0.5</v>
      </c>
      <c r="H3" s="33"/>
      <c r="I3" s="7">
        <v>105788</v>
      </c>
      <c r="J3" s="71" t="s">
        <v>205</v>
      </c>
      <c r="K3" s="71"/>
      <c r="L3" s="71"/>
      <c r="M3" s="71"/>
      <c r="N3" s="53"/>
      <c r="O3" s="69"/>
      <c r="P3" s="77">
        <v>35582</v>
      </c>
      <c r="Q3" s="16">
        <v>0.33635194918138162</v>
      </c>
      <c r="R3" s="8">
        <v>127</v>
      </c>
      <c r="S3" s="68"/>
      <c r="T3" s="7">
        <v>53998</v>
      </c>
      <c r="U3" s="7">
        <v>24760</v>
      </c>
      <c r="V3" s="9">
        <v>0.23405301168374484</v>
      </c>
      <c r="W3" s="23">
        <v>27</v>
      </c>
    </row>
    <row r="4" spans="1:23" s="10" customFormat="1" x14ac:dyDescent="0.25">
      <c r="A4" s="8">
        <v>2</v>
      </c>
      <c r="B4" s="11" t="s">
        <v>33</v>
      </c>
      <c r="C4" s="11" t="s">
        <v>7</v>
      </c>
      <c r="D4" s="20" t="s">
        <v>367</v>
      </c>
      <c r="E4" s="61" t="s">
        <v>314</v>
      </c>
      <c r="F4" s="65">
        <v>50.19</v>
      </c>
      <c r="G4" s="33">
        <f>(F4-50)/100</f>
        <v>1.8999999999999772E-3</v>
      </c>
      <c r="H4" s="66" t="s">
        <v>374</v>
      </c>
      <c r="I4" s="7">
        <v>107056</v>
      </c>
      <c r="J4" s="70">
        <v>1556</v>
      </c>
      <c r="K4" s="72">
        <v>1804.4829587392567</v>
      </c>
      <c r="L4" s="72">
        <v>2026.3167542627336</v>
      </c>
      <c r="M4" s="72">
        <f>(L4-K4)*2</f>
        <v>443.66759104695393</v>
      </c>
      <c r="N4" s="54">
        <v>52</v>
      </c>
      <c r="O4" s="69"/>
      <c r="P4" s="77">
        <v>45449</v>
      </c>
      <c r="Q4" s="16">
        <v>0.4325773426991481</v>
      </c>
      <c r="R4" s="8">
        <v>47</v>
      </c>
      <c r="S4" s="68"/>
      <c r="T4" s="7">
        <v>54961</v>
      </c>
      <c r="U4" s="7">
        <v>19478</v>
      </c>
      <c r="V4" s="9">
        <v>0.18194216111194142</v>
      </c>
      <c r="W4" s="23">
        <v>115</v>
      </c>
    </row>
    <row r="5" spans="1:23" s="10" customFormat="1" ht="30" x14ac:dyDescent="0.25">
      <c r="A5" s="8">
        <v>3</v>
      </c>
      <c r="B5" s="11" t="s">
        <v>19</v>
      </c>
      <c r="C5" s="11" t="s">
        <v>7</v>
      </c>
      <c r="D5" s="20" t="s">
        <v>367</v>
      </c>
      <c r="E5" s="61" t="s">
        <v>261</v>
      </c>
      <c r="F5" s="65">
        <v>50.39</v>
      </c>
      <c r="G5" s="33">
        <f>(F5-50)/100</f>
        <v>3.9000000000000059E-3</v>
      </c>
      <c r="H5" s="66" t="s">
        <v>374</v>
      </c>
      <c r="I5" s="7">
        <v>114160</v>
      </c>
      <c r="J5" s="70">
        <v>1349</v>
      </c>
      <c r="K5" s="72">
        <v>1564.4264211691886</v>
      </c>
      <c r="L5" s="72">
        <v>1756.7489084192978</v>
      </c>
      <c r="M5" s="72">
        <f>(L5-K5)*2</f>
        <v>384.64497450021827</v>
      </c>
      <c r="N5" s="54">
        <v>90</v>
      </c>
      <c r="O5" s="69"/>
      <c r="P5" s="77">
        <v>52198</v>
      </c>
      <c r="Q5" s="16">
        <v>0.46553959355290819</v>
      </c>
      <c r="R5" s="8">
        <v>25</v>
      </c>
      <c r="S5" s="68"/>
      <c r="T5" s="7">
        <v>57965</v>
      </c>
      <c r="U5" s="7">
        <v>19928</v>
      </c>
      <c r="V5" s="9">
        <v>0.17456201822004205</v>
      </c>
      <c r="W5" s="23">
        <v>127</v>
      </c>
    </row>
    <row r="6" spans="1:23" s="10" customFormat="1" x14ac:dyDescent="0.25">
      <c r="A6" s="8">
        <v>4</v>
      </c>
      <c r="B6" s="11" t="s">
        <v>98</v>
      </c>
      <c r="C6" s="11" t="s">
        <v>159</v>
      </c>
      <c r="D6" s="19" t="s">
        <v>369</v>
      </c>
      <c r="E6" s="61" t="s">
        <v>222</v>
      </c>
      <c r="F6" s="65">
        <v>50.41</v>
      </c>
      <c r="G6" s="33">
        <f>(F6-50)/100</f>
        <v>4.0999999999999657E-3</v>
      </c>
      <c r="H6" s="66" t="s">
        <v>374</v>
      </c>
      <c r="I6" s="7">
        <v>78672</v>
      </c>
      <c r="J6" s="70">
        <v>1053</v>
      </c>
      <c r="K6" s="72">
        <v>1221.1571693781732</v>
      </c>
      <c r="L6" s="72">
        <v>1371.2799114644338</v>
      </c>
      <c r="M6" s="72">
        <f>(L6-K6)*2</f>
        <v>300.24548417252117</v>
      </c>
      <c r="N6" s="54">
        <v>136</v>
      </c>
      <c r="O6" s="69"/>
      <c r="P6" s="77">
        <v>35358</v>
      </c>
      <c r="Q6" s="16">
        <v>0.45769778320113891</v>
      </c>
      <c r="R6" s="8">
        <v>28</v>
      </c>
      <c r="S6" s="68"/>
      <c r="T6" s="7">
        <v>40766</v>
      </c>
      <c r="U6" s="7">
        <v>14316</v>
      </c>
      <c r="V6" s="9">
        <v>0.18197071384990848</v>
      </c>
      <c r="W6" s="23">
        <v>114</v>
      </c>
    </row>
    <row r="7" spans="1:23" s="10" customFormat="1" x14ac:dyDescent="0.25">
      <c r="A7" s="8">
        <v>5</v>
      </c>
      <c r="B7" s="11" t="s">
        <v>109</v>
      </c>
      <c r="C7" s="11" t="s">
        <v>160</v>
      </c>
      <c r="D7" s="19" t="s">
        <v>369</v>
      </c>
      <c r="E7" s="64" t="s">
        <v>245</v>
      </c>
      <c r="F7" s="65">
        <v>50.57</v>
      </c>
      <c r="G7" s="33">
        <f>(F7-50)/100</f>
        <v>5.7000000000000028E-3</v>
      </c>
      <c r="H7" s="66" t="s">
        <v>374</v>
      </c>
      <c r="I7" s="7">
        <v>109530</v>
      </c>
      <c r="J7" s="70">
        <v>1428</v>
      </c>
      <c r="K7" s="72">
        <v>1656.0422012080071</v>
      </c>
      <c r="L7" s="72">
        <v>1859.6274582822518</v>
      </c>
      <c r="M7" s="72">
        <f>(L7-K7)*2</f>
        <v>407.17051414848947</v>
      </c>
      <c r="N7" s="54">
        <v>75</v>
      </c>
      <c r="O7" s="69"/>
      <c r="P7" s="77">
        <v>45182</v>
      </c>
      <c r="Q7" s="16">
        <v>0.43729571806810918</v>
      </c>
      <c r="R7" s="8">
        <v>46</v>
      </c>
      <c r="S7" s="68"/>
      <c r="T7" s="7">
        <v>56379</v>
      </c>
      <c r="U7" s="7">
        <v>19310</v>
      </c>
      <c r="V7" s="9">
        <v>0.17629873094129461</v>
      </c>
      <c r="W7" s="23">
        <v>124</v>
      </c>
    </row>
    <row r="8" spans="1:23" s="10" customFormat="1" x14ac:dyDescent="0.25">
      <c r="A8" s="8">
        <v>6</v>
      </c>
      <c r="B8" s="11" t="s">
        <v>75</v>
      </c>
      <c r="C8" s="11" t="s">
        <v>158</v>
      </c>
      <c r="D8" s="20" t="s">
        <v>367</v>
      </c>
      <c r="E8" s="61" t="s">
        <v>305</v>
      </c>
      <c r="F8" s="65">
        <v>50.64</v>
      </c>
      <c r="G8" s="33">
        <f>(F8-50)/100</f>
        <v>6.4000000000000055E-3</v>
      </c>
      <c r="H8" s="66" t="s">
        <v>374</v>
      </c>
      <c r="I8" s="7">
        <v>111461</v>
      </c>
      <c r="J8" s="70">
        <v>1609</v>
      </c>
      <c r="K8" s="72">
        <v>1865.9467099045401</v>
      </c>
      <c r="L8" s="72">
        <v>2095.3365408796517</v>
      </c>
      <c r="M8" s="72">
        <f>(L8-K8)*2</f>
        <v>458.77966195022327</v>
      </c>
      <c r="N8" s="54">
        <v>43</v>
      </c>
      <c r="O8" s="69"/>
      <c r="P8" s="77">
        <v>39292</v>
      </c>
      <c r="Q8" s="16">
        <v>0.35816115053695913</v>
      </c>
      <c r="R8" s="8">
        <v>110</v>
      </c>
      <c r="S8" s="68"/>
      <c r="T8" s="7">
        <v>57934</v>
      </c>
      <c r="U8" s="7">
        <v>25306</v>
      </c>
      <c r="V8" s="9">
        <v>0.22703905401889451</v>
      </c>
      <c r="W8" s="23">
        <v>36</v>
      </c>
    </row>
    <row r="9" spans="1:23" s="10" customFormat="1" x14ac:dyDescent="0.25">
      <c r="A9" s="8">
        <v>7</v>
      </c>
      <c r="B9" s="11" t="s">
        <v>146</v>
      </c>
      <c r="C9" s="11" t="s">
        <v>143</v>
      </c>
      <c r="D9" s="20" t="s">
        <v>367</v>
      </c>
      <c r="E9" s="61" t="s">
        <v>251</v>
      </c>
      <c r="F9" s="65">
        <v>50.83</v>
      </c>
      <c r="G9" s="33">
        <f>(F9-50)/100</f>
        <v>8.2999999999999827E-3</v>
      </c>
      <c r="H9" s="66" t="s">
        <v>374</v>
      </c>
      <c r="I9" s="7">
        <v>121967</v>
      </c>
      <c r="J9" s="70">
        <v>1620</v>
      </c>
      <c r="K9" s="72">
        <v>1878.7033375048816</v>
      </c>
      <c r="L9" s="72">
        <v>2109.6614022529743</v>
      </c>
      <c r="M9" s="72">
        <f>(L9-K9)*2</f>
        <v>461.91612949618548</v>
      </c>
      <c r="N9" s="54">
        <v>40</v>
      </c>
      <c r="O9" s="69"/>
      <c r="P9" s="77">
        <v>35389</v>
      </c>
      <c r="Q9" s="16">
        <v>0.39227823919584803</v>
      </c>
      <c r="R9" s="8">
        <v>84</v>
      </c>
      <c r="S9" s="68"/>
      <c r="T9" s="7">
        <v>61667</v>
      </c>
      <c r="U9" s="7">
        <v>25316</v>
      </c>
      <c r="V9" s="9">
        <v>0.20756434117425204</v>
      </c>
      <c r="W9" s="23">
        <v>70</v>
      </c>
    </row>
    <row r="10" spans="1:23" s="10" customFormat="1" x14ac:dyDescent="0.25">
      <c r="A10" s="8">
        <v>8</v>
      </c>
      <c r="B10" s="11" t="s">
        <v>111</v>
      </c>
      <c r="C10" s="11" t="s">
        <v>160</v>
      </c>
      <c r="D10" s="20" t="s">
        <v>367</v>
      </c>
      <c r="E10" s="61" t="s">
        <v>249</v>
      </c>
      <c r="F10" s="65">
        <v>51.07</v>
      </c>
      <c r="G10" s="33">
        <f>(F10-50)/100</f>
        <v>1.0700000000000003E-2</v>
      </c>
      <c r="H10" s="66" t="s">
        <v>374</v>
      </c>
      <c r="I10" s="7">
        <v>110282</v>
      </c>
      <c r="J10" s="70">
        <v>1388</v>
      </c>
      <c r="K10" s="72">
        <v>1609.6544644794913</v>
      </c>
      <c r="L10" s="72">
        <v>1807.537053288351</v>
      </c>
      <c r="M10" s="72">
        <f>(L10-K10)*2</f>
        <v>395.76517761771947</v>
      </c>
      <c r="N10" s="54">
        <v>84</v>
      </c>
      <c r="O10" s="69"/>
      <c r="P10" s="77">
        <v>52084</v>
      </c>
      <c r="Q10" s="16">
        <v>0.42942637964491032</v>
      </c>
      <c r="R10" s="8">
        <v>49</v>
      </c>
      <c r="S10" s="68"/>
      <c r="T10" s="7">
        <v>57785</v>
      </c>
      <c r="U10" s="7">
        <v>22030</v>
      </c>
      <c r="V10" s="9">
        <v>0.1997606136994251</v>
      </c>
      <c r="W10" s="23">
        <v>79</v>
      </c>
    </row>
    <row r="11" spans="1:23" s="10" customFormat="1" x14ac:dyDescent="0.25">
      <c r="A11" s="8">
        <v>9</v>
      </c>
      <c r="B11" s="11" t="s">
        <v>57</v>
      </c>
      <c r="C11" s="11" t="s">
        <v>158</v>
      </c>
      <c r="D11" s="20" t="s">
        <v>367</v>
      </c>
      <c r="E11" s="61" t="s">
        <v>227</v>
      </c>
      <c r="F11" s="65">
        <v>51.21</v>
      </c>
      <c r="G11" s="33">
        <f>(F11-50)/100</f>
        <v>1.2100000000000008E-2</v>
      </c>
      <c r="H11" s="66" t="s">
        <v>374</v>
      </c>
      <c r="I11" s="7">
        <v>123854</v>
      </c>
      <c r="J11" s="70">
        <v>1303</v>
      </c>
      <c r="K11" s="72">
        <v>1511.0805239313959</v>
      </c>
      <c r="L11" s="72">
        <v>1696.8449426763125</v>
      </c>
      <c r="M11" s="72">
        <f>(L11-K11)*2</f>
        <v>371.52883748983322</v>
      </c>
      <c r="N11" s="54">
        <v>99</v>
      </c>
      <c r="O11" s="69"/>
      <c r="P11" s="77">
        <v>41801</v>
      </c>
      <c r="Q11" s="16">
        <v>0.35088087586997596</v>
      </c>
      <c r="R11" s="8">
        <v>116</v>
      </c>
      <c r="S11" s="68"/>
      <c r="T11" s="7">
        <v>63360</v>
      </c>
      <c r="U11" s="7">
        <v>29068</v>
      </c>
      <c r="V11" s="9">
        <v>0.23469569008671501</v>
      </c>
      <c r="W11" s="23">
        <v>26</v>
      </c>
    </row>
    <row r="12" spans="1:23" s="10" customFormat="1" x14ac:dyDescent="0.25">
      <c r="A12" s="8">
        <v>10</v>
      </c>
      <c r="B12" s="11" t="s">
        <v>51</v>
      </c>
      <c r="C12" s="11" t="s">
        <v>7</v>
      </c>
      <c r="D12" s="19" t="s">
        <v>369</v>
      </c>
      <c r="E12" s="61" t="s">
        <v>360</v>
      </c>
      <c r="F12" s="65">
        <v>51.31</v>
      </c>
      <c r="G12" s="33">
        <f>(F12-50)/100</f>
        <v>1.3100000000000023E-2</v>
      </c>
      <c r="H12" s="66" t="s">
        <v>374</v>
      </c>
      <c r="I12" s="7">
        <v>102571</v>
      </c>
      <c r="J12" s="70">
        <v>2380</v>
      </c>
      <c r="K12" s="72">
        <v>2760.0703353466788</v>
      </c>
      <c r="L12" s="72">
        <v>3099.3790971370859</v>
      </c>
      <c r="M12" s="72">
        <f>(L12-K12)*2</f>
        <v>678.61752358081412</v>
      </c>
      <c r="N12" s="54">
        <v>2</v>
      </c>
      <c r="O12" s="69"/>
      <c r="P12" s="77">
        <v>36681</v>
      </c>
      <c r="Q12" s="16">
        <v>0.36301683711770383</v>
      </c>
      <c r="R12" s="8">
        <v>106</v>
      </c>
      <c r="S12" s="68"/>
      <c r="T12" s="7">
        <v>53527</v>
      </c>
      <c r="U12" s="7">
        <v>23612</v>
      </c>
      <c r="V12" s="9">
        <v>0.23020151894785076</v>
      </c>
      <c r="W12" s="23">
        <v>31</v>
      </c>
    </row>
    <row r="13" spans="1:23" s="10" customFormat="1" x14ac:dyDescent="0.25">
      <c r="A13" s="8">
        <v>11</v>
      </c>
      <c r="B13" s="11" t="s">
        <v>90</v>
      </c>
      <c r="C13" s="11" t="s">
        <v>88</v>
      </c>
      <c r="D13" s="19" t="s">
        <v>369</v>
      </c>
      <c r="E13" s="61" t="s">
        <v>230</v>
      </c>
      <c r="F13" s="65">
        <v>51.38</v>
      </c>
      <c r="G13" s="33">
        <f>(F13-50)/100</f>
        <v>1.3800000000000026E-2</v>
      </c>
      <c r="H13" s="66" t="s">
        <v>374</v>
      </c>
      <c r="I13" s="7">
        <v>127063</v>
      </c>
      <c r="J13" s="70">
        <v>1438</v>
      </c>
      <c r="K13" s="72">
        <v>1667.6391353901358</v>
      </c>
      <c r="L13" s="72">
        <v>1872.6500595307266</v>
      </c>
      <c r="M13" s="72">
        <f>(L13-K13)*2</f>
        <v>410.02184828118152</v>
      </c>
      <c r="N13" s="54">
        <v>71</v>
      </c>
      <c r="O13" s="69"/>
      <c r="P13" s="77">
        <v>56156</v>
      </c>
      <c r="Q13" s="16">
        <v>0.449115792953102</v>
      </c>
      <c r="R13" s="8">
        <v>34</v>
      </c>
      <c r="S13" s="68"/>
      <c r="T13" s="7">
        <v>66630</v>
      </c>
      <c r="U13" s="7">
        <v>23983</v>
      </c>
      <c r="V13" s="9">
        <v>0.18874888834672565</v>
      </c>
      <c r="W13" s="23">
        <v>105</v>
      </c>
    </row>
    <row r="14" spans="1:23" s="10" customFormat="1" x14ac:dyDescent="0.25">
      <c r="A14" s="8">
        <v>12</v>
      </c>
      <c r="B14" s="11" t="s">
        <v>125</v>
      </c>
      <c r="C14" s="11" t="s">
        <v>160</v>
      </c>
      <c r="D14" s="22" t="s">
        <v>371</v>
      </c>
      <c r="E14" s="61" t="s">
        <v>295</v>
      </c>
      <c r="F14" s="65">
        <v>51.39</v>
      </c>
      <c r="G14" s="33">
        <f>(F14-50)/100</f>
        <v>1.3900000000000006E-2</v>
      </c>
      <c r="H14" s="66" t="s">
        <v>374</v>
      </c>
      <c r="I14" s="7">
        <v>116616</v>
      </c>
      <c r="J14" s="70">
        <v>1126</v>
      </c>
      <c r="K14" s="72">
        <v>1305.8147889077143</v>
      </c>
      <c r="L14" s="72">
        <v>1466.3449005783018</v>
      </c>
      <c r="M14" s="72">
        <f>(L14-K14)*2</f>
        <v>321.06022334117506</v>
      </c>
      <c r="N14" s="54">
        <v>129</v>
      </c>
      <c r="O14" s="69"/>
      <c r="P14" s="77">
        <v>55623</v>
      </c>
      <c r="Q14" s="16">
        <v>0.49009569870343694</v>
      </c>
      <c r="R14" s="8">
        <v>16</v>
      </c>
      <c r="S14" s="68"/>
      <c r="T14" s="7">
        <v>59726</v>
      </c>
      <c r="U14" s="7">
        <v>19571</v>
      </c>
      <c r="V14" s="9">
        <v>0.16782431227275846</v>
      </c>
      <c r="W14" s="23">
        <v>138</v>
      </c>
    </row>
    <row r="15" spans="1:23" s="10" customFormat="1" x14ac:dyDescent="0.25">
      <c r="A15" s="8">
        <v>13</v>
      </c>
      <c r="B15" s="11" t="s">
        <v>18</v>
      </c>
      <c r="C15" s="11" t="s">
        <v>7</v>
      </c>
      <c r="D15" s="20" t="s">
        <v>367</v>
      </c>
      <c r="E15" s="61" t="s">
        <v>258</v>
      </c>
      <c r="F15" s="65">
        <v>51.5</v>
      </c>
      <c r="G15" s="33">
        <f>(F15-50)/100</f>
        <v>1.4999999999999999E-2</v>
      </c>
      <c r="H15" s="66" t="s">
        <v>374</v>
      </c>
      <c r="I15" s="7">
        <v>118052</v>
      </c>
      <c r="J15" s="70">
        <v>1268</v>
      </c>
      <c r="K15" s="72">
        <v>1470.4912542939444</v>
      </c>
      <c r="L15" s="72">
        <v>1651.2658383066496</v>
      </c>
      <c r="M15" s="72">
        <f>(L15-K15)*2</f>
        <v>361.54916802541038</v>
      </c>
      <c r="N15" s="54">
        <v>106</v>
      </c>
      <c r="O15" s="69"/>
      <c r="P15" s="77">
        <v>49761</v>
      </c>
      <c r="Q15" s="16">
        <v>0.42737945989902754</v>
      </c>
      <c r="R15" s="8">
        <v>51</v>
      </c>
      <c r="S15" s="68"/>
      <c r="T15" s="7">
        <v>61478</v>
      </c>
      <c r="U15" s="7">
        <v>23174</v>
      </c>
      <c r="V15" s="9">
        <v>0.19630332395893335</v>
      </c>
      <c r="W15" s="23">
        <v>92</v>
      </c>
    </row>
    <row r="16" spans="1:23" s="10" customFormat="1" x14ac:dyDescent="0.25">
      <c r="A16" s="8">
        <v>14</v>
      </c>
      <c r="B16" s="11" t="s">
        <v>80</v>
      </c>
      <c r="C16" s="11" t="s">
        <v>158</v>
      </c>
      <c r="D16" s="20" t="s">
        <v>367</v>
      </c>
      <c r="E16" s="61" t="s">
        <v>329</v>
      </c>
      <c r="F16" s="65">
        <v>51.9</v>
      </c>
      <c r="G16" s="33">
        <f>(F16-50)/100</f>
        <v>1.8999999999999986E-2</v>
      </c>
      <c r="H16" s="66" t="s">
        <v>374</v>
      </c>
      <c r="I16" s="7">
        <v>106318</v>
      </c>
      <c r="J16" s="70">
        <v>1601</v>
      </c>
      <c r="K16" s="72">
        <v>1856.6691625588369</v>
      </c>
      <c r="L16" s="72">
        <v>2084.9184598808715</v>
      </c>
      <c r="M16" s="72">
        <f>(L16-K16)*2</f>
        <v>456.49859464406927</v>
      </c>
      <c r="N16" s="54">
        <v>44</v>
      </c>
      <c r="O16" s="69"/>
      <c r="P16" s="77">
        <v>36260</v>
      </c>
      <c r="Q16" s="16">
        <v>0.34707199157245244</v>
      </c>
      <c r="R16" s="8">
        <v>120</v>
      </c>
      <c r="S16" s="68"/>
      <c r="T16" s="7">
        <v>53726</v>
      </c>
      <c r="U16" s="7">
        <v>24056</v>
      </c>
      <c r="V16" s="9">
        <v>0.22626460241915763</v>
      </c>
      <c r="W16" s="23">
        <v>40</v>
      </c>
    </row>
    <row r="17" spans="1:23" s="10" customFormat="1" x14ac:dyDescent="0.25">
      <c r="A17" s="8">
        <v>15</v>
      </c>
      <c r="B17" s="11" t="s">
        <v>22</v>
      </c>
      <c r="C17" s="11" t="s">
        <v>7</v>
      </c>
      <c r="D17" s="20" t="s">
        <v>367</v>
      </c>
      <c r="E17" s="61" t="s">
        <v>276</v>
      </c>
      <c r="F17" s="65">
        <v>52.61</v>
      </c>
      <c r="G17" s="33">
        <f>(F17-50)/100</f>
        <v>2.6099999999999995E-2</v>
      </c>
      <c r="H17" s="66" t="s">
        <v>374</v>
      </c>
      <c r="I17" s="7">
        <v>127705</v>
      </c>
      <c r="J17" s="70">
        <v>1038</v>
      </c>
      <c r="K17" s="72">
        <v>1203.7617681049799</v>
      </c>
      <c r="L17" s="72">
        <v>1351.7460095917208</v>
      </c>
      <c r="M17" s="72">
        <f>(L17-K17)*2</f>
        <v>295.96848297348197</v>
      </c>
      <c r="N17" s="54">
        <v>139</v>
      </c>
      <c r="O17" s="69"/>
      <c r="P17" s="77">
        <v>67487</v>
      </c>
      <c r="Q17" s="16">
        <v>0.54348694256293806</v>
      </c>
      <c r="R17" s="8">
        <v>3</v>
      </c>
      <c r="S17" s="68"/>
      <c r="T17" s="7">
        <v>65193</v>
      </c>
      <c r="U17" s="7">
        <v>18875</v>
      </c>
      <c r="V17" s="9">
        <v>0.1478015739399397</v>
      </c>
      <c r="W17" s="23">
        <v>149</v>
      </c>
    </row>
    <row r="18" spans="1:23" s="10" customFormat="1" x14ac:dyDescent="0.25">
      <c r="A18" s="8">
        <v>16</v>
      </c>
      <c r="B18" s="11" t="s">
        <v>156</v>
      </c>
      <c r="C18" s="11" t="s">
        <v>143</v>
      </c>
      <c r="D18" s="19" t="s">
        <v>369</v>
      </c>
      <c r="E18" s="61" t="s">
        <v>354</v>
      </c>
      <c r="F18" s="65">
        <v>52.69</v>
      </c>
      <c r="G18" s="33">
        <f>(F18-50)/100</f>
        <v>2.6899999999999976E-2</v>
      </c>
      <c r="H18" s="66" t="s">
        <v>374</v>
      </c>
      <c r="I18" s="7">
        <v>119991</v>
      </c>
      <c r="J18" s="70">
        <v>1527</v>
      </c>
      <c r="K18" s="72">
        <v>1770.8518496110828</v>
      </c>
      <c r="L18" s="72">
        <v>1988.5512106421554</v>
      </c>
      <c r="M18" s="72">
        <f>(L18-K18)*2</f>
        <v>435.39872206214523</v>
      </c>
      <c r="N18" s="54">
        <v>56</v>
      </c>
      <c r="O18" s="69"/>
      <c r="P18" s="77">
        <v>37246</v>
      </c>
      <c r="Q18" s="16">
        <v>0.35680176013200993</v>
      </c>
      <c r="R18" s="8">
        <v>111</v>
      </c>
      <c r="S18" s="68"/>
      <c r="T18" s="7">
        <v>59799</v>
      </c>
      <c r="U18" s="7">
        <v>26894</v>
      </c>
      <c r="V18" s="9">
        <v>0.22413347667741748</v>
      </c>
      <c r="W18" s="23">
        <v>43</v>
      </c>
    </row>
    <row r="19" spans="1:23" s="10" customFormat="1" x14ac:dyDescent="0.25">
      <c r="A19" s="8">
        <v>17</v>
      </c>
      <c r="B19" s="11" t="s">
        <v>114</v>
      </c>
      <c r="C19" s="11" t="s">
        <v>160</v>
      </c>
      <c r="D19" s="20" t="s">
        <v>367</v>
      </c>
      <c r="E19" s="61" t="s">
        <v>259</v>
      </c>
      <c r="F19" s="65">
        <v>52.74</v>
      </c>
      <c r="G19" s="33">
        <f>(F19-50)/100</f>
        <v>2.7400000000000022E-2</v>
      </c>
      <c r="H19" s="66" t="s">
        <v>374</v>
      </c>
      <c r="I19" s="7">
        <v>111470</v>
      </c>
      <c r="J19" s="70">
        <v>1325</v>
      </c>
      <c r="K19" s="72">
        <v>1536.5937791320791</v>
      </c>
      <c r="L19" s="72">
        <v>1725.4946654229573</v>
      </c>
      <c r="M19" s="72">
        <f>(L19-K19)*2</f>
        <v>377.80177258175627</v>
      </c>
      <c r="N19" s="54">
        <v>94</v>
      </c>
      <c r="O19" s="69"/>
      <c r="P19" s="77">
        <v>42726</v>
      </c>
      <c r="Q19" s="16">
        <v>0.38940522113573156</v>
      </c>
      <c r="R19" s="8">
        <v>86</v>
      </c>
      <c r="S19" s="68"/>
      <c r="T19" s="7">
        <v>57744</v>
      </c>
      <c r="U19" s="7">
        <v>23154</v>
      </c>
      <c r="V19" s="9">
        <v>0.20771508029066116</v>
      </c>
      <c r="W19" s="23">
        <v>69</v>
      </c>
    </row>
    <row r="20" spans="1:23" s="10" customFormat="1" x14ac:dyDescent="0.25">
      <c r="A20" s="8">
        <v>18</v>
      </c>
      <c r="B20" s="11" t="s">
        <v>24</v>
      </c>
      <c r="C20" s="11" t="s">
        <v>7</v>
      </c>
      <c r="D20" s="20" t="s">
        <v>367</v>
      </c>
      <c r="E20" s="61" t="s">
        <v>281</v>
      </c>
      <c r="F20" s="65">
        <v>52.8</v>
      </c>
      <c r="G20" s="33">
        <f>(F20-50)/100</f>
        <v>2.7999999999999973E-2</v>
      </c>
      <c r="H20" s="66" t="s">
        <v>374</v>
      </c>
      <c r="I20" s="7">
        <v>118738</v>
      </c>
      <c r="J20" s="70">
        <v>1941</v>
      </c>
      <c r="K20" s="72">
        <v>2250.9649247512193</v>
      </c>
      <c r="L20" s="72">
        <v>2527.6869023290269</v>
      </c>
      <c r="M20" s="72">
        <f>(L20-K20)*2</f>
        <v>553.44395515561519</v>
      </c>
      <c r="N20" s="54">
        <v>18</v>
      </c>
      <c r="O20" s="69"/>
      <c r="P20" s="77">
        <v>33844</v>
      </c>
      <c r="Q20" s="16">
        <v>0.29490137950782397</v>
      </c>
      <c r="R20" s="8">
        <v>142</v>
      </c>
      <c r="S20" s="68"/>
      <c r="T20" s="7">
        <v>59804</v>
      </c>
      <c r="U20" s="7">
        <v>29373</v>
      </c>
      <c r="V20" s="9">
        <v>0.2473765770014654</v>
      </c>
      <c r="W20" s="23">
        <v>13</v>
      </c>
    </row>
    <row r="21" spans="1:23" s="10" customFormat="1" x14ac:dyDescent="0.25">
      <c r="A21" s="8">
        <v>19</v>
      </c>
      <c r="B21" s="11" t="s">
        <v>69</v>
      </c>
      <c r="C21" s="11" t="s">
        <v>158</v>
      </c>
      <c r="D21" s="20" t="s">
        <v>367</v>
      </c>
      <c r="E21" s="61" t="s">
        <v>283</v>
      </c>
      <c r="F21" s="65">
        <v>52.86</v>
      </c>
      <c r="G21" s="33">
        <f>(F21-50)/100</f>
        <v>2.8599999999999993E-2</v>
      </c>
      <c r="H21" s="66" t="s">
        <v>374</v>
      </c>
      <c r="I21" s="7">
        <v>119102</v>
      </c>
      <c r="J21" s="70">
        <v>1890</v>
      </c>
      <c r="K21" s="72">
        <v>2191.8205604223617</v>
      </c>
      <c r="L21" s="72">
        <v>2461.2716359618034</v>
      </c>
      <c r="M21" s="72">
        <f>(L21-K21)*2</f>
        <v>538.90215107888343</v>
      </c>
      <c r="N21" s="54">
        <v>22</v>
      </c>
      <c r="O21" s="69"/>
      <c r="P21" s="77">
        <v>31932</v>
      </c>
      <c r="Q21" s="16">
        <v>0.27911370086144649</v>
      </c>
      <c r="R21" s="8">
        <v>145</v>
      </c>
      <c r="S21" s="68"/>
      <c r="T21" s="7">
        <v>60956</v>
      </c>
      <c r="U21" s="7">
        <v>31403</v>
      </c>
      <c r="V21" s="9">
        <v>0.26366475793857364</v>
      </c>
      <c r="W21" s="23">
        <v>3</v>
      </c>
    </row>
    <row r="22" spans="1:23" s="10" customFormat="1" x14ac:dyDescent="0.25">
      <c r="A22" s="8">
        <v>20</v>
      </c>
      <c r="B22" s="11" t="s">
        <v>27</v>
      </c>
      <c r="C22" s="11" t="s">
        <v>7</v>
      </c>
      <c r="D22" s="20" t="s">
        <v>367</v>
      </c>
      <c r="E22" s="61" t="s">
        <v>294</v>
      </c>
      <c r="F22" s="65">
        <v>52.98</v>
      </c>
      <c r="G22" s="33">
        <f>(F22-50)/100</f>
        <v>2.9799999999999969E-2</v>
      </c>
      <c r="H22" s="66" t="s">
        <v>374</v>
      </c>
      <c r="I22" s="7">
        <v>127119</v>
      </c>
      <c r="J22" s="70">
        <v>1294</v>
      </c>
      <c r="K22" s="72">
        <v>1500.6432831674795</v>
      </c>
      <c r="L22" s="72">
        <v>1685.1246015526847</v>
      </c>
      <c r="M22" s="72">
        <f>(L22-K22)*2</f>
        <v>368.96263677041043</v>
      </c>
      <c r="N22" s="54">
        <v>104</v>
      </c>
      <c r="O22" s="69"/>
      <c r="P22" s="77">
        <v>51423</v>
      </c>
      <c r="Q22" s="16">
        <v>0.41874936083512299</v>
      </c>
      <c r="R22" s="8">
        <v>61</v>
      </c>
      <c r="S22" s="68"/>
      <c r="T22" s="7">
        <v>64645</v>
      </c>
      <c r="U22" s="7">
        <v>25146</v>
      </c>
      <c r="V22" s="9">
        <v>0.19781464611899086</v>
      </c>
      <c r="W22" s="23">
        <v>87</v>
      </c>
    </row>
    <row r="23" spans="1:23" s="10" customFormat="1" x14ac:dyDescent="0.25">
      <c r="A23" s="8">
        <v>21</v>
      </c>
      <c r="B23" s="11" t="s">
        <v>56</v>
      </c>
      <c r="C23" s="11" t="s">
        <v>55</v>
      </c>
      <c r="D23" s="20" t="s">
        <v>367</v>
      </c>
      <c r="E23" s="61" t="s">
        <v>351</v>
      </c>
      <c r="F23" s="65">
        <v>53.08</v>
      </c>
      <c r="G23" s="33">
        <f>(F23-50)/100</f>
        <v>3.0799999999999984E-2</v>
      </c>
      <c r="H23" s="66" t="s">
        <v>374</v>
      </c>
      <c r="I23" s="7">
        <v>71755</v>
      </c>
      <c r="J23" s="70">
        <v>2176</v>
      </c>
      <c r="K23" s="72">
        <v>2523.4928780312489</v>
      </c>
      <c r="L23" s="72">
        <v>2833.7180316681929</v>
      </c>
      <c r="M23" s="72">
        <f>(L23-K23)*2</f>
        <v>620.45030727388803</v>
      </c>
      <c r="N23" s="54">
        <v>7</v>
      </c>
      <c r="O23" s="69"/>
      <c r="P23" s="77">
        <v>9931</v>
      </c>
      <c r="Q23" s="16">
        <v>0.29912898055884607</v>
      </c>
      <c r="R23" s="8">
        <v>141</v>
      </c>
      <c r="S23" s="68"/>
      <c r="T23" s="7">
        <v>35128</v>
      </c>
      <c r="U23" s="7">
        <v>17600</v>
      </c>
      <c r="V23" s="9">
        <v>0.24527907462894571</v>
      </c>
      <c r="W23" s="23">
        <v>17</v>
      </c>
    </row>
    <row r="24" spans="1:23" s="10" customFormat="1" x14ac:dyDescent="0.25">
      <c r="A24" s="8">
        <v>22</v>
      </c>
      <c r="B24" s="11" t="s">
        <v>99</v>
      </c>
      <c r="C24" s="11" t="s">
        <v>159</v>
      </c>
      <c r="D24" s="19" t="s">
        <v>369</v>
      </c>
      <c r="E24" s="61" t="s">
        <v>232</v>
      </c>
      <c r="F24" s="65">
        <v>53.09</v>
      </c>
      <c r="G24" s="33">
        <f>(F24-50)/100</f>
        <v>3.0900000000000035E-2</v>
      </c>
      <c r="H24" s="66" t="s">
        <v>374</v>
      </c>
      <c r="I24" s="7">
        <v>81676</v>
      </c>
      <c r="J24" s="70">
        <v>982</v>
      </c>
      <c r="K24" s="72">
        <v>1138.8189366850581</v>
      </c>
      <c r="L24" s="72">
        <v>1278.8194426002597</v>
      </c>
      <c r="M24" s="72">
        <f>(L24-K24)*2</f>
        <v>280.00101183040306</v>
      </c>
      <c r="N24" s="54">
        <v>145</v>
      </c>
      <c r="O24" s="69"/>
      <c r="P24" s="77">
        <v>38707</v>
      </c>
      <c r="Q24" s="16">
        <v>0.48557715852882122</v>
      </c>
      <c r="R24" s="8">
        <v>17</v>
      </c>
      <c r="S24" s="68"/>
      <c r="T24" s="7">
        <v>42309</v>
      </c>
      <c r="U24" s="7">
        <v>13948</v>
      </c>
      <c r="V24" s="9">
        <v>0.1707723198981341</v>
      </c>
      <c r="W24" s="23">
        <v>133</v>
      </c>
    </row>
    <row r="25" spans="1:23" s="10" customFormat="1" x14ac:dyDescent="0.25">
      <c r="A25" s="8">
        <v>23</v>
      </c>
      <c r="B25" s="11" t="s">
        <v>43</v>
      </c>
      <c r="C25" s="11" t="s">
        <v>7</v>
      </c>
      <c r="D25" s="19" t="s">
        <v>369</v>
      </c>
      <c r="E25" s="64" t="s">
        <v>344</v>
      </c>
      <c r="F25" s="65">
        <v>53.18</v>
      </c>
      <c r="G25" s="33">
        <f>(F25-50)/100</f>
        <v>3.1799999999999995E-2</v>
      </c>
      <c r="H25" s="66" t="s">
        <v>374</v>
      </c>
      <c r="I25" s="7">
        <v>114363</v>
      </c>
      <c r="J25" s="70">
        <v>1898</v>
      </c>
      <c r="K25" s="72">
        <v>2201.0981077680653</v>
      </c>
      <c r="L25" s="72">
        <v>2471.6897169605836</v>
      </c>
      <c r="M25" s="72">
        <f>(L25-K25)*2</f>
        <v>541.18321838503653</v>
      </c>
      <c r="N25" s="54">
        <v>21</v>
      </c>
      <c r="O25" s="69"/>
      <c r="P25" s="77">
        <v>40538</v>
      </c>
      <c r="Q25" s="16">
        <v>0.36837088918618782</v>
      </c>
      <c r="R25" s="8">
        <v>102</v>
      </c>
      <c r="S25" s="68"/>
      <c r="T25" s="7">
        <v>58573</v>
      </c>
      <c r="U25" s="7">
        <v>25016</v>
      </c>
      <c r="V25" s="9">
        <v>0.21874207567132725</v>
      </c>
      <c r="W25" s="23">
        <v>49</v>
      </c>
    </row>
    <row r="26" spans="1:23" s="10" customFormat="1" x14ac:dyDescent="0.25">
      <c r="A26" s="8">
        <v>24</v>
      </c>
      <c r="B26" s="11" t="s">
        <v>76</v>
      </c>
      <c r="C26" s="11" t="s">
        <v>158</v>
      </c>
      <c r="D26" s="19" t="s">
        <v>368</v>
      </c>
      <c r="E26" s="61" t="s">
        <v>308</v>
      </c>
      <c r="F26" s="65">
        <v>53.28</v>
      </c>
      <c r="G26" s="33">
        <f>(F26-50)/100</f>
        <v>3.280000000000001E-2</v>
      </c>
      <c r="H26" s="66" t="s">
        <v>374</v>
      </c>
      <c r="I26" s="7">
        <v>126400</v>
      </c>
      <c r="J26" s="70">
        <v>1256</v>
      </c>
      <c r="K26" s="72">
        <v>1456.5749332753899</v>
      </c>
      <c r="L26" s="72">
        <v>1635.6387168084793</v>
      </c>
      <c r="M26" s="72">
        <f>(L26-K26)*2</f>
        <v>358.12756706617893</v>
      </c>
      <c r="N26" s="54">
        <v>10</v>
      </c>
      <c r="O26" s="69"/>
      <c r="P26" s="77">
        <v>51614</v>
      </c>
      <c r="Q26" s="16">
        <v>0.43102056962025315</v>
      </c>
      <c r="R26" s="8">
        <v>48</v>
      </c>
      <c r="S26" s="68"/>
      <c r="T26" s="7">
        <v>65684</v>
      </c>
      <c r="U26" s="7">
        <v>25292</v>
      </c>
      <c r="V26" s="9">
        <v>0.20009493670886075</v>
      </c>
      <c r="W26" s="23">
        <v>78</v>
      </c>
    </row>
    <row r="27" spans="1:23" s="10" customFormat="1" x14ac:dyDescent="0.25">
      <c r="A27" s="8">
        <v>25</v>
      </c>
      <c r="B27" s="11" t="s">
        <v>41</v>
      </c>
      <c r="C27" s="11" t="s">
        <v>7</v>
      </c>
      <c r="D27" s="20" t="s">
        <v>367</v>
      </c>
      <c r="E27" s="61" t="s">
        <v>338</v>
      </c>
      <c r="F27" s="65">
        <v>53.5</v>
      </c>
      <c r="G27" s="33">
        <f>(F27-50)/100</f>
        <v>3.5000000000000003E-2</v>
      </c>
      <c r="H27" s="66" t="s">
        <v>374</v>
      </c>
      <c r="I27" s="7">
        <v>105476</v>
      </c>
      <c r="J27" s="70">
        <v>1596</v>
      </c>
      <c r="K27" s="72">
        <v>1850.8706954677723</v>
      </c>
      <c r="L27" s="72">
        <v>2078.4071592566343</v>
      </c>
      <c r="M27" s="72">
        <f>(L27-K27)*2</f>
        <v>455.07292757772393</v>
      </c>
      <c r="N27" s="54">
        <v>48</v>
      </c>
      <c r="O27" s="69"/>
      <c r="P27" s="77">
        <v>35050</v>
      </c>
      <c r="Q27" s="16">
        <v>0.34113921650422846</v>
      </c>
      <c r="R27" s="8">
        <v>123</v>
      </c>
      <c r="S27" s="68"/>
      <c r="T27" s="7">
        <v>52455</v>
      </c>
      <c r="U27" s="7">
        <v>23900</v>
      </c>
      <c r="V27" s="9">
        <v>0.22659183131707686</v>
      </c>
      <c r="W27" s="23">
        <v>37</v>
      </c>
    </row>
    <row r="28" spans="1:23" s="10" customFormat="1" x14ac:dyDescent="0.25">
      <c r="A28" s="8">
        <v>26</v>
      </c>
      <c r="B28" s="11" t="s">
        <v>122</v>
      </c>
      <c r="C28" s="11" t="s">
        <v>160</v>
      </c>
      <c r="D28" s="19" t="s">
        <v>369</v>
      </c>
      <c r="E28" s="61" t="s">
        <v>287</v>
      </c>
      <c r="F28" s="65">
        <v>53.88</v>
      </c>
      <c r="G28" s="33">
        <f>(F28-50)/100</f>
        <v>3.8800000000000029E-2</v>
      </c>
      <c r="H28" s="66" t="s">
        <v>374</v>
      </c>
      <c r="I28" s="7">
        <v>107150</v>
      </c>
      <c r="J28" s="70">
        <v>1911</v>
      </c>
      <c r="K28" s="72">
        <v>2216.1741222048327</v>
      </c>
      <c r="L28" s="72">
        <v>2488.6190985836015</v>
      </c>
      <c r="M28" s="72">
        <f>(L28-K28)*2</f>
        <v>544.88995275753769</v>
      </c>
      <c r="N28" s="54">
        <v>20</v>
      </c>
      <c r="O28" s="69"/>
      <c r="P28" s="77">
        <v>40275</v>
      </c>
      <c r="Q28" s="16">
        <v>0.36985534297713485</v>
      </c>
      <c r="R28" s="8">
        <v>101</v>
      </c>
      <c r="S28" s="68"/>
      <c r="T28" s="7">
        <v>55826</v>
      </c>
      <c r="U28" s="7">
        <v>24037</v>
      </c>
      <c r="V28" s="9">
        <v>0.22433037797480168</v>
      </c>
      <c r="W28" s="23">
        <v>41</v>
      </c>
    </row>
    <row r="29" spans="1:23" s="10" customFormat="1" ht="29.25" customHeight="1" x14ac:dyDescent="0.25">
      <c r="A29" s="8">
        <v>27</v>
      </c>
      <c r="B29" s="11" t="s">
        <v>44</v>
      </c>
      <c r="C29" s="11" t="s">
        <v>7</v>
      </c>
      <c r="D29" s="20" t="s">
        <v>367</v>
      </c>
      <c r="E29" s="61" t="s">
        <v>345</v>
      </c>
      <c r="F29" s="65">
        <v>54.08</v>
      </c>
      <c r="G29" s="33">
        <f>(F29-50)/100</f>
        <v>4.0799999999999982E-2</v>
      </c>
      <c r="H29" s="66" t="s">
        <v>374</v>
      </c>
      <c r="I29" s="7">
        <v>116684</v>
      </c>
      <c r="J29" s="70">
        <v>1099</v>
      </c>
      <c r="K29" s="72">
        <v>1274.5030666159664</v>
      </c>
      <c r="L29" s="72">
        <v>1431.1838772074188</v>
      </c>
      <c r="M29" s="72">
        <f>(L29-K29)*2</f>
        <v>313.36162118290486</v>
      </c>
      <c r="N29" s="54">
        <v>130</v>
      </c>
      <c r="O29" s="69"/>
      <c r="P29" s="77">
        <v>60009</v>
      </c>
      <c r="Q29" s="16">
        <v>0.52190531692434272</v>
      </c>
      <c r="R29" s="8">
        <v>5</v>
      </c>
      <c r="S29" s="68"/>
      <c r="T29" s="7">
        <v>61772</v>
      </c>
      <c r="U29" s="7">
        <v>18357</v>
      </c>
      <c r="V29" s="9">
        <v>0.15732234068081313</v>
      </c>
      <c r="W29" s="23">
        <v>145</v>
      </c>
    </row>
    <row r="30" spans="1:23" s="10" customFormat="1" x14ac:dyDescent="0.25">
      <c r="A30" s="8">
        <v>28</v>
      </c>
      <c r="B30" s="11" t="s">
        <v>74</v>
      </c>
      <c r="C30" s="11" t="s">
        <v>158</v>
      </c>
      <c r="D30" s="19" t="s">
        <v>368</v>
      </c>
      <c r="E30" s="61" t="s">
        <v>304</v>
      </c>
      <c r="F30" s="65">
        <v>54.17</v>
      </c>
      <c r="G30" s="33">
        <f>(F30-50)/100</f>
        <v>4.1700000000000015E-2</v>
      </c>
      <c r="H30" s="66" t="s">
        <v>374</v>
      </c>
      <c r="I30" s="7">
        <v>115751</v>
      </c>
      <c r="J30" s="70">
        <v>1314</v>
      </c>
      <c r="K30" s="72">
        <v>1523.8371515317372</v>
      </c>
      <c r="L30" s="72">
        <v>1711.1698040496346</v>
      </c>
      <c r="M30" s="72">
        <f>(L30-K30)*2</f>
        <v>374.66530503579497</v>
      </c>
      <c r="N30" s="54">
        <v>96</v>
      </c>
      <c r="O30" s="69"/>
      <c r="P30" s="77">
        <v>42880</v>
      </c>
      <c r="Q30" s="16">
        <v>0.38707224991576744</v>
      </c>
      <c r="R30" s="8">
        <v>87</v>
      </c>
      <c r="S30" s="68"/>
      <c r="T30" s="7">
        <v>57981</v>
      </c>
      <c r="U30" s="7">
        <v>23890</v>
      </c>
      <c r="V30" s="9">
        <v>0.20639130547468273</v>
      </c>
      <c r="W30" s="23">
        <v>71</v>
      </c>
    </row>
    <row r="31" spans="1:23" s="10" customFormat="1" x14ac:dyDescent="0.25">
      <c r="A31" s="8">
        <v>29</v>
      </c>
      <c r="B31" s="11" t="s">
        <v>46</v>
      </c>
      <c r="C31" s="11" t="s">
        <v>7</v>
      </c>
      <c r="D31" s="19" t="s">
        <v>369</v>
      </c>
      <c r="E31" s="63" t="s">
        <v>347</v>
      </c>
      <c r="F31" s="65">
        <v>54.24</v>
      </c>
      <c r="G31" s="33">
        <f>(F31-50)/100</f>
        <v>4.2400000000000021E-2</v>
      </c>
      <c r="H31" s="66" t="s">
        <v>374</v>
      </c>
      <c r="I31" s="7">
        <v>112591</v>
      </c>
      <c r="J31" s="70">
        <v>1304</v>
      </c>
      <c r="K31" s="72">
        <v>1512.2402173496087</v>
      </c>
      <c r="L31" s="72">
        <v>1698.1472028011597</v>
      </c>
      <c r="M31" s="72">
        <f>(L31-K31)*2</f>
        <v>371.81397090310202</v>
      </c>
      <c r="N31" s="54">
        <v>98</v>
      </c>
      <c r="O31" s="69"/>
      <c r="P31" s="77">
        <v>52038</v>
      </c>
      <c r="Q31" s="16">
        <v>0.47019744029274096</v>
      </c>
      <c r="R31" s="8">
        <v>24</v>
      </c>
      <c r="S31" s="68"/>
      <c r="T31" s="7">
        <v>58813</v>
      </c>
      <c r="U31" s="7">
        <v>19666</v>
      </c>
      <c r="V31" s="9">
        <v>0.17466760220621541</v>
      </c>
      <c r="W31" s="23">
        <v>126</v>
      </c>
    </row>
    <row r="32" spans="1:23" s="10" customFormat="1" x14ac:dyDescent="0.25">
      <c r="A32" s="8">
        <v>30</v>
      </c>
      <c r="B32" s="11" t="s">
        <v>47</v>
      </c>
      <c r="C32" s="11" t="s">
        <v>7</v>
      </c>
      <c r="D32" s="20" t="s">
        <v>367</v>
      </c>
      <c r="E32" s="63" t="s">
        <v>350</v>
      </c>
      <c r="F32" s="65">
        <v>54.45</v>
      </c>
      <c r="G32" s="33">
        <f>(F32-50)/100</f>
        <v>4.4500000000000026E-2</v>
      </c>
      <c r="H32" s="66" t="s">
        <v>374</v>
      </c>
      <c r="I32" s="7">
        <v>115648</v>
      </c>
      <c r="J32" s="70">
        <v>1262</v>
      </c>
      <c r="K32" s="72">
        <v>1463.5330937846672</v>
      </c>
      <c r="L32" s="72">
        <v>1643.4522775575642</v>
      </c>
      <c r="M32" s="72">
        <f>(L32-K32)*2</f>
        <v>359.83836754579397</v>
      </c>
      <c r="N32" s="54">
        <v>108</v>
      </c>
      <c r="O32" s="69"/>
      <c r="P32" s="77">
        <v>51726</v>
      </c>
      <c r="Q32" s="16">
        <v>0.45690370780298839</v>
      </c>
      <c r="R32" s="8">
        <v>29</v>
      </c>
      <c r="S32" s="68"/>
      <c r="T32" s="7">
        <v>59705</v>
      </c>
      <c r="U32" s="7">
        <v>20825</v>
      </c>
      <c r="V32" s="9">
        <v>0.18007228832318761</v>
      </c>
      <c r="W32" s="23">
        <v>119</v>
      </c>
    </row>
    <row r="33" spans="1:23" s="10" customFormat="1" x14ac:dyDescent="0.25">
      <c r="A33" s="8">
        <v>31</v>
      </c>
      <c r="B33" s="11" t="s">
        <v>130</v>
      </c>
      <c r="C33" s="11" t="s">
        <v>160</v>
      </c>
      <c r="D33" s="19" t="s">
        <v>369</v>
      </c>
      <c r="E33" s="61" t="s">
        <v>302</v>
      </c>
      <c r="F33" s="65">
        <v>54.49</v>
      </c>
      <c r="G33" s="33">
        <f>(F33-50)/100</f>
        <v>4.4900000000000023E-2</v>
      </c>
      <c r="H33" s="66" t="s">
        <v>374</v>
      </c>
      <c r="I33" s="7">
        <v>104092</v>
      </c>
      <c r="J33" s="70">
        <v>1724</v>
      </c>
      <c r="K33" s="72">
        <v>1999.3114529990223</v>
      </c>
      <c r="L33" s="72">
        <v>2245.0964552371156</v>
      </c>
      <c r="M33" s="72">
        <f>(L33-K33)*2</f>
        <v>491.57000447618657</v>
      </c>
      <c r="N33" s="54">
        <v>32</v>
      </c>
      <c r="O33" s="69"/>
      <c r="P33" s="77">
        <v>35736</v>
      </c>
      <c r="Q33" s="16">
        <v>0.30834261999000884</v>
      </c>
      <c r="R33" s="8">
        <v>137</v>
      </c>
      <c r="S33" s="68"/>
      <c r="T33" s="7">
        <v>53483</v>
      </c>
      <c r="U33" s="7">
        <v>25868</v>
      </c>
      <c r="V33" s="9">
        <v>0.24851093263651386</v>
      </c>
      <c r="W33" s="23">
        <v>12</v>
      </c>
    </row>
    <row r="34" spans="1:23" s="10" customFormat="1" x14ac:dyDescent="0.25">
      <c r="A34" s="8">
        <v>32</v>
      </c>
      <c r="B34" s="11" t="s">
        <v>108</v>
      </c>
      <c r="C34" s="11" t="s">
        <v>160</v>
      </c>
      <c r="D34" s="19" t="s">
        <v>369</v>
      </c>
      <c r="E34" s="61" t="s">
        <v>243</v>
      </c>
      <c r="F34" s="65">
        <v>54.64</v>
      </c>
      <c r="G34" s="33">
        <f>(F34-50)/100</f>
        <v>4.6400000000000004E-2</v>
      </c>
      <c r="H34" s="66" t="s">
        <v>374</v>
      </c>
      <c r="I34" s="7">
        <v>114174</v>
      </c>
      <c r="J34" s="70">
        <v>1472</v>
      </c>
      <c r="K34" s="72">
        <v>1707.0687116093743</v>
      </c>
      <c r="L34" s="72">
        <v>1916.9269037755419</v>
      </c>
      <c r="M34" s="72">
        <f>(L34-K34)*2</f>
        <v>419.71638433233511</v>
      </c>
      <c r="N34" s="54">
        <v>67</v>
      </c>
      <c r="O34" s="69"/>
      <c r="P34" s="77">
        <v>45011</v>
      </c>
      <c r="Q34" s="16">
        <v>0.40215810955208714</v>
      </c>
      <c r="R34" s="8">
        <v>76</v>
      </c>
      <c r="S34" s="68"/>
      <c r="T34" s="7">
        <v>58471</v>
      </c>
      <c r="U34" s="7">
        <v>22710</v>
      </c>
      <c r="V34" s="9">
        <v>0.19890693152556624</v>
      </c>
      <c r="W34" s="23">
        <v>81</v>
      </c>
    </row>
    <row r="35" spans="1:23" s="10" customFormat="1" x14ac:dyDescent="0.25">
      <c r="A35" s="8">
        <v>33</v>
      </c>
      <c r="B35" s="11" t="s">
        <v>63</v>
      </c>
      <c r="C35" s="11" t="s">
        <v>158</v>
      </c>
      <c r="D35" s="19" t="s">
        <v>368</v>
      </c>
      <c r="E35" s="61" t="s">
        <v>257</v>
      </c>
      <c r="F35" s="65">
        <v>54.64</v>
      </c>
      <c r="G35" s="33">
        <f>(F35-50)/100</f>
        <v>4.6400000000000004E-2</v>
      </c>
      <c r="H35" s="66" t="s">
        <v>374</v>
      </c>
      <c r="I35" s="7">
        <v>111509</v>
      </c>
      <c r="J35" s="70">
        <v>1739</v>
      </c>
      <c r="K35" s="72">
        <v>2016.7068542722159</v>
      </c>
      <c r="L35" s="72">
        <v>2264.6303571098288</v>
      </c>
      <c r="M35" s="72">
        <f>(L35-K35)*2</f>
        <v>495.84700567522577</v>
      </c>
      <c r="N35" s="54">
        <v>31</v>
      </c>
      <c r="O35" s="69"/>
      <c r="P35" s="77">
        <v>39248</v>
      </c>
      <c r="Q35" s="16">
        <v>0.36233846595342079</v>
      </c>
      <c r="R35" s="8">
        <v>107</v>
      </c>
      <c r="S35" s="68"/>
      <c r="T35" s="7">
        <v>57099</v>
      </c>
      <c r="U35" s="7">
        <v>23569</v>
      </c>
      <c r="V35" s="9">
        <v>0.21136410513949547</v>
      </c>
      <c r="W35" s="23">
        <v>59</v>
      </c>
    </row>
    <row r="36" spans="1:23" s="10" customFormat="1" x14ac:dyDescent="0.25">
      <c r="A36" s="8">
        <v>34</v>
      </c>
      <c r="B36" s="11" t="s">
        <v>113</v>
      </c>
      <c r="C36" s="11" t="s">
        <v>160</v>
      </c>
      <c r="D36" s="19" t="s">
        <v>369</v>
      </c>
      <c r="E36" s="61" t="s">
        <v>256</v>
      </c>
      <c r="F36" s="65">
        <v>54.78</v>
      </c>
      <c r="G36" s="33">
        <f>(F36-50)/100</f>
        <v>4.7800000000000009E-2</v>
      </c>
      <c r="H36" s="66" t="s">
        <v>374</v>
      </c>
      <c r="I36" s="7">
        <v>112854</v>
      </c>
      <c r="J36" s="70">
        <v>1522</v>
      </c>
      <c r="K36" s="72">
        <v>1765.0533825200187</v>
      </c>
      <c r="L36" s="72">
        <v>1982.0399100179181</v>
      </c>
      <c r="M36" s="72">
        <f>(L36-K36)*2</f>
        <v>433.97305499579898</v>
      </c>
      <c r="N36" s="54">
        <v>58</v>
      </c>
      <c r="O36" s="69"/>
      <c r="P36" s="77">
        <v>42887</v>
      </c>
      <c r="Q36" s="16">
        <v>0.40864302550197601</v>
      </c>
      <c r="R36" s="8">
        <v>68</v>
      </c>
      <c r="S36" s="68"/>
      <c r="T36" s="7">
        <v>59029</v>
      </c>
      <c r="U36" s="7">
        <v>22022</v>
      </c>
      <c r="V36" s="9">
        <v>0.19513707976677833</v>
      </c>
      <c r="W36" s="23">
        <v>94</v>
      </c>
    </row>
    <row r="37" spans="1:23" s="10" customFormat="1" x14ac:dyDescent="0.25">
      <c r="A37" s="8">
        <v>35</v>
      </c>
      <c r="B37" s="11" t="s">
        <v>60</v>
      </c>
      <c r="C37" s="11" t="s">
        <v>158</v>
      </c>
      <c r="D37" s="19" t="s">
        <v>368</v>
      </c>
      <c r="E37" s="61" t="s">
        <v>235</v>
      </c>
      <c r="F37" s="65">
        <v>54.92</v>
      </c>
      <c r="G37" s="33">
        <f>(F37-50)/100</f>
        <v>4.9200000000000015E-2</v>
      </c>
      <c r="H37" s="66" t="s">
        <v>374</v>
      </c>
      <c r="I37" s="7">
        <v>122975</v>
      </c>
      <c r="J37" s="70">
        <v>1868</v>
      </c>
      <c r="K37" s="72">
        <v>2166.3073052216782</v>
      </c>
      <c r="L37" s="72">
        <v>2432.6219132151587</v>
      </c>
      <c r="M37" s="72">
        <f>(L37-K37)*2</f>
        <v>532.62921598696084</v>
      </c>
      <c r="N37" s="54">
        <v>23</v>
      </c>
      <c r="O37" s="69"/>
      <c r="P37" s="77">
        <v>32703</v>
      </c>
      <c r="Q37" s="16">
        <v>0.27782069526326492</v>
      </c>
      <c r="R37" s="8">
        <v>147</v>
      </c>
      <c r="S37" s="68"/>
      <c r="T37" s="7">
        <v>61683</v>
      </c>
      <c r="U37" s="7">
        <v>32290</v>
      </c>
      <c r="V37" s="9">
        <v>0.2625736938402114</v>
      </c>
      <c r="W37" s="23">
        <v>4</v>
      </c>
    </row>
    <row r="38" spans="1:23" s="10" customFormat="1" x14ac:dyDescent="0.25">
      <c r="A38" s="8">
        <v>36</v>
      </c>
      <c r="B38" s="11" t="s">
        <v>155</v>
      </c>
      <c r="C38" s="11" t="s">
        <v>143</v>
      </c>
      <c r="D38" s="20" t="s">
        <v>367</v>
      </c>
      <c r="E38" s="61" t="s">
        <v>341</v>
      </c>
      <c r="F38" s="65">
        <v>54.93</v>
      </c>
      <c r="G38" s="33">
        <f>(F38-50)/100</f>
        <v>4.9299999999999997E-2</v>
      </c>
      <c r="H38" s="66" t="s">
        <v>374</v>
      </c>
      <c r="I38" s="7">
        <v>121414</v>
      </c>
      <c r="J38" s="70">
        <v>1700</v>
      </c>
      <c r="K38" s="72">
        <v>1971.4788109619128</v>
      </c>
      <c r="L38" s="72">
        <v>2213.8422122407756</v>
      </c>
      <c r="M38" s="72">
        <f>(L38-K38)*2</f>
        <v>484.72680255772548</v>
      </c>
      <c r="N38" s="54">
        <v>36</v>
      </c>
      <c r="O38" s="69"/>
      <c r="P38" s="77">
        <v>37558</v>
      </c>
      <c r="Q38" s="16">
        <v>0.35183751461940138</v>
      </c>
      <c r="R38" s="8">
        <v>114</v>
      </c>
      <c r="S38" s="68"/>
      <c r="T38" s="7">
        <v>61062</v>
      </c>
      <c r="U38" s="7">
        <v>27822</v>
      </c>
      <c r="V38" s="9">
        <v>0.22914985092328727</v>
      </c>
      <c r="W38" s="23">
        <v>34</v>
      </c>
    </row>
    <row r="39" spans="1:23" s="10" customFormat="1" x14ac:dyDescent="0.25">
      <c r="A39" s="8">
        <v>37</v>
      </c>
      <c r="B39" s="11" t="s">
        <v>144</v>
      </c>
      <c r="C39" s="11" t="s">
        <v>143</v>
      </c>
      <c r="D39" s="20" t="s">
        <v>367</v>
      </c>
      <c r="E39" s="61" t="s">
        <v>237</v>
      </c>
      <c r="F39" s="65">
        <v>54.99</v>
      </c>
      <c r="G39" s="33">
        <f>(F39-50)/100</f>
        <v>4.9900000000000021E-2</v>
      </c>
      <c r="H39" s="66" t="s">
        <v>374</v>
      </c>
      <c r="I39" s="7">
        <v>111652</v>
      </c>
      <c r="J39" s="70">
        <v>1539</v>
      </c>
      <c r="K39" s="72">
        <v>1784.768170629638</v>
      </c>
      <c r="L39" s="72">
        <v>2004.1783321403257</v>
      </c>
      <c r="M39" s="72">
        <f>(L39-K39)*2</f>
        <v>438.82032302137532</v>
      </c>
      <c r="N39" s="54">
        <v>54</v>
      </c>
      <c r="O39" s="69"/>
      <c r="P39" s="77">
        <v>36101</v>
      </c>
      <c r="Q39" s="16">
        <v>0.32813563572528931</v>
      </c>
      <c r="R39" s="8">
        <v>129</v>
      </c>
      <c r="S39" s="68"/>
      <c r="T39" s="7">
        <v>55792</v>
      </c>
      <c r="U39" s="7">
        <v>26517</v>
      </c>
      <c r="V39" s="9">
        <v>0.23749686525991473</v>
      </c>
      <c r="W39" s="23">
        <v>24</v>
      </c>
    </row>
    <row r="40" spans="1:23" s="10" customFormat="1" x14ac:dyDescent="0.25">
      <c r="A40" s="8">
        <v>38</v>
      </c>
      <c r="B40" s="11" t="s">
        <v>134</v>
      </c>
      <c r="C40" s="11" t="s">
        <v>160</v>
      </c>
      <c r="D40" s="20" t="s">
        <v>367</v>
      </c>
      <c r="E40" s="61" t="s">
        <v>320</v>
      </c>
      <c r="F40" s="65">
        <v>55.02</v>
      </c>
      <c r="G40" s="33">
        <f>(F40-50)/100</f>
        <v>5.0200000000000029E-2</v>
      </c>
      <c r="H40" s="66" t="s">
        <v>374</v>
      </c>
      <c r="I40" s="7">
        <v>106714</v>
      </c>
      <c r="J40" s="70">
        <v>1613</v>
      </c>
      <c r="K40" s="72">
        <v>1870.5854835773916</v>
      </c>
      <c r="L40" s="72">
        <v>2100.5455813790418</v>
      </c>
      <c r="M40" s="72">
        <f>(L40-K40)*2</f>
        <v>459.92019560330027</v>
      </c>
      <c r="N40" s="54">
        <v>41</v>
      </c>
      <c r="O40" s="69"/>
      <c r="P40" s="77">
        <v>38466</v>
      </c>
      <c r="Q40" s="16">
        <v>0.34300091834248553</v>
      </c>
      <c r="R40" s="8">
        <v>122</v>
      </c>
      <c r="S40" s="68"/>
      <c r="T40" s="7">
        <v>54528</v>
      </c>
      <c r="U40" s="7">
        <v>23924</v>
      </c>
      <c r="V40" s="9">
        <v>0.22418801656764811</v>
      </c>
      <c r="W40" s="23">
        <v>42</v>
      </c>
    </row>
    <row r="41" spans="1:23" s="10" customFormat="1" x14ac:dyDescent="0.25">
      <c r="A41" s="8">
        <v>39</v>
      </c>
      <c r="B41" s="11" t="s">
        <v>29</v>
      </c>
      <c r="C41" s="11" t="s">
        <v>7</v>
      </c>
      <c r="D41" s="19" t="s">
        <v>369</v>
      </c>
      <c r="E41" s="61" t="s">
        <v>306</v>
      </c>
      <c r="F41" s="65">
        <v>55.04</v>
      </c>
      <c r="G41" s="33">
        <f>(F41-50)/100</f>
        <v>5.0399999999999993E-2</v>
      </c>
      <c r="H41" s="66" t="s">
        <v>374</v>
      </c>
      <c r="I41" s="7">
        <v>124444</v>
      </c>
      <c r="J41" s="70">
        <v>1612</v>
      </c>
      <c r="K41" s="72">
        <v>1869.4257901591791</v>
      </c>
      <c r="L41" s="72">
        <v>2099.2433212541941</v>
      </c>
      <c r="M41" s="72">
        <f>(L41-K41)*2</f>
        <v>459.63506219003011</v>
      </c>
      <c r="N41" s="54">
        <v>42</v>
      </c>
      <c r="O41" s="69"/>
      <c r="P41" s="77">
        <v>38918</v>
      </c>
      <c r="Q41" s="16">
        <v>0.32177525634020121</v>
      </c>
      <c r="R41" s="8">
        <v>133</v>
      </c>
      <c r="S41" s="68"/>
      <c r="T41" s="7">
        <v>63721</v>
      </c>
      <c r="U41" s="7">
        <v>30567</v>
      </c>
      <c r="V41" s="9">
        <v>0.24562855581627077</v>
      </c>
      <c r="W41" s="23">
        <v>16</v>
      </c>
    </row>
    <row r="42" spans="1:23" s="10" customFormat="1" x14ac:dyDescent="0.25">
      <c r="A42" s="8">
        <v>40</v>
      </c>
      <c r="B42" s="11" t="s">
        <v>42</v>
      </c>
      <c r="C42" s="11" t="s">
        <v>7</v>
      </c>
      <c r="D42" s="20" t="s">
        <v>367</v>
      </c>
      <c r="E42" s="61" t="s">
        <v>339</v>
      </c>
      <c r="F42" s="65">
        <v>55.04</v>
      </c>
      <c r="G42" s="33">
        <f>(F42-50)/100</f>
        <v>5.0399999999999993E-2</v>
      </c>
      <c r="H42" s="66" t="s">
        <v>374</v>
      </c>
      <c r="I42" s="7">
        <v>130617</v>
      </c>
      <c r="J42" s="70">
        <v>1236</v>
      </c>
      <c r="K42" s="72">
        <v>1433.3810649111319</v>
      </c>
      <c r="L42" s="72">
        <v>1609.5935143115285</v>
      </c>
      <c r="M42" s="72">
        <f>(L42-K42)*2</f>
        <v>352.42489880079302</v>
      </c>
      <c r="N42" s="54">
        <v>114</v>
      </c>
      <c r="O42" s="69"/>
      <c r="P42" s="77">
        <v>52999</v>
      </c>
      <c r="Q42" s="16">
        <v>0.42309194055903904</v>
      </c>
      <c r="R42" s="8">
        <v>57</v>
      </c>
      <c r="S42" s="68"/>
      <c r="T42" s="7">
        <v>66837</v>
      </c>
      <c r="U42" s="7">
        <v>25954</v>
      </c>
      <c r="V42" s="9">
        <v>0.19870307846604959</v>
      </c>
      <c r="W42" s="23">
        <v>84</v>
      </c>
    </row>
    <row r="43" spans="1:23" s="10" customFormat="1" x14ac:dyDescent="0.25">
      <c r="A43" s="8">
        <v>41</v>
      </c>
      <c r="B43" s="11" t="s">
        <v>95</v>
      </c>
      <c r="C43" s="11" t="s">
        <v>88</v>
      </c>
      <c r="D43" s="22" t="s">
        <v>372</v>
      </c>
      <c r="E43" s="61" t="s">
        <v>319</v>
      </c>
      <c r="F43" s="65">
        <v>55.14</v>
      </c>
      <c r="G43" s="33">
        <f>(F43-50)/100</f>
        <v>5.1400000000000008E-2</v>
      </c>
      <c r="H43" s="67" t="s">
        <v>375</v>
      </c>
      <c r="I43" s="7">
        <v>125085</v>
      </c>
      <c r="J43" s="70">
        <v>1241</v>
      </c>
      <c r="K43" s="72">
        <v>1439.1795320021968</v>
      </c>
      <c r="L43" s="72">
        <v>1616.1048149357662</v>
      </c>
      <c r="M43" s="72">
        <f>(L43-K43)*2</f>
        <v>353.85056586713881</v>
      </c>
      <c r="N43" s="54">
        <v>113</v>
      </c>
      <c r="O43" s="69"/>
      <c r="P43" s="77">
        <v>61987</v>
      </c>
      <c r="Q43" s="16">
        <v>0.50984530519246907</v>
      </c>
      <c r="R43" s="8">
        <v>9</v>
      </c>
      <c r="S43" s="68"/>
      <c r="T43" s="7">
        <v>64745</v>
      </c>
      <c r="U43" s="7">
        <v>19848</v>
      </c>
      <c r="V43" s="9">
        <v>0.15867610025182877</v>
      </c>
      <c r="W43" s="23">
        <v>143</v>
      </c>
    </row>
    <row r="44" spans="1:23" s="10" customFormat="1" x14ac:dyDescent="0.25">
      <c r="A44" s="8">
        <v>42</v>
      </c>
      <c r="B44" s="11" t="s">
        <v>102</v>
      </c>
      <c r="C44" s="11" t="s">
        <v>159</v>
      </c>
      <c r="D44" s="20" t="s">
        <v>367</v>
      </c>
      <c r="E44" s="61" t="s">
        <v>310</v>
      </c>
      <c r="F44" s="65">
        <v>55.18</v>
      </c>
      <c r="G44" s="33">
        <f>(F44-50)/100</f>
        <v>5.1799999999999999E-2</v>
      </c>
      <c r="H44" s="67" t="s">
        <v>375</v>
      </c>
      <c r="I44" s="7">
        <v>83831</v>
      </c>
      <c r="J44" s="70">
        <v>981</v>
      </c>
      <c r="K44" s="72">
        <v>1137.6592432668451</v>
      </c>
      <c r="L44" s="72">
        <v>1277.5171824754125</v>
      </c>
      <c r="M44" s="72">
        <f>(L44-K44)*2</f>
        <v>279.71587841713472</v>
      </c>
      <c r="N44" s="54">
        <v>146</v>
      </c>
      <c r="O44" s="69"/>
      <c r="P44" s="77">
        <v>39620</v>
      </c>
      <c r="Q44" s="16">
        <v>0.48049051067027709</v>
      </c>
      <c r="R44" s="8">
        <v>18</v>
      </c>
      <c r="S44" s="68"/>
      <c r="T44" s="7">
        <v>42648</v>
      </c>
      <c r="U44" s="7">
        <v>14668</v>
      </c>
      <c r="V44" s="9">
        <v>0.174971072753516</v>
      </c>
      <c r="W44" s="23">
        <v>125</v>
      </c>
    </row>
    <row r="45" spans="1:23" s="10" customFormat="1" x14ac:dyDescent="0.25">
      <c r="A45" s="8">
        <v>43</v>
      </c>
      <c r="B45" s="11" t="s">
        <v>151</v>
      </c>
      <c r="C45" s="11" t="s">
        <v>143</v>
      </c>
      <c r="D45" s="19" t="s">
        <v>369</v>
      </c>
      <c r="E45" s="61" t="s">
        <v>285</v>
      </c>
      <c r="F45" s="65">
        <v>55.39</v>
      </c>
      <c r="G45" s="33">
        <f>(F45-50)/100</f>
        <v>5.3900000000000003E-2</v>
      </c>
      <c r="H45" s="67" t="s">
        <v>375</v>
      </c>
      <c r="I45" s="7">
        <v>116040</v>
      </c>
      <c r="J45" s="70">
        <v>1527</v>
      </c>
      <c r="K45" s="72">
        <v>1770.8518496110828</v>
      </c>
      <c r="L45" s="72">
        <v>1988.5512106421554</v>
      </c>
      <c r="M45" s="72">
        <f>(L45-K45)*2</f>
        <v>435.39872206214523</v>
      </c>
      <c r="N45" s="54">
        <v>56</v>
      </c>
      <c r="O45" s="69"/>
      <c r="P45" s="77">
        <v>40512</v>
      </c>
      <c r="Q45" s="16">
        <v>0.35861771802826614</v>
      </c>
      <c r="R45" s="8">
        <v>109</v>
      </c>
      <c r="S45" s="68"/>
      <c r="T45" s="7">
        <v>58686</v>
      </c>
      <c r="U45" s="7">
        <v>25388</v>
      </c>
      <c r="V45" s="9">
        <v>0.21878662530162013</v>
      </c>
      <c r="W45" s="23">
        <v>48</v>
      </c>
    </row>
    <row r="46" spans="1:23" s="10" customFormat="1" x14ac:dyDescent="0.25">
      <c r="A46" s="8">
        <v>44</v>
      </c>
      <c r="B46" s="11" t="s">
        <v>54</v>
      </c>
      <c r="C46" s="11" t="s">
        <v>55</v>
      </c>
      <c r="D46" s="20" t="s">
        <v>367</v>
      </c>
      <c r="E46" s="61" t="s">
        <v>307</v>
      </c>
      <c r="F46" s="65">
        <v>55.46</v>
      </c>
      <c r="G46" s="33">
        <f>(F46-50)/100</f>
        <v>5.460000000000001E-2</v>
      </c>
      <c r="H46" s="67" t="s">
        <v>375</v>
      </c>
      <c r="I46" s="7">
        <v>73659</v>
      </c>
      <c r="J46" s="70">
        <v>1705</v>
      </c>
      <c r="K46" s="72">
        <v>1977.2772780529772</v>
      </c>
      <c r="L46" s="72">
        <v>2220.3535128650133</v>
      </c>
      <c r="M46" s="72">
        <f>(L46-K46)*2</f>
        <v>486.15246962407218</v>
      </c>
      <c r="N46" s="54">
        <v>34</v>
      </c>
      <c r="O46" s="69"/>
      <c r="P46" s="77">
        <v>8569</v>
      </c>
      <c r="Q46" s="16">
        <v>0.28306113305909664</v>
      </c>
      <c r="R46" s="8">
        <v>144</v>
      </c>
      <c r="S46" s="68"/>
      <c r="T46" s="7">
        <v>37049</v>
      </c>
      <c r="U46" s="7">
        <v>18935</v>
      </c>
      <c r="V46" s="9">
        <v>0.25706295225294939</v>
      </c>
      <c r="W46" s="23">
        <v>9</v>
      </c>
    </row>
    <row r="47" spans="1:23" s="10" customFormat="1" x14ac:dyDescent="0.25">
      <c r="A47" s="8">
        <v>45</v>
      </c>
      <c r="B47" s="11" t="s">
        <v>52</v>
      </c>
      <c r="C47" s="11" t="s">
        <v>7</v>
      </c>
      <c r="D47" s="20" t="s">
        <v>367</v>
      </c>
      <c r="E47" s="61" t="s">
        <v>361</v>
      </c>
      <c r="F47" s="65">
        <v>55.47</v>
      </c>
      <c r="G47" s="33">
        <f>(F47-50)/100</f>
        <v>5.4699999999999992E-2</v>
      </c>
      <c r="H47" s="67" t="s">
        <v>375</v>
      </c>
      <c r="I47" s="7">
        <v>124696</v>
      </c>
      <c r="J47" s="70">
        <v>1572</v>
      </c>
      <c r="K47" s="72">
        <v>1823.0380534306632</v>
      </c>
      <c r="L47" s="72">
        <v>2047.1529162602938</v>
      </c>
      <c r="M47" s="72">
        <f>(L47-K47)*2</f>
        <v>448.22972565926102</v>
      </c>
      <c r="N47" s="54">
        <v>51</v>
      </c>
      <c r="O47" s="69"/>
      <c r="P47" s="77">
        <v>38650</v>
      </c>
      <c r="Q47" s="16">
        <v>0.32434881632129337</v>
      </c>
      <c r="R47" s="8">
        <v>132</v>
      </c>
      <c r="S47" s="68"/>
      <c r="T47" s="7">
        <v>63666</v>
      </c>
      <c r="U47" s="7">
        <v>29704</v>
      </c>
      <c r="V47" s="9">
        <v>0.23821132995444921</v>
      </c>
      <c r="W47" s="23">
        <v>23</v>
      </c>
    </row>
    <row r="48" spans="1:23" s="10" customFormat="1" x14ac:dyDescent="0.25">
      <c r="A48" s="8">
        <v>46</v>
      </c>
      <c r="B48" s="11" t="s">
        <v>115</v>
      </c>
      <c r="C48" s="11" t="s">
        <v>160</v>
      </c>
      <c r="D48" s="19" t="s">
        <v>369</v>
      </c>
      <c r="E48" s="61" t="s">
        <v>267</v>
      </c>
      <c r="F48" s="65">
        <v>55.64</v>
      </c>
      <c r="G48" s="33">
        <f>(F48-50)/100</f>
        <v>5.6400000000000006E-2</v>
      </c>
      <c r="H48" s="67" t="s">
        <v>375</v>
      </c>
      <c r="I48" s="7">
        <v>114088</v>
      </c>
      <c r="J48" s="70">
        <v>1224</v>
      </c>
      <c r="K48" s="72">
        <v>1419.4647438925772</v>
      </c>
      <c r="L48" s="72">
        <v>1593.9663928133584</v>
      </c>
      <c r="M48" s="72">
        <f>(L48-K48)*2</f>
        <v>349.00329784156247</v>
      </c>
      <c r="N48" s="54">
        <v>115</v>
      </c>
      <c r="O48" s="69"/>
      <c r="P48" s="77">
        <v>57240</v>
      </c>
      <c r="Q48" s="16">
        <v>0.51474300539934081</v>
      </c>
      <c r="R48" s="8">
        <v>8</v>
      </c>
      <c r="S48" s="68"/>
      <c r="T48" s="7">
        <v>59653</v>
      </c>
      <c r="U48" s="7">
        <v>17623</v>
      </c>
      <c r="V48" s="9">
        <v>0.1544684804712152</v>
      </c>
      <c r="W48" s="23">
        <v>147</v>
      </c>
    </row>
    <row r="49" spans="1:23" s="10" customFormat="1" x14ac:dyDescent="0.25">
      <c r="A49" s="8">
        <v>47</v>
      </c>
      <c r="B49" s="11" t="s">
        <v>128</v>
      </c>
      <c r="C49" s="11" t="s">
        <v>160</v>
      </c>
      <c r="D49" s="19" t="s">
        <v>369</v>
      </c>
      <c r="E49" s="61" t="s">
        <v>301</v>
      </c>
      <c r="F49" s="65">
        <v>55.7</v>
      </c>
      <c r="G49" s="33">
        <f>(F49-50)/100</f>
        <v>5.700000000000003E-2</v>
      </c>
      <c r="H49" s="67" t="s">
        <v>375</v>
      </c>
      <c r="I49" s="7">
        <v>112496</v>
      </c>
      <c r="J49" s="70">
        <v>2035</v>
      </c>
      <c r="K49" s="72">
        <v>2359.9761060632318</v>
      </c>
      <c r="L49" s="72">
        <v>2650.0993540646932</v>
      </c>
      <c r="M49" s="72">
        <f>(L49-K49)*2</f>
        <v>580.24649600292287</v>
      </c>
      <c r="N49" s="54">
        <v>14</v>
      </c>
      <c r="O49" s="69"/>
      <c r="P49" s="77">
        <v>43891</v>
      </c>
      <c r="Q49" s="16">
        <v>0.41523254160147915</v>
      </c>
      <c r="R49" s="8">
        <v>64</v>
      </c>
      <c r="S49" s="68"/>
      <c r="T49" s="7">
        <v>59223</v>
      </c>
      <c r="U49" s="7">
        <v>21467</v>
      </c>
      <c r="V49" s="9">
        <v>0.1908245626511165</v>
      </c>
      <c r="W49" s="23">
        <v>101</v>
      </c>
    </row>
    <row r="50" spans="1:23" s="10" customFormat="1" x14ac:dyDescent="0.25">
      <c r="A50" s="8">
        <v>48</v>
      </c>
      <c r="B50" s="11" t="s">
        <v>124</v>
      </c>
      <c r="C50" s="11" t="s">
        <v>160</v>
      </c>
      <c r="D50" s="20" t="s">
        <v>367</v>
      </c>
      <c r="E50" s="61" t="s">
        <v>291</v>
      </c>
      <c r="F50" s="65">
        <v>55.91</v>
      </c>
      <c r="G50" s="33">
        <f>(F50-50)/100</f>
        <v>5.9099999999999965E-2</v>
      </c>
      <c r="H50" s="67" t="s">
        <v>375</v>
      </c>
      <c r="I50" s="7">
        <v>115711</v>
      </c>
      <c r="J50" s="70">
        <v>1435</v>
      </c>
      <c r="K50" s="72">
        <v>1664.160055135497</v>
      </c>
      <c r="L50" s="72">
        <v>1868.7432791561841</v>
      </c>
      <c r="M50" s="72">
        <f>(L50-K50)*2</f>
        <v>409.16644804137422</v>
      </c>
      <c r="N50" s="54">
        <v>72</v>
      </c>
      <c r="O50" s="69"/>
      <c r="P50" s="77">
        <v>44680</v>
      </c>
      <c r="Q50" s="16">
        <v>0.40362627580783156</v>
      </c>
      <c r="R50" s="8">
        <v>74</v>
      </c>
      <c r="S50" s="68"/>
      <c r="T50" s="7">
        <v>58576</v>
      </c>
      <c r="U50" s="7">
        <v>22438</v>
      </c>
      <c r="V50" s="9">
        <v>0.19391414817951622</v>
      </c>
      <c r="W50" s="23">
        <v>97</v>
      </c>
    </row>
    <row r="51" spans="1:23" s="10" customFormat="1" x14ac:dyDescent="0.25">
      <c r="A51" s="8">
        <v>49</v>
      </c>
      <c r="B51" s="11" t="s">
        <v>84</v>
      </c>
      <c r="C51" s="11" t="s">
        <v>158</v>
      </c>
      <c r="D51" s="19" t="s">
        <v>368</v>
      </c>
      <c r="E51" s="63" t="s">
        <v>348</v>
      </c>
      <c r="F51" s="65">
        <v>56.03</v>
      </c>
      <c r="G51" s="33">
        <f>(F51-50)/100</f>
        <v>6.0300000000000013E-2</v>
      </c>
      <c r="H51" s="67" t="s">
        <v>375</v>
      </c>
      <c r="I51" s="7">
        <v>109674</v>
      </c>
      <c r="J51" s="70">
        <v>1964</v>
      </c>
      <c r="K51" s="72">
        <v>2277.6378733701163</v>
      </c>
      <c r="L51" s="72">
        <v>2557.6388852005193</v>
      </c>
      <c r="M51" s="72">
        <f>(L51-K51)*2</f>
        <v>560.00202366080612</v>
      </c>
      <c r="N51" s="54">
        <v>17</v>
      </c>
      <c r="O51" s="69"/>
      <c r="P51" s="77">
        <v>37412</v>
      </c>
      <c r="Q51" s="16">
        <v>0.34784908000072945</v>
      </c>
      <c r="R51" s="8">
        <v>118</v>
      </c>
      <c r="S51" s="68"/>
      <c r="T51" s="7">
        <v>56103</v>
      </c>
      <c r="U51" s="7">
        <v>23694</v>
      </c>
      <c r="V51" s="9">
        <v>0.21604026478472566</v>
      </c>
      <c r="W51" s="23">
        <v>51</v>
      </c>
    </row>
    <row r="52" spans="1:23" s="10" customFormat="1" x14ac:dyDescent="0.25">
      <c r="A52" s="8">
        <v>50</v>
      </c>
      <c r="B52" s="11" t="s">
        <v>131</v>
      </c>
      <c r="C52" s="11" t="s">
        <v>160</v>
      </c>
      <c r="D52" s="20" t="s">
        <v>367</v>
      </c>
      <c r="E52" s="61" t="s">
        <v>313</v>
      </c>
      <c r="F52" s="65">
        <v>56.25</v>
      </c>
      <c r="G52" s="33">
        <f>(F52-50)/100</f>
        <v>6.25E-2</v>
      </c>
      <c r="H52" s="67" t="s">
        <v>375</v>
      </c>
      <c r="I52" s="7">
        <v>109206</v>
      </c>
      <c r="J52" s="70">
        <v>1866</v>
      </c>
      <c r="K52" s="72">
        <v>2163.9879183852527</v>
      </c>
      <c r="L52" s="72">
        <v>2430.0173929654625</v>
      </c>
      <c r="M52" s="72">
        <f>(L52-K52)*2</f>
        <v>532.05894916041962</v>
      </c>
      <c r="N52" s="54">
        <v>24</v>
      </c>
      <c r="O52" s="69"/>
      <c r="P52" s="77">
        <v>37670</v>
      </c>
      <c r="Q52" s="16">
        <v>0.34098859037049245</v>
      </c>
      <c r="R52" s="8">
        <v>124</v>
      </c>
      <c r="S52" s="68"/>
      <c r="T52" s="7">
        <v>56050</v>
      </c>
      <c r="U52" s="7">
        <v>26122</v>
      </c>
      <c r="V52" s="9">
        <v>0.2391993113931469</v>
      </c>
      <c r="W52" s="23">
        <v>20</v>
      </c>
    </row>
    <row r="53" spans="1:23" s="10" customFormat="1" x14ac:dyDescent="0.25">
      <c r="A53" s="8">
        <v>51</v>
      </c>
      <c r="B53" s="11" t="s">
        <v>6</v>
      </c>
      <c r="C53" s="11" t="s">
        <v>7</v>
      </c>
      <c r="D53" s="19" t="s">
        <v>369</v>
      </c>
      <c r="E53" s="61" t="s">
        <v>219</v>
      </c>
      <c r="F53" s="65">
        <v>56.26</v>
      </c>
      <c r="G53" s="33">
        <f>(F53-50)/100</f>
        <v>6.2599999999999975E-2</v>
      </c>
      <c r="H53" s="67" t="s">
        <v>375</v>
      </c>
      <c r="I53" s="7">
        <v>107124</v>
      </c>
      <c r="J53" s="70">
        <v>1598</v>
      </c>
      <c r="K53" s="72">
        <v>1853.1900823041979</v>
      </c>
      <c r="L53" s="72">
        <v>2081.0116795063291</v>
      </c>
      <c r="M53" s="72">
        <f>(L53-K53)*2</f>
        <v>455.64319440426243</v>
      </c>
      <c r="N53" s="54">
        <v>47</v>
      </c>
      <c r="O53" s="69"/>
      <c r="P53" s="77">
        <v>43897</v>
      </c>
      <c r="Q53" s="16">
        <v>0.41667600164295582</v>
      </c>
      <c r="R53" s="8">
        <v>62</v>
      </c>
      <c r="S53" s="68"/>
      <c r="T53" s="7">
        <v>55196</v>
      </c>
      <c r="U53" s="7">
        <v>20794</v>
      </c>
      <c r="V53" s="9">
        <v>0.19411149695679772</v>
      </c>
      <c r="W53" s="23">
        <v>96</v>
      </c>
    </row>
    <row r="54" spans="1:23" s="10" customFormat="1" x14ac:dyDescent="0.25">
      <c r="A54" s="8">
        <v>52</v>
      </c>
      <c r="B54" s="11" t="s">
        <v>81</v>
      </c>
      <c r="C54" s="11" t="s">
        <v>158</v>
      </c>
      <c r="D54" s="20" t="s">
        <v>367</v>
      </c>
      <c r="E54" s="61" t="s">
        <v>335</v>
      </c>
      <c r="F54" s="65">
        <v>56.39</v>
      </c>
      <c r="G54" s="33">
        <f>(F54-50)/100</f>
        <v>6.3900000000000012E-2</v>
      </c>
      <c r="H54" s="67" t="s">
        <v>375</v>
      </c>
      <c r="I54" s="7">
        <v>111230</v>
      </c>
      <c r="J54" s="70">
        <v>1551</v>
      </c>
      <c r="K54" s="72">
        <v>1798.6844916481921</v>
      </c>
      <c r="L54" s="72">
        <v>2019.8054536384959</v>
      </c>
      <c r="M54" s="72">
        <f>(L54-K54)*2</f>
        <v>442.24192398060768</v>
      </c>
      <c r="N54" s="54">
        <v>53</v>
      </c>
      <c r="O54" s="69"/>
      <c r="P54" s="77">
        <v>34812</v>
      </c>
      <c r="Q54" s="16">
        <v>0.32577542030027873</v>
      </c>
      <c r="R54" s="8">
        <v>131</v>
      </c>
      <c r="S54" s="68"/>
      <c r="T54" s="7">
        <v>57008</v>
      </c>
      <c r="U54" s="7">
        <v>26562</v>
      </c>
      <c r="V54" s="9">
        <v>0.2388024813449609</v>
      </c>
      <c r="W54" s="23">
        <v>21</v>
      </c>
    </row>
    <row r="55" spans="1:23" s="10" customFormat="1" x14ac:dyDescent="0.25">
      <c r="A55" s="8">
        <v>53</v>
      </c>
      <c r="B55" s="11" t="s">
        <v>126</v>
      </c>
      <c r="C55" s="11" t="s">
        <v>160</v>
      </c>
      <c r="D55" s="20" t="s">
        <v>367</v>
      </c>
      <c r="E55" s="61" t="s">
        <v>296</v>
      </c>
      <c r="F55" s="65">
        <v>56.43</v>
      </c>
      <c r="G55" s="33">
        <f>(F55-50)/100</f>
        <v>6.4299999999999996E-2</v>
      </c>
      <c r="H55" s="67" t="s">
        <v>375</v>
      </c>
      <c r="I55" s="7">
        <v>110582</v>
      </c>
      <c r="J55" s="70">
        <v>1504</v>
      </c>
      <c r="K55" s="72">
        <v>1744.1789009921868</v>
      </c>
      <c r="L55" s="72">
        <v>1958.5992277706628</v>
      </c>
      <c r="M55" s="72">
        <f>(L55-K55)*2</f>
        <v>428.84065355695202</v>
      </c>
      <c r="N55" s="54">
        <v>61</v>
      </c>
      <c r="O55" s="69"/>
      <c r="P55" s="77">
        <v>42625</v>
      </c>
      <c r="Q55" s="16">
        <v>0.3931290806822087</v>
      </c>
      <c r="R55" s="8">
        <v>82</v>
      </c>
      <c r="S55" s="68"/>
      <c r="T55" s="7">
        <v>57696</v>
      </c>
      <c r="U55" s="7">
        <v>21983</v>
      </c>
      <c r="V55" s="9">
        <v>0.19879365538695268</v>
      </c>
      <c r="W55" s="23">
        <v>83</v>
      </c>
    </row>
    <row r="56" spans="1:23" s="10" customFormat="1" x14ac:dyDescent="0.25">
      <c r="A56" s="8">
        <v>54</v>
      </c>
      <c r="B56" s="11" t="s">
        <v>83</v>
      </c>
      <c r="C56" s="11" t="s">
        <v>158</v>
      </c>
      <c r="D56" s="20" t="s">
        <v>367</v>
      </c>
      <c r="E56" s="61" t="s">
        <v>343</v>
      </c>
      <c r="F56" s="65">
        <v>56.44</v>
      </c>
      <c r="G56" s="33">
        <f>(F56-50)/100</f>
        <v>6.4399999999999971E-2</v>
      </c>
      <c r="H56" s="67" t="s">
        <v>375</v>
      </c>
      <c r="I56" s="7">
        <v>107312</v>
      </c>
      <c r="J56" s="70">
        <v>1431</v>
      </c>
      <c r="K56" s="72">
        <v>1659.5212814626457</v>
      </c>
      <c r="L56" s="72">
        <v>1863.5342386567943</v>
      </c>
      <c r="M56" s="72">
        <f>(L56-K56)*2</f>
        <v>408.02591438829722</v>
      </c>
      <c r="N56" s="54">
        <v>74</v>
      </c>
      <c r="O56" s="69"/>
      <c r="P56" s="77">
        <v>35484</v>
      </c>
      <c r="Q56" s="16">
        <v>0.33969173997316238</v>
      </c>
      <c r="R56" s="8">
        <v>126</v>
      </c>
      <c r="S56" s="68"/>
      <c r="T56" s="7">
        <v>54469</v>
      </c>
      <c r="U56" s="7">
        <v>24940</v>
      </c>
      <c r="V56" s="9">
        <v>0.23240644103175787</v>
      </c>
      <c r="W56" s="23">
        <v>29</v>
      </c>
    </row>
    <row r="57" spans="1:23" s="10" customFormat="1" x14ac:dyDescent="0.25">
      <c r="A57" s="8">
        <v>55</v>
      </c>
      <c r="B57" s="11" t="s">
        <v>92</v>
      </c>
      <c r="C57" s="11" t="s">
        <v>88</v>
      </c>
      <c r="D57" s="20" t="s">
        <v>367</v>
      </c>
      <c r="E57" s="61" t="s">
        <v>288</v>
      </c>
      <c r="F57" s="65">
        <v>56.54</v>
      </c>
      <c r="G57" s="33">
        <f>(F57-50)/100</f>
        <v>6.5399999999999986E-2</v>
      </c>
      <c r="H57" s="67" t="s">
        <v>375</v>
      </c>
      <c r="I57" s="7">
        <v>126956</v>
      </c>
      <c r="J57" s="70">
        <v>1244</v>
      </c>
      <c r="K57" s="72">
        <v>1442.6586122568351</v>
      </c>
      <c r="L57" s="72">
        <v>1620.0115953103091</v>
      </c>
      <c r="M57" s="72">
        <f>(L57-K57)*2</f>
        <v>354.70596610694793</v>
      </c>
      <c r="N57" s="54">
        <v>112</v>
      </c>
      <c r="O57" s="69"/>
      <c r="P57" s="77">
        <v>54278</v>
      </c>
      <c r="Q57" s="16">
        <v>0.43810454015564448</v>
      </c>
      <c r="R57" s="8">
        <v>44</v>
      </c>
      <c r="S57" s="68"/>
      <c r="T57" s="7">
        <v>65596</v>
      </c>
      <c r="U57" s="7">
        <v>24228</v>
      </c>
      <c r="V57" s="9">
        <v>0.1908377705661804</v>
      </c>
      <c r="W57" s="23">
        <v>100</v>
      </c>
    </row>
    <row r="58" spans="1:23" s="10" customFormat="1" x14ac:dyDescent="0.25">
      <c r="A58" s="8">
        <v>56</v>
      </c>
      <c r="B58" s="11" t="s">
        <v>127</v>
      </c>
      <c r="C58" s="11" t="s">
        <v>160</v>
      </c>
      <c r="D58" s="20" t="s">
        <v>367</v>
      </c>
      <c r="E58" s="61" t="s">
        <v>297</v>
      </c>
      <c r="F58" s="65">
        <v>56.57</v>
      </c>
      <c r="G58" s="33">
        <f>(F58-50)/100</f>
        <v>6.5700000000000008E-2</v>
      </c>
      <c r="H58" s="67" t="s">
        <v>375</v>
      </c>
      <c r="I58" s="7">
        <v>113407</v>
      </c>
      <c r="J58" s="70">
        <v>1757</v>
      </c>
      <c r="K58" s="72">
        <v>2037.5813358000482</v>
      </c>
      <c r="L58" s="72">
        <v>2288.0710393570839</v>
      </c>
      <c r="M58" s="72">
        <f>(L58-K58)*2</f>
        <v>500.97940711407136</v>
      </c>
      <c r="N58" s="54">
        <v>29</v>
      </c>
      <c r="O58" s="69"/>
      <c r="P58" s="77">
        <v>42709</v>
      </c>
      <c r="Q58" s="16">
        <v>0.40963079880430664</v>
      </c>
      <c r="R58" s="8">
        <v>66</v>
      </c>
      <c r="S58" s="68"/>
      <c r="T58" s="7">
        <v>58787</v>
      </c>
      <c r="U58" s="7">
        <v>21936</v>
      </c>
      <c r="V58" s="9">
        <v>0.19342721348770359</v>
      </c>
      <c r="W58" s="23">
        <v>99</v>
      </c>
    </row>
    <row r="59" spans="1:23" s="10" customFormat="1" x14ac:dyDescent="0.25">
      <c r="A59" s="8">
        <v>57</v>
      </c>
      <c r="B59" s="11" t="s">
        <v>34</v>
      </c>
      <c r="C59" s="11" t="s">
        <v>7</v>
      </c>
      <c r="D59" s="20" t="s">
        <v>367</v>
      </c>
      <c r="E59" s="61" t="s">
        <v>321</v>
      </c>
      <c r="F59" s="65">
        <v>56.64</v>
      </c>
      <c r="G59" s="33">
        <f>(F59-50)/100</f>
        <v>6.6400000000000001E-2</v>
      </c>
      <c r="H59" s="67" t="s">
        <v>375</v>
      </c>
      <c r="I59" s="7">
        <v>106761</v>
      </c>
      <c r="J59" s="70">
        <v>1412</v>
      </c>
      <c r="K59" s="72">
        <v>1637.4871065166008</v>
      </c>
      <c r="L59" s="72">
        <v>1838.7912962846915</v>
      </c>
      <c r="M59" s="72">
        <f>(L59-K59)*2</f>
        <v>402.60837953618147</v>
      </c>
      <c r="N59" s="54">
        <v>78</v>
      </c>
      <c r="O59" s="69"/>
      <c r="P59" s="77">
        <v>40039</v>
      </c>
      <c r="Q59" s="16">
        <v>0.38433510364271595</v>
      </c>
      <c r="R59" s="8">
        <v>90</v>
      </c>
      <c r="S59" s="68"/>
      <c r="T59" s="7">
        <v>54466</v>
      </c>
      <c r="U59" s="7">
        <v>22794</v>
      </c>
      <c r="V59" s="9">
        <v>0.21350493157613734</v>
      </c>
      <c r="W59" s="23">
        <v>55</v>
      </c>
    </row>
    <row r="60" spans="1:23" s="10" customFormat="1" x14ac:dyDescent="0.25">
      <c r="A60" s="8">
        <v>58</v>
      </c>
      <c r="B60" s="11" t="s">
        <v>142</v>
      </c>
      <c r="C60" s="11" t="s">
        <v>143</v>
      </c>
      <c r="D60" s="20" t="s">
        <v>367</v>
      </c>
      <c r="E60" s="61" t="s">
        <v>234</v>
      </c>
      <c r="F60" s="65">
        <v>56.66</v>
      </c>
      <c r="G60" s="33">
        <f>(F60-50)/100</f>
        <v>6.6599999999999965E-2</v>
      </c>
      <c r="H60" s="67" t="s">
        <v>375</v>
      </c>
      <c r="I60" s="7">
        <v>116396</v>
      </c>
      <c r="J60" s="70">
        <v>1533</v>
      </c>
      <c r="K60" s="72">
        <v>1777.8100101203602</v>
      </c>
      <c r="L60" s="72">
        <v>1996.3647713912408</v>
      </c>
      <c r="M60" s="72">
        <f>(L60-K60)*2</f>
        <v>437.10952254176118</v>
      </c>
      <c r="N60" s="54">
        <v>55</v>
      </c>
      <c r="O60" s="69"/>
      <c r="P60" s="77">
        <v>37436</v>
      </c>
      <c r="Q60" s="16">
        <v>0.33970239527131518</v>
      </c>
      <c r="R60" s="8">
        <v>125</v>
      </c>
      <c r="S60" s="68"/>
      <c r="T60" s="7">
        <v>59021</v>
      </c>
      <c r="U60" s="7">
        <v>27032</v>
      </c>
      <c r="V60" s="9">
        <v>0.23224165778892744</v>
      </c>
      <c r="W60" s="23">
        <v>30</v>
      </c>
    </row>
    <row r="61" spans="1:23" s="10" customFormat="1" x14ac:dyDescent="0.25">
      <c r="A61" s="8">
        <v>59</v>
      </c>
      <c r="B61" s="11" t="s">
        <v>16</v>
      </c>
      <c r="C61" s="11" t="s">
        <v>7</v>
      </c>
      <c r="D61" s="21" t="s">
        <v>370</v>
      </c>
      <c r="E61" s="63" t="s">
        <v>252</v>
      </c>
      <c r="F61" s="65">
        <v>56.79</v>
      </c>
      <c r="G61" s="33">
        <f>(F61-50)/100</f>
        <v>6.7899999999999988E-2</v>
      </c>
      <c r="H61" s="67" t="s">
        <v>375</v>
      </c>
      <c r="I61" s="7">
        <v>128709</v>
      </c>
      <c r="J61" s="70">
        <v>1000</v>
      </c>
      <c r="K61" s="72">
        <v>1159.6934182128903</v>
      </c>
      <c r="L61" s="72">
        <v>1302.260124847515</v>
      </c>
      <c r="M61" s="72">
        <f>(L61-K61)*2</f>
        <v>285.13341326924956</v>
      </c>
      <c r="N61" s="54">
        <v>142</v>
      </c>
      <c r="O61" s="69"/>
      <c r="P61" s="77">
        <v>65019</v>
      </c>
      <c r="Q61" s="16">
        <v>0.51572151131622501</v>
      </c>
      <c r="R61" s="8">
        <v>7</v>
      </c>
      <c r="S61" s="68"/>
      <c r="T61" s="7">
        <v>66918</v>
      </c>
      <c r="U61" s="7">
        <v>20398</v>
      </c>
      <c r="V61" s="9">
        <v>0.15848153586773264</v>
      </c>
      <c r="W61" s="23">
        <v>144</v>
      </c>
    </row>
    <row r="62" spans="1:23" s="10" customFormat="1" x14ac:dyDescent="0.25">
      <c r="A62" s="8">
        <v>60</v>
      </c>
      <c r="B62" s="11" t="s">
        <v>97</v>
      </c>
      <c r="C62" s="11" t="s">
        <v>88</v>
      </c>
      <c r="D62" s="19" t="s">
        <v>369</v>
      </c>
      <c r="E62" s="63" t="s">
        <v>353</v>
      </c>
      <c r="F62" s="65">
        <v>56.87</v>
      </c>
      <c r="G62" s="33">
        <f>(F62-50)/100</f>
        <v>6.8699999999999969E-2</v>
      </c>
      <c r="H62" s="67" t="s">
        <v>375</v>
      </c>
      <c r="I62" s="7">
        <v>127400</v>
      </c>
      <c r="J62" s="70">
        <v>1328</v>
      </c>
      <c r="K62" s="72">
        <v>1540.0728593867179</v>
      </c>
      <c r="L62" s="72">
        <v>1729.4014457974999</v>
      </c>
      <c r="M62" s="72">
        <f>(L62-K62)*2</f>
        <v>378.65717282156402</v>
      </c>
      <c r="N62" s="54">
        <v>93</v>
      </c>
      <c r="O62" s="69"/>
      <c r="P62" s="77">
        <v>55484</v>
      </c>
      <c r="Q62" s="16">
        <v>0.44506279434850865</v>
      </c>
      <c r="R62" s="8">
        <v>36</v>
      </c>
      <c r="S62" s="68"/>
      <c r="T62" s="7">
        <v>66650</v>
      </c>
      <c r="U62" s="7">
        <v>23348</v>
      </c>
      <c r="V62" s="9">
        <v>0.18326530612244898</v>
      </c>
      <c r="W62" s="23">
        <v>110</v>
      </c>
    </row>
    <row r="63" spans="1:23" s="10" customFormat="1" x14ac:dyDescent="0.25">
      <c r="A63" s="8">
        <v>61</v>
      </c>
      <c r="B63" s="11" t="s">
        <v>9</v>
      </c>
      <c r="C63" s="11" t="s">
        <v>7</v>
      </c>
      <c r="D63" s="19" t="s">
        <v>369</v>
      </c>
      <c r="E63" s="61" t="s">
        <v>225</v>
      </c>
      <c r="F63" s="65">
        <v>56.91</v>
      </c>
      <c r="G63" s="33">
        <f>(F63-50)/100</f>
        <v>6.9099999999999967E-2</v>
      </c>
      <c r="H63" s="67" t="s">
        <v>375</v>
      </c>
      <c r="I63" s="7">
        <v>114533</v>
      </c>
      <c r="J63" s="70">
        <v>1817</v>
      </c>
      <c r="K63" s="72">
        <v>2107.1629408928206</v>
      </c>
      <c r="L63" s="72">
        <v>2366.2066468479352</v>
      </c>
      <c r="M63" s="72">
        <f>(L63-K63)*2</f>
        <v>518.08741191022909</v>
      </c>
      <c r="N63" s="54">
        <v>25</v>
      </c>
      <c r="O63" s="69"/>
      <c r="P63" s="77">
        <v>42401</v>
      </c>
      <c r="Q63" s="16">
        <v>0.37948888093387934</v>
      </c>
      <c r="R63" s="8">
        <v>94</v>
      </c>
      <c r="S63" s="68"/>
      <c r="T63" s="7">
        <v>58221</v>
      </c>
      <c r="U63" s="7">
        <v>23891</v>
      </c>
      <c r="V63" s="9">
        <v>0.20859490277911169</v>
      </c>
      <c r="W63" s="23">
        <v>63</v>
      </c>
    </row>
    <row r="64" spans="1:23" s="10" customFormat="1" x14ac:dyDescent="0.25">
      <c r="A64" s="8">
        <v>62</v>
      </c>
      <c r="B64" s="11" t="s">
        <v>150</v>
      </c>
      <c r="C64" s="11" t="s">
        <v>143</v>
      </c>
      <c r="D64" s="20" t="s">
        <v>367</v>
      </c>
      <c r="E64" s="61" t="s">
        <v>274</v>
      </c>
      <c r="F64" s="65">
        <v>56.92</v>
      </c>
      <c r="G64" s="33">
        <f>(F64-50)/100</f>
        <v>6.9200000000000012E-2</v>
      </c>
      <c r="H64" s="67" t="s">
        <v>375</v>
      </c>
      <c r="I64" s="7">
        <v>115045</v>
      </c>
      <c r="J64" s="70">
        <v>1713</v>
      </c>
      <c r="K64" s="72">
        <v>1986.5548253986806</v>
      </c>
      <c r="L64" s="72">
        <v>2230.7715938637934</v>
      </c>
      <c r="M64" s="72">
        <f>(L64-K64)*2</f>
        <v>488.43353693022573</v>
      </c>
      <c r="N64" s="54">
        <v>33</v>
      </c>
      <c r="O64" s="69"/>
      <c r="P64" s="77">
        <v>39817</v>
      </c>
      <c r="Q64" s="16">
        <v>0.36203224825068453</v>
      </c>
      <c r="R64" s="8">
        <v>108</v>
      </c>
      <c r="S64" s="68"/>
      <c r="T64" s="7">
        <v>59035</v>
      </c>
      <c r="U64" s="7">
        <v>25550</v>
      </c>
      <c r="V64" s="9">
        <v>0.22208700943109219</v>
      </c>
      <c r="W64" s="23">
        <v>45</v>
      </c>
    </row>
    <row r="65" spans="1:23" s="10" customFormat="1" x14ac:dyDescent="0.25">
      <c r="A65" s="8">
        <v>63</v>
      </c>
      <c r="B65" s="11" t="s">
        <v>49</v>
      </c>
      <c r="C65" s="11" t="s">
        <v>7</v>
      </c>
      <c r="D65" s="22" t="s">
        <v>371</v>
      </c>
      <c r="E65" s="61" t="s">
        <v>358</v>
      </c>
      <c r="F65" s="65">
        <v>57.24</v>
      </c>
      <c r="G65" s="33">
        <f>(F65-50)/100</f>
        <v>7.240000000000002E-2</v>
      </c>
      <c r="H65" s="67" t="s">
        <v>375</v>
      </c>
      <c r="I65" s="7">
        <v>104780</v>
      </c>
      <c r="J65" s="70">
        <v>2384</v>
      </c>
      <c r="K65" s="72">
        <v>2764.7091090195304</v>
      </c>
      <c r="L65" s="72">
        <v>3104.5881376364755</v>
      </c>
      <c r="M65" s="72">
        <f>(L65-K65)*2</f>
        <v>679.75805723389021</v>
      </c>
      <c r="N65" s="54">
        <v>1</v>
      </c>
      <c r="O65" s="69"/>
      <c r="P65" s="77">
        <v>40372</v>
      </c>
      <c r="Q65" s="16">
        <v>0.39278488261118533</v>
      </c>
      <c r="R65" s="8">
        <v>83</v>
      </c>
      <c r="S65" s="68"/>
      <c r="T65" s="7">
        <v>54908</v>
      </c>
      <c r="U65" s="7">
        <v>20778</v>
      </c>
      <c r="V65" s="9">
        <v>0.19830120251956479</v>
      </c>
      <c r="W65" s="23">
        <v>85</v>
      </c>
    </row>
    <row r="66" spans="1:23" s="10" customFormat="1" x14ac:dyDescent="0.25">
      <c r="A66" s="8">
        <v>64</v>
      </c>
      <c r="B66" s="11" t="s">
        <v>137</v>
      </c>
      <c r="C66" s="11" t="s">
        <v>160</v>
      </c>
      <c r="D66" s="19" t="s">
        <v>369</v>
      </c>
      <c r="E66" s="61" t="s">
        <v>326</v>
      </c>
      <c r="F66" s="65">
        <v>57.36</v>
      </c>
      <c r="G66" s="33">
        <f>(F66-50)/100</f>
        <v>7.3599999999999999E-2</v>
      </c>
      <c r="H66" s="67" t="s">
        <v>375</v>
      </c>
      <c r="I66" s="7">
        <v>109955</v>
      </c>
      <c r="J66" s="70">
        <v>1163</v>
      </c>
      <c r="K66" s="72">
        <v>1348.7234453815909</v>
      </c>
      <c r="L66" s="72">
        <v>1514.52852519766</v>
      </c>
      <c r="M66" s="72">
        <f>(L66-K66)*2</f>
        <v>331.61015963213822</v>
      </c>
      <c r="N66" s="54">
        <v>124</v>
      </c>
      <c r="O66" s="69"/>
      <c r="P66" s="77">
        <v>56963</v>
      </c>
      <c r="Q66" s="16">
        <v>0.49913146287117455</v>
      </c>
      <c r="R66" s="8">
        <v>13</v>
      </c>
      <c r="S66" s="68"/>
      <c r="T66" s="7">
        <v>56718</v>
      </c>
      <c r="U66" s="7">
        <v>18544</v>
      </c>
      <c r="V66" s="9">
        <v>0.16865081169569368</v>
      </c>
      <c r="W66" s="23">
        <v>136</v>
      </c>
    </row>
    <row r="67" spans="1:23" s="10" customFormat="1" x14ac:dyDescent="0.25">
      <c r="A67" s="8">
        <v>65</v>
      </c>
      <c r="B67" s="11" t="s">
        <v>58</v>
      </c>
      <c r="C67" s="11" t="s">
        <v>158</v>
      </c>
      <c r="D67" s="19" t="s">
        <v>368</v>
      </c>
      <c r="E67" s="61" t="s">
        <v>229</v>
      </c>
      <c r="F67" s="65">
        <v>57.41</v>
      </c>
      <c r="G67" s="33">
        <f>(F67-50)/100</f>
        <v>7.4099999999999971E-2</v>
      </c>
      <c r="H67" s="67" t="s">
        <v>375</v>
      </c>
      <c r="I67" s="7">
        <v>108240</v>
      </c>
      <c r="J67" s="70">
        <v>1742</v>
      </c>
      <c r="K67" s="72">
        <v>2020.1859345268547</v>
      </c>
      <c r="L67" s="72">
        <v>2268.5371374843712</v>
      </c>
      <c r="M67" s="72" cm="1">
        <f t="array" aca="1" ref="M67" ca="1">(L67-K67)*2+A52:W67</f>
        <v>496.70240591503307</v>
      </c>
      <c r="N67" s="54">
        <v>30</v>
      </c>
      <c r="O67" s="69"/>
      <c r="P67" s="77">
        <v>39829</v>
      </c>
      <c r="Q67" s="16">
        <v>0.37561899482631189</v>
      </c>
      <c r="R67" s="8">
        <v>99</v>
      </c>
      <c r="S67" s="68"/>
      <c r="T67" s="7">
        <v>56107</v>
      </c>
      <c r="U67" s="7">
        <v>22615</v>
      </c>
      <c r="V67" s="9">
        <v>0.20893385070214338</v>
      </c>
      <c r="W67" s="23">
        <v>61</v>
      </c>
    </row>
    <row r="68" spans="1:23" s="10" customFormat="1" x14ac:dyDescent="0.25">
      <c r="A68" s="8">
        <v>66</v>
      </c>
      <c r="B68" s="11" t="s">
        <v>2</v>
      </c>
      <c r="C68" s="11" t="s">
        <v>3</v>
      </c>
      <c r="D68" s="20" t="s">
        <v>367</v>
      </c>
      <c r="E68" s="61" t="s">
        <v>223</v>
      </c>
      <c r="F68" s="65">
        <v>57.52</v>
      </c>
      <c r="G68" s="33">
        <f>(F68-50)/100</f>
        <v>7.5200000000000031E-2</v>
      </c>
      <c r="H68" s="67" t="s">
        <v>375</v>
      </c>
      <c r="I68" s="7">
        <v>108428</v>
      </c>
      <c r="J68" s="71" t="s">
        <v>205</v>
      </c>
      <c r="K68" s="71"/>
      <c r="L68" s="71"/>
      <c r="M68" s="71"/>
      <c r="N68" s="53"/>
      <c r="O68" s="69"/>
      <c r="P68" s="77">
        <v>39825</v>
      </c>
      <c r="Q68" s="16">
        <v>0.37797432397535691</v>
      </c>
      <c r="R68" s="8">
        <v>97</v>
      </c>
      <c r="S68" s="68"/>
      <c r="T68" s="7">
        <v>55867</v>
      </c>
      <c r="U68" s="7">
        <v>23375</v>
      </c>
      <c r="V68" s="9">
        <v>0.21558084627586971</v>
      </c>
      <c r="W68" s="23">
        <v>52</v>
      </c>
    </row>
    <row r="69" spans="1:23" s="10" customFormat="1" x14ac:dyDescent="0.25">
      <c r="A69" s="8">
        <v>67</v>
      </c>
      <c r="B69" s="11" t="s">
        <v>154</v>
      </c>
      <c r="C69" s="11" t="s">
        <v>143</v>
      </c>
      <c r="D69" s="19" t="s">
        <v>369</v>
      </c>
      <c r="E69" s="61" t="s">
        <v>340</v>
      </c>
      <c r="F69" s="65">
        <v>57.52</v>
      </c>
      <c r="G69" s="33">
        <f>(F69-50)/100</f>
        <v>7.5200000000000031E-2</v>
      </c>
      <c r="H69" s="67" t="s">
        <v>375</v>
      </c>
      <c r="I69" s="7">
        <v>113033</v>
      </c>
      <c r="J69" s="70">
        <v>1658</v>
      </c>
      <c r="K69" s="72">
        <v>1922.7716873969714</v>
      </c>
      <c r="L69" s="72">
        <v>2159.1472869971799</v>
      </c>
      <c r="M69" s="72">
        <f>(L69-K69)*2</f>
        <v>472.75119920041698</v>
      </c>
      <c r="N69" s="54">
        <v>37</v>
      </c>
      <c r="O69" s="69"/>
      <c r="P69" s="77">
        <v>40972</v>
      </c>
      <c r="Q69" s="16">
        <v>0.30429166703529059</v>
      </c>
      <c r="R69" s="8">
        <v>140</v>
      </c>
      <c r="S69" s="68"/>
      <c r="T69" s="7">
        <v>57925</v>
      </c>
      <c r="U69" s="7">
        <v>27408</v>
      </c>
      <c r="V69" s="9">
        <v>0.24247786044783382</v>
      </c>
      <c r="W69" s="23">
        <v>18</v>
      </c>
    </row>
    <row r="70" spans="1:23" s="10" customFormat="1" x14ac:dyDescent="0.25">
      <c r="A70" s="8">
        <v>68</v>
      </c>
      <c r="B70" s="11" t="s">
        <v>136</v>
      </c>
      <c r="C70" s="11" t="s">
        <v>160</v>
      </c>
      <c r="D70" s="19" t="s">
        <v>369</v>
      </c>
      <c r="E70" s="61" t="s">
        <v>324</v>
      </c>
      <c r="F70" s="65">
        <v>57.53</v>
      </c>
      <c r="G70" s="33">
        <f>(F70-50)/100</f>
        <v>7.5300000000000006E-2</v>
      </c>
      <c r="H70" s="67" t="s">
        <v>375</v>
      </c>
      <c r="I70" s="7">
        <v>112993</v>
      </c>
      <c r="J70" s="70">
        <v>1701</v>
      </c>
      <c r="K70" s="72">
        <v>1972.6385043801261</v>
      </c>
      <c r="L70" s="72">
        <v>2215.1444723656232</v>
      </c>
      <c r="M70" s="72">
        <f>(L70-K70)*2</f>
        <v>485.01193597099427</v>
      </c>
      <c r="N70" s="54">
        <v>35</v>
      </c>
      <c r="O70" s="69"/>
      <c r="P70" s="77">
        <v>48491</v>
      </c>
      <c r="Q70" s="16">
        <v>0.44345224925437859</v>
      </c>
      <c r="R70" s="8">
        <v>39</v>
      </c>
      <c r="S70" s="68"/>
      <c r="T70" s="7">
        <v>58391</v>
      </c>
      <c r="U70" s="7">
        <v>19618</v>
      </c>
      <c r="V70" s="9">
        <v>0.17362137477542858</v>
      </c>
      <c r="W70" s="23">
        <v>130</v>
      </c>
    </row>
    <row r="71" spans="1:23" s="10" customFormat="1" x14ac:dyDescent="0.25">
      <c r="A71" s="8">
        <v>69</v>
      </c>
      <c r="B71" s="11" t="s">
        <v>119</v>
      </c>
      <c r="C71" s="11" t="s">
        <v>160</v>
      </c>
      <c r="D71" s="19" t="s">
        <v>369</v>
      </c>
      <c r="E71" s="62" t="s">
        <v>278</v>
      </c>
      <c r="F71" s="65">
        <v>57.79</v>
      </c>
      <c r="G71" s="33">
        <f>(F71-50)/100</f>
        <v>7.7899999999999997E-2</v>
      </c>
      <c r="H71" s="67" t="s">
        <v>375</v>
      </c>
      <c r="I71" s="7">
        <v>109556</v>
      </c>
      <c r="J71" s="70">
        <v>2018</v>
      </c>
      <c r="K71" s="72">
        <v>2340.261317953612</v>
      </c>
      <c r="L71" s="72">
        <v>2627.9609319422857</v>
      </c>
      <c r="M71" s="72">
        <f>(L71-K71)*2</f>
        <v>575.39922797734744</v>
      </c>
      <c r="N71" s="54">
        <v>15</v>
      </c>
      <c r="O71" s="69"/>
      <c r="P71" s="77">
        <v>47277</v>
      </c>
      <c r="Q71" s="16">
        <v>0.43815948008324512</v>
      </c>
      <c r="R71" s="8">
        <v>43</v>
      </c>
      <c r="S71" s="68"/>
      <c r="T71" s="7">
        <v>57569</v>
      </c>
      <c r="U71" s="7">
        <v>18580</v>
      </c>
      <c r="V71" s="9">
        <v>0.16959363248019277</v>
      </c>
      <c r="W71" s="23">
        <v>135</v>
      </c>
    </row>
    <row r="72" spans="1:23" s="10" customFormat="1" x14ac:dyDescent="0.25">
      <c r="A72" s="8">
        <v>70</v>
      </c>
      <c r="B72" s="11" t="s">
        <v>141</v>
      </c>
      <c r="C72" s="11" t="s">
        <v>160</v>
      </c>
      <c r="D72" s="20" t="s">
        <v>367</v>
      </c>
      <c r="E72" s="61" t="s">
        <v>364</v>
      </c>
      <c r="F72" s="65">
        <v>58.17</v>
      </c>
      <c r="G72" s="33">
        <f>(F72-50)/100</f>
        <v>8.1700000000000023E-2</v>
      </c>
      <c r="H72" s="67" t="s">
        <v>375</v>
      </c>
      <c r="I72" s="7">
        <v>107835</v>
      </c>
      <c r="J72" s="70">
        <v>1515</v>
      </c>
      <c r="K72" s="72">
        <v>1756.9355285925285</v>
      </c>
      <c r="L72" s="72">
        <v>1972.9240891439852</v>
      </c>
      <c r="M72" s="72">
        <f>(L72-K72)*2</f>
        <v>431.97712110291332</v>
      </c>
      <c r="N72" s="54">
        <v>60</v>
      </c>
      <c r="O72" s="69"/>
      <c r="P72" s="77">
        <v>33377</v>
      </c>
      <c r="Q72" s="16">
        <v>0.30817452589604488</v>
      </c>
      <c r="R72" s="8">
        <v>138</v>
      </c>
      <c r="S72" s="68"/>
      <c r="T72" s="7">
        <v>55843</v>
      </c>
      <c r="U72" s="7">
        <v>27900</v>
      </c>
      <c r="V72" s="9">
        <v>0.25872861315899293</v>
      </c>
      <c r="W72" s="23">
        <v>7</v>
      </c>
    </row>
    <row r="73" spans="1:23" s="10" customFormat="1" x14ac:dyDescent="0.25">
      <c r="A73" s="8">
        <v>71</v>
      </c>
      <c r="B73" s="11" t="s">
        <v>87</v>
      </c>
      <c r="C73" s="11" t="s">
        <v>88</v>
      </c>
      <c r="D73" s="20" t="s">
        <v>367</v>
      </c>
      <c r="E73" s="61" t="s">
        <v>216</v>
      </c>
      <c r="F73" s="65">
        <v>58.18</v>
      </c>
      <c r="G73" s="33">
        <f>(F73-50)/100</f>
        <v>8.1799999999999998E-2</v>
      </c>
      <c r="H73" s="67" t="s">
        <v>375</v>
      </c>
      <c r="I73" s="7">
        <v>127683</v>
      </c>
      <c r="J73" s="70">
        <v>1394</v>
      </c>
      <c r="K73" s="72">
        <v>1616.6126249887686</v>
      </c>
      <c r="L73" s="72">
        <v>1815.3506140374357</v>
      </c>
      <c r="M73" s="72">
        <f>(L73-K73)*2</f>
        <v>397.47597809733406</v>
      </c>
      <c r="N73" s="54">
        <v>82</v>
      </c>
      <c r="O73" s="69"/>
      <c r="P73" s="77">
        <f>46793</f>
        <v>46793</v>
      </c>
      <c r="Q73" s="16">
        <v>0.37815527517367231</v>
      </c>
      <c r="R73" s="8">
        <v>96</v>
      </c>
      <c r="S73" s="68"/>
      <c r="T73" s="7">
        <v>64950</v>
      </c>
      <c r="U73" s="7">
        <v>27728</v>
      </c>
      <c r="V73" s="9">
        <v>0.217162817289694</v>
      </c>
      <c r="W73" s="23">
        <v>50</v>
      </c>
    </row>
    <row r="74" spans="1:23" s="10" customFormat="1" x14ac:dyDescent="0.25">
      <c r="A74" s="8">
        <v>72</v>
      </c>
      <c r="B74" s="11" t="s">
        <v>71</v>
      </c>
      <c r="C74" s="11" t="s">
        <v>158</v>
      </c>
      <c r="D74" s="19" t="s">
        <v>368</v>
      </c>
      <c r="E74" s="61" t="s">
        <v>286</v>
      </c>
      <c r="F74" s="65">
        <v>58.36</v>
      </c>
      <c r="G74" s="33">
        <f>(F74-50)/100</f>
        <v>8.3599999999999994E-2</v>
      </c>
      <c r="H74" s="67" t="s">
        <v>375</v>
      </c>
      <c r="I74" s="7">
        <v>113081</v>
      </c>
      <c r="J74" s="70">
        <v>1392</v>
      </c>
      <c r="K74" s="72">
        <v>1614.2932381523431</v>
      </c>
      <c r="L74" s="72">
        <v>1812.7460937877408</v>
      </c>
      <c r="M74" s="72">
        <f>(L74-K74)*2</f>
        <v>396.90571127079556</v>
      </c>
      <c r="N74" s="54">
        <v>83</v>
      </c>
      <c r="O74" s="69"/>
      <c r="P74" s="77">
        <v>37904</v>
      </c>
      <c r="Q74" s="16">
        <v>0.3477418841361502</v>
      </c>
      <c r="R74" s="8">
        <v>119</v>
      </c>
      <c r="S74" s="68"/>
      <c r="T74" s="7">
        <v>57385</v>
      </c>
      <c r="U74" s="7">
        <v>26027</v>
      </c>
      <c r="V74" s="9">
        <v>0.23016244992527479</v>
      </c>
      <c r="W74" s="23">
        <v>32</v>
      </c>
    </row>
    <row r="75" spans="1:23" s="10" customFormat="1" x14ac:dyDescent="0.25">
      <c r="A75" s="8">
        <v>73</v>
      </c>
      <c r="B75" s="11" t="s">
        <v>31</v>
      </c>
      <c r="C75" s="11" t="s">
        <v>7</v>
      </c>
      <c r="D75" s="20" t="s">
        <v>367</v>
      </c>
      <c r="E75" s="63" t="s">
        <v>311</v>
      </c>
      <c r="F75" s="65">
        <v>58.4</v>
      </c>
      <c r="G75" s="33">
        <f>(F75-50)/100</f>
        <v>8.3999999999999991E-2</v>
      </c>
      <c r="H75" s="67" t="s">
        <v>375</v>
      </c>
      <c r="I75" s="7">
        <v>131639</v>
      </c>
      <c r="J75" s="70">
        <v>1573</v>
      </c>
      <c r="K75" s="72">
        <v>1824.1977468488758</v>
      </c>
      <c r="L75" s="72">
        <v>2048.4551763851409</v>
      </c>
      <c r="M75" s="72">
        <f>(L75-K75)*2</f>
        <v>448.51485907253027</v>
      </c>
      <c r="N75" s="54">
        <v>50</v>
      </c>
      <c r="O75" s="69"/>
      <c r="P75" s="77">
        <v>39620</v>
      </c>
      <c r="Q75" s="16">
        <v>0.31289359536307632</v>
      </c>
      <c r="R75" s="8">
        <v>136</v>
      </c>
      <c r="S75" s="68"/>
      <c r="T75" s="7">
        <v>67262</v>
      </c>
      <c r="U75" s="7">
        <v>33554</v>
      </c>
      <c r="V75" s="9">
        <v>0.25489406634811873</v>
      </c>
      <c r="W75" s="23">
        <v>11</v>
      </c>
    </row>
    <row r="76" spans="1:23" s="10" customFormat="1" x14ac:dyDescent="0.25">
      <c r="A76" s="8">
        <v>74</v>
      </c>
      <c r="B76" s="11" t="s">
        <v>82</v>
      </c>
      <c r="C76" s="11" t="s">
        <v>158</v>
      </c>
      <c r="D76" s="19" t="s">
        <v>368</v>
      </c>
      <c r="E76" s="61" t="s">
        <v>342</v>
      </c>
      <c r="F76" s="65">
        <v>58.4</v>
      </c>
      <c r="G76" s="33">
        <f>(F76-50)/100</f>
        <v>8.3999999999999991E-2</v>
      </c>
      <c r="H76" s="67" t="s">
        <v>375</v>
      </c>
      <c r="I76" s="7">
        <v>123020</v>
      </c>
      <c r="J76" s="70">
        <v>1387</v>
      </c>
      <c r="K76" s="72">
        <v>1608.4947710612785</v>
      </c>
      <c r="L76" s="72">
        <v>1806.2347931635038</v>
      </c>
      <c r="M76" s="72">
        <f>(L76-K76)*2</f>
        <v>395.48004420445068</v>
      </c>
      <c r="N76" s="54">
        <v>85</v>
      </c>
      <c r="O76" s="69"/>
      <c r="P76" s="77">
        <v>47466</v>
      </c>
      <c r="Q76" s="16">
        <v>0.40034953666070555</v>
      </c>
      <c r="R76" s="8">
        <v>78</v>
      </c>
      <c r="S76" s="68"/>
      <c r="T76" s="7">
        <v>64807</v>
      </c>
      <c r="U76" s="7">
        <v>25777</v>
      </c>
      <c r="V76" s="9">
        <v>0.20953503495366607</v>
      </c>
      <c r="W76" s="23">
        <v>60</v>
      </c>
    </row>
    <row r="77" spans="1:23" s="10" customFormat="1" x14ac:dyDescent="0.25">
      <c r="A77" s="8">
        <v>75</v>
      </c>
      <c r="B77" s="11" t="s">
        <v>68</v>
      </c>
      <c r="C77" s="11" t="s">
        <v>158</v>
      </c>
      <c r="D77" s="19" t="s">
        <v>368</v>
      </c>
      <c r="E77" s="61" t="s">
        <v>269</v>
      </c>
      <c r="F77" s="65">
        <v>58.6</v>
      </c>
      <c r="G77" s="33">
        <f>(F77-50)/100</f>
        <v>8.6000000000000021E-2</v>
      </c>
      <c r="H77" s="67" t="s">
        <v>375</v>
      </c>
      <c r="I77" s="7">
        <v>116554</v>
      </c>
      <c r="J77" s="70">
        <v>1463</v>
      </c>
      <c r="K77" s="72">
        <v>1696.6314708454581</v>
      </c>
      <c r="L77" s="72">
        <v>1905.2065626519145</v>
      </c>
      <c r="M77" s="72">
        <f>(L77-K77)*2</f>
        <v>417.15018361291277</v>
      </c>
      <c r="N77" s="54">
        <v>69</v>
      </c>
      <c r="O77" s="69"/>
      <c r="P77" s="77">
        <v>39342</v>
      </c>
      <c r="Q77" s="16">
        <v>0.3509789453815399</v>
      </c>
      <c r="R77" s="8">
        <v>115</v>
      </c>
      <c r="S77" s="68"/>
      <c r="T77" s="7">
        <v>60188</v>
      </c>
      <c r="U77" s="7">
        <v>27149</v>
      </c>
      <c r="V77" s="9">
        <v>0.23293065875045044</v>
      </c>
      <c r="W77" s="23">
        <v>28</v>
      </c>
    </row>
    <row r="78" spans="1:23" s="10" customFormat="1" x14ac:dyDescent="0.25">
      <c r="A78" s="8">
        <v>76</v>
      </c>
      <c r="B78" s="11" t="s">
        <v>67</v>
      </c>
      <c r="C78" s="11" t="s">
        <v>158</v>
      </c>
      <c r="D78" s="19" t="s">
        <v>368</v>
      </c>
      <c r="E78" s="61" t="s">
        <v>268</v>
      </c>
      <c r="F78" s="65">
        <v>58.66</v>
      </c>
      <c r="G78" s="33">
        <f>(F78-50)/100</f>
        <v>8.6599999999999969E-2</v>
      </c>
      <c r="H78" s="67" t="s">
        <v>375</v>
      </c>
      <c r="I78" s="7">
        <v>107758</v>
      </c>
      <c r="J78" s="70">
        <v>1384</v>
      </c>
      <c r="K78" s="72">
        <v>1605.0156908066399</v>
      </c>
      <c r="L78" s="72">
        <v>1802.3280127889611</v>
      </c>
      <c r="M78" s="72">
        <f>(L78-K78)*2</f>
        <v>394.62464396464247</v>
      </c>
      <c r="N78" s="54">
        <v>86</v>
      </c>
      <c r="O78" s="69"/>
      <c r="P78" s="77">
        <v>41992</v>
      </c>
      <c r="Q78" s="16">
        <v>0.40595593830620463</v>
      </c>
      <c r="R78" s="8">
        <v>70</v>
      </c>
      <c r="S78" s="68"/>
      <c r="T78" s="7">
        <v>52688</v>
      </c>
      <c r="U78" s="7">
        <v>21291</v>
      </c>
      <c r="V78" s="9">
        <v>0.19758161807012009</v>
      </c>
      <c r="W78" s="23">
        <v>89</v>
      </c>
    </row>
    <row r="79" spans="1:23" s="10" customFormat="1" x14ac:dyDescent="0.25">
      <c r="A79" s="8">
        <v>77</v>
      </c>
      <c r="B79" s="11" t="s">
        <v>123</v>
      </c>
      <c r="C79" s="11" t="s">
        <v>160</v>
      </c>
      <c r="D79" s="20" t="s">
        <v>367</v>
      </c>
      <c r="E79" s="61" t="s">
        <v>290</v>
      </c>
      <c r="F79" s="65">
        <v>58.7</v>
      </c>
      <c r="G79" s="33">
        <f>(F79-50)/100</f>
        <v>8.7000000000000022E-2</v>
      </c>
      <c r="H79" s="67" t="s">
        <v>375</v>
      </c>
      <c r="I79" s="7">
        <v>106359</v>
      </c>
      <c r="J79" s="70">
        <v>1467</v>
      </c>
      <c r="K79" s="72">
        <v>1701.2702445183095</v>
      </c>
      <c r="L79" s="72">
        <v>1910.4156031513048</v>
      </c>
      <c r="M79" s="72">
        <f>(L79-K79)*2</f>
        <v>418.29071726599068</v>
      </c>
      <c r="N79" s="54">
        <v>68</v>
      </c>
      <c r="O79" s="69"/>
      <c r="P79" s="77">
        <v>31173</v>
      </c>
      <c r="Q79" s="16">
        <v>0.27457008809785727</v>
      </c>
      <c r="R79" s="8">
        <v>149</v>
      </c>
      <c r="S79" s="68"/>
      <c r="T79" s="7">
        <v>53343</v>
      </c>
      <c r="U79" s="7">
        <v>27907</v>
      </c>
      <c r="V79" s="9">
        <v>0.26238494156582892</v>
      </c>
      <c r="W79" s="23">
        <v>5</v>
      </c>
    </row>
    <row r="80" spans="1:23" s="10" customFormat="1" ht="30" x14ac:dyDescent="0.25">
      <c r="A80" s="8">
        <v>78</v>
      </c>
      <c r="B80" s="11" t="s">
        <v>28</v>
      </c>
      <c r="C80" s="11" t="s">
        <v>7</v>
      </c>
      <c r="D80" s="20" t="s">
        <v>367</v>
      </c>
      <c r="E80" s="61" t="s">
        <v>299</v>
      </c>
      <c r="F80" s="65">
        <v>58.81</v>
      </c>
      <c r="G80" s="33">
        <f>(F80-50)/100</f>
        <v>8.8100000000000026E-2</v>
      </c>
      <c r="H80" s="67" t="s">
        <v>375</v>
      </c>
      <c r="I80" s="7">
        <v>114153</v>
      </c>
      <c r="J80" s="70">
        <v>1794</v>
      </c>
      <c r="K80" s="72">
        <v>2080.4899922739246</v>
      </c>
      <c r="L80" s="72">
        <v>2336.2546639764419</v>
      </c>
      <c r="M80" s="72">
        <f>(L80-K80)*2</f>
        <v>511.52934340503452</v>
      </c>
      <c r="N80" s="54">
        <v>28</v>
      </c>
      <c r="O80" s="69"/>
      <c r="P80" s="77">
        <v>40680</v>
      </c>
      <c r="Q80" s="16">
        <v>0.36507143920878121</v>
      </c>
      <c r="R80" s="8">
        <v>103</v>
      </c>
      <c r="S80" s="68"/>
      <c r="T80" s="7">
        <v>59085</v>
      </c>
      <c r="U80" s="7">
        <v>25263</v>
      </c>
      <c r="V80" s="9">
        <v>0.22130824419857559</v>
      </c>
      <c r="W80" s="23">
        <v>46</v>
      </c>
    </row>
    <row r="81" spans="1:23" s="10" customFormat="1" x14ac:dyDescent="0.25">
      <c r="A81" s="8">
        <v>79</v>
      </c>
      <c r="B81" s="11" t="s">
        <v>105</v>
      </c>
      <c r="C81" s="11" t="s">
        <v>160</v>
      </c>
      <c r="D81" s="20" t="s">
        <v>367</v>
      </c>
      <c r="E81" s="61" t="s">
        <v>224</v>
      </c>
      <c r="F81" s="65">
        <v>59.04</v>
      </c>
      <c r="G81" s="33">
        <f>(F81-50)/100</f>
        <v>9.0399999999999994E-2</v>
      </c>
      <c r="H81" s="67" t="s">
        <v>375</v>
      </c>
      <c r="I81" s="7">
        <v>111879</v>
      </c>
      <c r="J81" s="70">
        <v>1188</v>
      </c>
      <c r="K81" s="72">
        <v>1377.7157808369134</v>
      </c>
      <c r="L81" s="72">
        <v>1547.0850283188474</v>
      </c>
      <c r="M81" s="72">
        <f>(L81-K81)*2</f>
        <v>338.73849496386811</v>
      </c>
      <c r="N81" s="54">
        <v>121</v>
      </c>
      <c r="O81" s="69"/>
      <c r="P81" s="77">
        <v>50993</v>
      </c>
      <c r="Q81" s="16">
        <v>0.44499861457467443</v>
      </c>
      <c r="R81" s="8">
        <v>37</v>
      </c>
      <c r="S81" s="68"/>
      <c r="T81" s="7">
        <v>58162</v>
      </c>
      <c r="U81" s="7">
        <v>21333</v>
      </c>
      <c r="V81" s="9">
        <v>0.19067921593864801</v>
      </c>
      <c r="W81" s="23">
        <v>102</v>
      </c>
    </row>
    <row r="82" spans="1:23" s="10" customFormat="1" ht="30" x14ac:dyDescent="0.25">
      <c r="A82" s="8">
        <v>80</v>
      </c>
      <c r="B82" s="11" t="s">
        <v>38</v>
      </c>
      <c r="C82" s="11" t="s">
        <v>7</v>
      </c>
      <c r="D82" s="19" t="s">
        <v>369</v>
      </c>
      <c r="E82" s="61" t="s">
        <v>333</v>
      </c>
      <c r="F82" s="65">
        <v>59.27</v>
      </c>
      <c r="G82" s="33">
        <f>(F82-50)/100</f>
        <v>9.2700000000000032E-2</v>
      </c>
      <c r="H82" s="67" t="s">
        <v>375</v>
      </c>
      <c r="I82" s="7">
        <v>111453</v>
      </c>
      <c r="J82" s="70">
        <v>2352</v>
      </c>
      <c r="K82" s="72">
        <v>2727.5989196367177</v>
      </c>
      <c r="L82" s="72">
        <v>3062.9158136413557</v>
      </c>
      <c r="M82" s="72">
        <f>(L82-K82)*2</f>
        <v>670.63378800927603</v>
      </c>
      <c r="N82" s="54">
        <v>3</v>
      </c>
      <c r="O82" s="69"/>
      <c r="P82" s="77">
        <v>40917</v>
      </c>
      <c r="Q82" s="16">
        <v>0.37566507855329151</v>
      </c>
      <c r="R82" s="8">
        <v>98</v>
      </c>
      <c r="S82" s="68"/>
      <c r="T82" s="7">
        <v>57967</v>
      </c>
      <c r="U82" s="7">
        <v>23889</v>
      </c>
      <c r="V82" s="9">
        <v>0.21434147129283196</v>
      </c>
      <c r="W82" s="23">
        <v>53</v>
      </c>
    </row>
    <row r="83" spans="1:23" s="10" customFormat="1" x14ac:dyDescent="0.25">
      <c r="A83" s="8">
        <v>81</v>
      </c>
      <c r="B83" s="11" t="s">
        <v>8</v>
      </c>
      <c r="C83" s="11" t="s">
        <v>7</v>
      </c>
      <c r="D83" s="20" t="s">
        <v>367</v>
      </c>
      <c r="E83" s="61" t="s">
        <v>221</v>
      </c>
      <c r="F83" s="65">
        <v>59.41</v>
      </c>
      <c r="G83" s="33">
        <f>(F83-50)/100</f>
        <v>9.4099999999999961E-2</v>
      </c>
      <c r="H83" s="67" t="s">
        <v>375</v>
      </c>
      <c r="I83" s="7">
        <v>110550</v>
      </c>
      <c r="J83" s="70">
        <v>1601</v>
      </c>
      <c r="K83" s="72">
        <v>1856.6691625588369</v>
      </c>
      <c r="L83" s="72">
        <v>2084.9184598808715</v>
      </c>
      <c r="M83" s="72">
        <f>(L83-K83)*2</f>
        <v>456.49859464406927</v>
      </c>
      <c r="N83" s="54">
        <v>44</v>
      </c>
      <c r="O83" s="69"/>
      <c r="P83" s="77">
        <v>41467</v>
      </c>
      <c r="Q83" s="16">
        <v>0.3844776119402985</v>
      </c>
      <c r="R83" s="8">
        <v>89</v>
      </c>
      <c r="S83" s="68"/>
      <c r="T83" s="7">
        <v>56015</v>
      </c>
      <c r="U83" s="7">
        <v>22994</v>
      </c>
      <c r="V83" s="9">
        <v>0.207996381727725</v>
      </c>
      <c r="W83" s="23">
        <v>67</v>
      </c>
    </row>
    <row r="84" spans="1:23" s="10" customFormat="1" x14ac:dyDescent="0.25">
      <c r="A84" s="8">
        <v>82</v>
      </c>
      <c r="B84" s="11" t="s">
        <v>39</v>
      </c>
      <c r="C84" s="11" t="s">
        <v>7</v>
      </c>
      <c r="D84" s="21" t="s">
        <v>370</v>
      </c>
      <c r="E84" s="63" t="s">
        <v>336</v>
      </c>
      <c r="F84" s="65">
        <v>59.45</v>
      </c>
      <c r="G84" s="33">
        <f>(F84-50)/100</f>
        <v>9.4500000000000028E-2</v>
      </c>
      <c r="H84" s="67" t="s">
        <v>375</v>
      </c>
      <c r="I84" s="7">
        <v>120178</v>
      </c>
      <c r="J84" s="70">
        <v>998</v>
      </c>
      <c r="K84" s="72">
        <v>1157.3740313764642</v>
      </c>
      <c r="L84" s="72">
        <v>1299.65560459782</v>
      </c>
      <c r="M84" s="72">
        <f>(L84-K84)*2</f>
        <v>284.56314644271151</v>
      </c>
      <c r="N84" s="54">
        <v>143</v>
      </c>
      <c r="O84" s="69"/>
      <c r="P84" s="77">
        <v>61371</v>
      </c>
      <c r="Q84" s="16">
        <v>0.52002862420742568</v>
      </c>
      <c r="R84" s="8">
        <v>6</v>
      </c>
      <c r="S84" s="68"/>
      <c r="T84" s="7">
        <v>61838</v>
      </c>
      <c r="U84" s="7">
        <v>18825</v>
      </c>
      <c r="V84" s="9">
        <v>0.156642646740668</v>
      </c>
      <c r="W84" s="23">
        <v>146</v>
      </c>
    </row>
    <row r="85" spans="1:23" s="10" customFormat="1" x14ac:dyDescent="0.25">
      <c r="A85" s="8">
        <v>83</v>
      </c>
      <c r="B85" s="11" t="s">
        <v>94</v>
      </c>
      <c r="C85" s="11" t="s">
        <v>88</v>
      </c>
      <c r="D85" s="20" t="s">
        <v>367</v>
      </c>
      <c r="E85" s="61" t="s">
        <v>315</v>
      </c>
      <c r="F85" s="65">
        <v>59.72</v>
      </c>
      <c r="G85" s="33">
        <f>(F85-50)/100</f>
        <v>9.7199999999999995E-2</v>
      </c>
      <c r="H85" s="67" t="s">
        <v>375</v>
      </c>
      <c r="I85" s="7">
        <v>121847</v>
      </c>
      <c r="J85" s="70">
        <v>1305</v>
      </c>
      <c r="K85" s="72">
        <v>1513.3999107678212</v>
      </c>
      <c r="L85" s="72">
        <v>1699.4494629260073</v>
      </c>
      <c r="M85" s="72">
        <f>(L85-K85)*2</f>
        <v>372.09910431637218</v>
      </c>
      <c r="N85" s="54">
        <v>97</v>
      </c>
      <c r="O85" s="69"/>
      <c r="P85" s="77">
        <v>48822</v>
      </c>
      <c r="Q85" s="16">
        <v>0.40950536328346204</v>
      </c>
      <c r="R85" s="8">
        <v>67</v>
      </c>
      <c r="S85" s="68"/>
      <c r="T85" s="7">
        <v>62160</v>
      </c>
      <c r="U85" s="7">
        <v>24226</v>
      </c>
      <c r="V85" s="9">
        <v>0.19882311423342389</v>
      </c>
      <c r="W85" s="23">
        <v>82</v>
      </c>
    </row>
    <row r="86" spans="1:23" s="10" customFormat="1" x14ac:dyDescent="0.25">
      <c r="A86" s="8">
        <v>84</v>
      </c>
      <c r="B86" s="11" t="s">
        <v>25</v>
      </c>
      <c r="C86" s="11" t="s">
        <v>7</v>
      </c>
      <c r="D86" s="22" t="s">
        <v>371</v>
      </c>
      <c r="E86" s="61" t="s">
        <v>292</v>
      </c>
      <c r="F86" s="65">
        <v>59.85</v>
      </c>
      <c r="G86" s="33">
        <f>(F86-50)/100</f>
        <v>9.8500000000000018E-2</v>
      </c>
      <c r="H86" s="67" t="s">
        <v>375</v>
      </c>
      <c r="I86" s="7">
        <v>106810</v>
      </c>
      <c r="J86" s="70">
        <v>2088</v>
      </c>
      <c r="K86" s="72">
        <v>2421.439857228514</v>
      </c>
      <c r="L86" s="72">
        <v>2719.1191406816124</v>
      </c>
      <c r="M86" s="72">
        <f>(L86-K86)*2</f>
        <v>595.35856690619676</v>
      </c>
      <c r="N86" s="54">
        <v>9</v>
      </c>
      <c r="O86" s="69"/>
      <c r="P86" s="77">
        <v>40080</v>
      </c>
      <c r="Q86" s="16">
        <v>0.38152794682145869</v>
      </c>
      <c r="R86" s="8">
        <v>92</v>
      </c>
      <c r="S86" s="68"/>
      <c r="T86" s="7">
        <v>54682</v>
      </c>
      <c r="U86" s="7">
        <v>21804</v>
      </c>
      <c r="V86" s="9">
        <v>0.20413818930811722</v>
      </c>
      <c r="W86" s="23">
        <v>72</v>
      </c>
    </row>
    <row r="87" spans="1:23" s="10" customFormat="1" x14ac:dyDescent="0.25">
      <c r="A87" s="8">
        <v>85</v>
      </c>
      <c r="B87" s="11" t="s">
        <v>103</v>
      </c>
      <c r="C87" s="11" t="s">
        <v>160</v>
      </c>
      <c r="D87" s="19" t="s">
        <v>369</v>
      </c>
      <c r="E87" s="61" t="s">
        <v>217</v>
      </c>
      <c r="F87" s="65">
        <v>60.13</v>
      </c>
      <c r="G87" s="33">
        <f>(F87-50)/100</f>
        <v>0.10130000000000003</v>
      </c>
      <c r="H87" s="67" t="s">
        <v>375</v>
      </c>
      <c r="I87" s="7">
        <v>110176</v>
      </c>
      <c r="J87" s="70">
        <v>1590</v>
      </c>
      <c r="K87" s="72">
        <v>1843.9125349584951</v>
      </c>
      <c r="L87" s="72">
        <v>2070.5935985075494</v>
      </c>
      <c r="M87" s="72">
        <f>(L87-K87)*2</f>
        <v>453.36212709810843</v>
      </c>
      <c r="N87" s="54">
        <v>49</v>
      </c>
      <c r="O87" s="69"/>
      <c r="P87" s="77">
        <v>43802</v>
      </c>
      <c r="Q87" s="16">
        <v>0.40406259076386875</v>
      </c>
      <c r="R87" s="8">
        <v>73</v>
      </c>
      <c r="S87" s="68"/>
      <c r="T87" s="7">
        <v>56564</v>
      </c>
      <c r="U87" s="7">
        <v>21655</v>
      </c>
      <c r="V87" s="9">
        <v>0.1965491577112983</v>
      </c>
      <c r="W87" s="23">
        <v>91</v>
      </c>
    </row>
    <row r="88" spans="1:23" s="10" customFormat="1" x14ac:dyDescent="0.25">
      <c r="A88" s="8">
        <v>86</v>
      </c>
      <c r="B88" s="11" t="s">
        <v>59</v>
      </c>
      <c r="C88" s="11" t="s">
        <v>158</v>
      </c>
      <c r="D88" s="19" t="s">
        <v>368</v>
      </c>
      <c r="E88" s="61" t="s">
        <v>231</v>
      </c>
      <c r="F88" s="65">
        <v>60.24</v>
      </c>
      <c r="G88" s="33">
        <f>(F88-50)/100</f>
        <v>0.10240000000000002</v>
      </c>
      <c r="H88" s="67" t="s">
        <v>375</v>
      </c>
      <c r="I88" s="7">
        <v>114624</v>
      </c>
      <c r="J88" s="70">
        <v>1521</v>
      </c>
      <c r="K88" s="72">
        <v>1763.8936891018059</v>
      </c>
      <c r="L88" s="72">
        <v>1980.7376498930705</v>
      </c>
      <c r="M88" s="72">
        <f>(L88-K88)*2</f>
        <v>433.68792158252927</v>
      </c>
      <c r="N88" s="54">
        <v>59</v>
      </c>
      <c r="O88" s="69"/>
      <c r="P88" s="77">
        <v>50007</v>
      </c>
      <c r="Q88" s="16">
        <v>0.45171168341708545</v>
      </c>
      <c r="R88" s="8">
        <v>33</v>
      </c>
      <c r="S88" s="68"/>
      <c r="T88" s="7">
        <v>59475</v>
      </c>
      <c r="U88" s="7">
        <v>20505</v>
      </c>
      <c r="V88" s="9">
        <v>0.1788892378559464</v>
      </c>
      <c r="W88" s="23">
        <v>120</v>
      </c>
    </row>
    <row r="89" spans="1:23" s="10" customFormat="1" x14ac:dyDescent="0.25">
      <c r="A89" s="8">
        <v>87</v>
      </c>
      <c r="B89" s="11" t="s">
        <v>112</v>
      </c>
      <c r="C89" s="11" t="s">
        <v>160</v>
      </c>
      <c r="D89" s="20" t="s">
        <v>367</v>
      </c>
      <c r="E89" s="61" t="s">
        <v>250</v>
      </c>
      <c r="F89" s="65">
        <v>60.32</v>
      </c>
      <c r="G89" s="33">
        <f>(F89-50)/100</f>
        <v>0.1032</v>
      </c>
      <c r="H89" s="67" t="s">
        <v>375</v>
      </c>
      <c r="I89" s="7">
        <v>112111</v>
      </c>
      <c r="J89" s="70">
        <v>1154</v>
      </c>
      <c r="K89" s="72">
        <v>1338.2862046176751</v>
      </c>
      <c r="L89" s="72">
        <v>1502.8081840740322</v>
      </c>
      <c r="M89" s="72">
        <f>(L89-K89)*2</f>
        <v>329.04395891271406</v>
      </c>
      <c r="N89" s="54">
        <v>125</v>
      </c>
      <c r="O89" s="69"/>
      <c r="P89" s="77">
        <v>44815</v>
      </c>
      <c r="Q89" s="16">
        <v>0.40343944840381407</v>
      </c>
      <c r="R89" s="8">
        <v>75</v>
      </c>
      <c r="S89" s="68"/>
      <c r="T89" s="7">
        <v>58673</v>
      </c>
      <c r="U89" s="7">
        <v>23383</v>
      </c>
      <c r="V89" s="9">
        <v>0.20857007786925458</v>
      </c>
      <c r="W89" s="23">
        <v>65</v>
      </c>
    </row>
    <row r="90" spans="1:23" s="10" customFormat="1" x14ac:dyDescent="0.25">
      <c r="A90" s="8">
        <v>88</v>
      </c>
      <c r="B90" s="11" t="s">
        <v>140</v>
      </c>
      <c r="C90" s="11" t="s">
        <v>160</v>
      </c>
      <c r="D90" s="19" t="s">
        <v>369</v>
      </c>
      <c r="E90" s="64" t="s">
        <v>357</v>
      </c>
      <c r="F90" s="65">
        <v>60.38</v>
      </c>
      <c r="G90" s="33">
        <f>(F90-50)/100</f>
        <v>0.10380000000000003</v>
      </c>
      <c r="H90" s="67" t="s">
        <v>375</v>
      </c>
      <c r="I90" s="7">
        <v>115565</v>
      </c>
      <c r="J90" s="70">
        <v>1043</v>
      </c>
      <c r="K90" s="72">
        <v>1209.560235196044</v>
      </c>
      <c r="L90" s="72">
        <v>1358.2573102159583</v>
      </c>
      <c r="M90" s="72">
        <f>(L90-K90)*2</f>
        <v>297.39415003982867</v>
      </c>
      <c r="N90" s="54">
        <v>138</v>
      </c>
      <c r="O90" s="69"/>
      <c r="P90" s="77">
        <v>55510</v>
      </c>
      <c r="Q90" s="16">
        <v>0.49284818067754077</v>
      </c>
      <c r="R90" s="8">
        <v>15</v>
      </c>
      <c r="S90" s="68"/>
      <c r="T90" s="7">
        <v>59010</v>
      </c>
      <c r="U90" s="7">
        <v>18874</v>
      </c>
      <c r="V90" s="9">
        <v>0.16331934409206939</v>
      </c>
      <c r="W90" s="23">
        <v>140</v>
      </c>
    </row>
    <row r="91" spans="1:23" s="10" customFormat="1" x14ac:dyDescent="0.25">
      <c r="A91" s="8">
        <v>89</v>
      </c>
      <c r="B91" s="11" t="s">
        <v>5</v>
      </c>
      <c r="C91" s="11" t="s">
        <v>3</v>
      </c>
      <c r="D91" s="20" t="s">
        <v>367</v>
      </c>
      <c r="E91" s="63" t="s">
        <v>265</v>
      </c>
      <c r="F91" s="65">
        <v>60.56</v>
      </c>
      <c r="G91" s="33">
        <f>(F91-50)/100</f>
        <v>0.10560000000000003</v>
      </c>
      <c r="H91" s="67" t="s">
        <v>375</v>
      </c>
      <c r="I91" s="7">
        <v>101212</v>
      </c>
      <c r="J91" s="70">
        <v>2041</v>
      </c>
      <c r="K91" s="72">
        <v>2366.934266572508</v>
      </c>
      <c r="L91" s="72">
        <v>2657.9129148137781</v>
      </c>
      <c r="M91" s="72">
        <f>(L91-K91)*2</f>
        <v>581.95729648254019</v>
      </c>
      <c r="N91" s="54">
        <v>13</v>
      </c>
      <c r="O91" s="69"/>
      <c r="P91" s="77">
        <v>27060</v>
      </c>
      <c r="Q91" s="16">
        <v>0.27808955459826901</v>
      </c>
      <c r="R91" s="8">
        <v>146</v>
      </c>
      <c r="S91" s="68"/>
      <c r="T91" s="7">
        <v>51396</v>
      </c>
      <c r="U91" s="7">
        <v>26149</v>
      </c>
      <c r="V91" s="9">
        <v>0.25835869264514089</v>
      </c>
      <c r="W91" s="23">
        <v>8</v>
      </c>
    </row>
    <row r="92" spans="1:23" s="10" customFormat="1" x14ac:dyDescent="0.25">
      <c r="A92" s="8">
        <v>90</v>
      </c>
      <c r="B92" s="11" t="s">
        <v>53</v>
      </c>
      <c r="C92" s="11" t="s">
        <v>7</v>
      </c>
      <c r="D92" s="20" t="s">
        <v>367</v>
      </c>
      <c r="E92" s="62" t="s">
        <v>362</v>
      </c>
      <c r="F92" s="65">
        <v>60.91</v>
      </c>
      <c r="G92" s="33">
        <f>(F92-50)/100</f>
        <v>0.10909999999999996</v>
      </c>
      <c r="H92" s="67" t="s">
        <v>375</v>
      </c>
      <c r="I92" s="7">
        <v>124375</v>
      </c>
      <c r="J92" s="70">
        <v>1303</v>
      </c>
      <c r="K92" s="72">
        <v>1511.0805239313959</v>
      </c>
      <c r="L92" s="72">
        <v>1696.8449426763125</v>
      </c>
      <c r="M92" s="72">
        <f>(L92-K92)*2</f>
        <v>371.52883748983322</v>
      </c>
      <c r="N92" s="54">
        <v>99</v>
      </c>
      <c r="O92" s="69"/>
      <c r="P92" s="77">
        <v>52752</v>
      </c>
      <c r="Q92" s="16">
        <v>0.43896281407035176</v>
      </c>
      <c r="R92" s="8">
        <v>42</v>
      </c>
      <c r="S92" s="68"/>
      <c r="T92" s="7">
        <v>64411</v>
      </c>
      <c r="U92" s="7">
        <v>23625</v>
      </c>
      <c r="V92" s="9">
        <v>0.18994974874371859</v>
      </c>
      <c r="W92" s="23">
        <v>103</v>
      </c>
    </row>
    <row r="93" spans="1:23" s="10" customFormat="1" x14ac:dyDescent="0.25">
      <c r="A93" s="8">
        <v>91</v>
      </c>
      <c r="B93" s="11" t="s">
        <v>20</v>
      </c>
      <c r="C93" s="11" t="s">
        <v>7</v>
      </c>
      <c r="D93" s="19" t="s">
        <v>369</v>
      </c>
      <c r="E93" s="63" t="s">
        <v>264</v>
      </c>
      <c r="F93" s="65">
        <v>60.94</v>
      </c>
      <c r="G93" s="33">
        <f>(F93-50)/100</f>
        <v>0.10939999999999998</v>
      </c>
      <c r="H93" s="67" t="s">
        <v>375</v>
      </c>
      <c r="I93" s="7">
        <v>118084</v>
      </c>
      <c r="J93" s="70">
        <v>1149</v>
      </c>
      <c r="K93" s="72">
        <v>1332.4877375266105</v>
      </c>
      <c r="L93" s="72">
        <v>1496.2968834497947</v>
      </c>
      <c r="M93" s="72">
        <f>(L93-K93)*2</f>
        <v>327.61829184636827</v>
      </c>
      <c r="N93" s="54">
        <v>126</v>
      </c>
      <c r="O93" s="69"/>
      <c r="P93" s="77">
        <v>55146</v>
      </c>
      <c r="Q93" s="16">
        <v>0.47947224010026762</v>
      </c>
      <c r="R93" s="8">
        <v>19</v>
      </c>
      <c r="S93" s="68"/>
      <c r="T93" s="7">
        <v>60499</v>
      </c>
      <c r="U93" s="7">
        <v>20563</v>
      </c>
      <c r="V93" s="9">
        <v>0.17413874868737508</v>
      </c>
      <c r="W93" s="23">
        <v>128</v>
      </c>
    </row>
    <row r="94" spans="1:23" s="10" customFormat="1" x14ac:dyDescent="0.25">
      <c r="A94" s="8">
        <v>92</v>
      </c>
      <c r="B94" s="11" t="s">
        <v>104</v>
      </c>
      <c r="C94" s="11" t="s">
        <v>160</v>
      </c>
      <c r="D94" s="20" t="s">
        <v>367</v>
      </c>
      <c r="E94" s="62" t="s">
        <v>218</v>
      </c>
      <c r="F94" s="65">
        <v>60.98</v>
      </c>
      <c r="G94" s="33">
        <f>(F94-50)/100</f>
        <v>0.10979999999999997</v>
      </c>
      <c r="H94" s="67" t="s">
        <v>375</v>
      </c>
      <c r="I94" s="7">
        <v>110051</v>
      </c>
      <c r="J94" s="70">
        <v>1191</v>
      </c>
      <c r="K94" s="72">
        <v>1381.194861091552</v>
      </c>
      <c r="L94" s="72">
        <v>1550.9918086933906</v>
      </c>
      <c r="M94" s="72">
        <f>(L94-K94)*2</f>
        <v>339.59389520367722</v>
      </c>
      <c r="N94" s="54">
        <v>120</v>
      </c>
      <c r="O94" s="69"/>
      <c r="P94" s="77">
        <v>48998</v>
      </c>
      <c r="Q94" s="16">
        <v>0.42510290683410418</v>
      </c>
      <c r="R94" s="8">
        <v>54</v>
      </c>
      <c r="S94" s="68"/>
      <c r="T94" s="7">
        <v>57163</v>
      </c>
      <c r="U94" s="7">
        <v>21497</v>
      </c>
      <c r="V94" s="9">
        <v>0.19533670752651044</v>
      </c>
      <c r="W94" s="23">
        <v>93</v>
      </c>
    </row>
    <row r="95" spans="1:23" s="10" customFormat="1" x14ac:dyDescent="0.25">
      <c r="A95" s="8">
        <v>93</v>
      </c>
      <c r="B95" s="11" t="s">
        <v>133</v>
      </c>
      <c r="C95" s="11" t="s">
        <v>160</v>
      </c>
      <c r="D95" s="20" t="s">
        <v>367</v>
      </c>
      <c r="E95" s="61" t="s">
        <v>318</v>
      </c>
      <c r="F95" s="65">
        <v>61.2</v>
      </c>
      <c r="G95" s="33">
        <f>(F95-50)/100</f>
        <v>0.11200000000000003</v>
      </c>
      <c r="H95" s="67" t="s">
        <v>375</v>
      </c>
      <c r="I95" s="7">
        <v>108938</v>
      </c>
      <c r="J95" s="70">
        <v>1405</v>
      </c>
      <c r="K95" s="72">
        <v>1629.3692525891106</v>
      </c>
      <c r="L95" s="72">
        <v>1829.6754754107587</v>
      </c>
      <c r="M95" s="72">
        <f>(L95-K95)*2</f>
        <v>400.61244564329627</v>
      </c>
      <c r="N95" s="54">
        <v>79</v>
      </c>
      <c r="O95" s="69"/>
      <c r="P95" s="77">
        <v>39935</v>
      </c>
      <c r="Q95" s="16">
        <v>0.37826102920927501</v>
      </c>
      <c r="R95" s="8">
        <v>95</v>
      </c>
      <c r="S95" s="68"/>
      <c r="T95" s="7">
        <v>56481</v>
      </c>
      <c r="U95" s="7">
        <v>23181</v>
      </c>
      <c r="V95" s="9">
        <v>0.21279076171767428</v>
      </c>
      <c r="W95" s="23">
        <v>57</v>
      </c>
    </row>
    <row r="96" spans="1:23" s="10" customFormat="1" x14ac:dyDescent="0.25">
      <c r="A96" s="8">
        <v>94</v>
      </c>
      <c r="B96" s="11" t="s">
        <v>157</v>
      </c>
      <c r="C96" s="11" t="s">
        <v>143</v>
      </c>
      <c r="D96" s="19" t="s">
        <v>369</v>
      </c>
      <c r="E96" s="61" t="s">
        <v>356</v>
      </c>
      <c r="F96" s="65">
        <v>61.47</v>
      </c>
      <c r="G96" s="33">
        <f>(F96-50)/100</f>
        <v>0.11469999999999998</v>
      </c>
      <c r="H96" s="67" t="s">
        <v>375</v>
      </c>
      <c r="I96" s="7">
        <v>121634</v>
      </c>
      <c r="J96" s="70">
        <v>1797</v>
      </c>
      <c r="K96" s="72">
        <v>2083.9690725285632</v>
      </c>
      <c r="L96" s="72">
        <v>2340.1614443509843</v>
      </c>
      <c r="M96" s="72">
        <f>(L96-K96)*2</f>
        <v>512.38474364484227</v>
      </c>
      <c r="N96" s="54">
        <v>27</v>
      </c>
      <c r="O96" s="69"/>
      <c r="P96" s="77">
        <v>42237</v>
      </c>
      <c r="Q96" s="16">
        <v>0.42415771905881577</v>
      </c>
      <c r="R96" s="8">
        <v>55</v>
      </c>
      <c r="S96" s="68"/>
      <c r="T96" s="7">
        <v>62675</v>
      </c>
      <c r="U96" s="7">
        <v>22635</v>
      </c>
      <c r="V96" s="9">
        <v>0.18609106006544224</v>
      </c>
      <c r="W96" s="23">
        <v>108</v>
      </c>
    </row>
    <row r="97" spans="1:23" s="10" customFormat="1" x14ac:dyDescent="0.25">
      <c r="A97" s="8">
        <v>95</v>
      </c>
      <c r="B97" s="11" t="s">
        <v>145</v>
      </c>
      <c r="C97" s="11" t="s">
        <v>143</v>
      </c>
      <c r="D97" s="19" t="s">
        <v>369</v>
      </c>
      <c r="E97" s="61" t="s">
        <v>241</v>
      </c>
      <c r="F97" s="65">
        <v>61.55</v>
      </c>
      <c r="G97" s="33">
        <f>(F97-50)/100</f>
        <v>0.11549999999999998</v>
      </c>
      <c r="H97" s="67" t="s">
        <v>375</v>
      </c>
      <c r="I97" s="7">
        <v>113477</v>
      </c>
      <c r="J97" s="70">
        <v>1341</v>
      </c>
      <c r="K97" s="72">
        <v>1555.1488738234857</v>
      </c>
      <c r="L97" s="72">
        <v>1746.3308274205176</v>
      </c>
      <c r="M97" s="72">
        <f>(L97-K97)*2</f>
        <v>382.36390719406381</v>
      </c>
      <c r="N97" s="54">
        <v>91</v>
      </c>
      <c r="O97" s="69"/>
      <c r="P97" s="77">
        <v>50840</v>
      </c>
      <c r="Q97" s="16">
        <v>0.46101853238982349</v>
      </c>
      <c r="R97" s="8">
        <v>26</v>
      </c>
      <c r="S97" s="68"/>
      <c r="T97" s="7">
        <v>57849</v>
      </c>
      <c r="U97" s="7">
        <v>20625</v>
      </c>
      <c r="V97" s="9">
        <v>0.18175489306203019</v>
      </c>
      <c r="W97" s="23">
        <v>116</v>
      </c>
    </row>
    <row r="98" spans="1:23" s="10" customFormat="1" x14ac:dyDescent="0.25">
      <c r="A98" s="8">
        <v>96</v>
      </c>
      <c r="B98" s="11" t="s">
        <v>152</v>
      </c>
      <c r="C98" s="11" t="s">
        <v>143</v>
      </c>
      <c r="D98" s="19" t="s">
        <v>369</v>
      </c>
      <c r="E98" s="61" t="s">
        <v>328</v>
      </c>
      <c r="F98" s="65">
        <v>61.65</v>
      </c>
      <c r="G98" s="33">
        <f>(F98-50)/100</f>
        <v>0.11649999999999999</v>
      </c>
      <c r="H98" s="67" t="s">
        <v>375</v>
      </c>
      <c r="I98" s="7">
        <v>118498</v>
      </c>
      <c r="J98" s="70">
        <v>2002</v>
      </c>
      <c r="K98" s="72">
        <v>2321.7062232622061</v>
      </c>
      <c r="L98" s="72">
        <v>2607.1247699447254</v>
      </c>
      <c r="M98" s="72">
        <f>(L98-K98)*2</f>
        <v>570.83709336503853</v>
      </c>
      <c r="N98" s="54">
        <v>16</v>
      </c>
      <c r="O98" s="69"/>
      <c r="P98" s="77">
        <v>42569</v>
      </c>
      <c r="Q98" s="16">
        <v>0.4225472159867677</v>
      </c>
      <c r="R98" s="8">
        <v>58</v>
      </c>
      <c r="S98" s="68"/>
      <c r="T98" s="7">
        <v>60232</v>
      </c>
      <c r="U98" s="7">
        <v>21696</v>
      </c>
      <c r="V98" s="9">
        <v>0.183091697750173</v>
      </c>
      <c r="W98" s="23">
        <v>111</v>
      </c>
    </row>
    <row r="99" spans="1:23" s="10" customFormat="1" x14ac:dyDescent="0.25">
      <c r="A99" s="8">
        <v>97</v>
      </c>
      <c r="B99" s="11" t="s">
        <v>93</v>
      </c>
      <c r="C99" s="11" t="s">
        <v>88</v>
      </c>
      <c r="D99" s="20" t="s">
        <v>367</v>
      </c>
      <c r="E99" s="61" t="s">
        <v>300</v>
      </c>
      <c r="F99" s="65">
        <v>61.94</v>
      </c>
      <c r="G99" s="33">
        <f>(F99-50)/100</f>
        <v>0.11939999999999998</v>
      </c>
      <c r="H99" s="67" t="s">
        <v>375</v>
      </c>
      <c r="I99" s="7">
        <v>122472</v>
      </c>
      <c r="J99" s="70">
        <v>1168</v>
      </c>
      <c r="K99" s="72">
        <v>1354.5219124726557</v>
      </c>
      <c r="L99" s="72">
        <v>1521.0398258218977</v>
      </c>
      <c r="M99" s="72">
        <f>(L99-K99)*2</f>
        <v>333.03582669848402</v>
      </c>
      <c r="N99" s="54">
        <v>123</v>
      </c>
      <c r="O99" s="69"/>
      <c r="P99" s="77">
        <v>49486</v>
      </c>
      <c r="Q99" s="16">
        <v>0.41564602521392646</v>
      </c>
      <c r="R99" s="8">
        <v>63</v>
      </c>
      <c r="S99" s="68"/>
      <c r="T99" s="7">
        <v>63009</v>
      </c>
      <c r="U99" s="7">
        <v>24783</v>
      </c>
      <c r="V99" s="9">
        <v>0.20235645698608662</v>
      </c>
      <c r="W99" s="23">
        <v>75</v>
      </c>
    </row>
    <row r="100" spans="1:23" s="10" customFormat="1" x14ac:dyDescent="0.25">
      <c r="A100" s="8">
        <v>98</v>
      </c>
      <c r="B100" s="11" t="s">
        <v>78</v>
      </c>
      <c r="C100" s="11" t="s">
        <v>158</v>
      </c>
      <c r="D100" s="19" t="s">
        <v>368</v>
      </c>
      <c r="E100" s="61" t="s">
        <v>322</v>
      </c>
      <c r="F100" s="65">
        <v>62.2</v>
      </c>
      <c r="G100" s="33">
        <f>(F100-50)/100</f>
        <v>0.12200000000000003</v>
      </c>
      <c r="H100" s="67" t="s">
        <v>375</v>
      </c>
      <c r="I100" s="7">
        <v>116136</v>
      </c>
      <c r="J100" s="70">
        <v>1395</v>
      </c>
      <c r="K100" s="72">
        <v>1617.7723184069814</v>
      </c>
      <c r="L100" s="72">
        <v>1816.6528741622833</v>
      </c>
      <c r="M100" s="72">
        <f>(L100-K100)*2</f>
        <v>397.76111151060377</v>
      </c>
      <c r="N100" s="54">
        <v>81</v>
      </c>
      <c r="O100" s="69"/>
      <c r="P100" s="77">
        <v>45177</v>
      </c>
      <c r="Q100" s="16">
        <v>0.39718089136874007</v>
      </c>
      <c r="R100" s="8">
        <v>79</v>
      </c>
      <c r="S100" s="68"/>
      <c r="T100" s="7">
        <v>61232</v>
      </c>
      <c r="U100" s="7">
        <v>24801</v>
      </c>
      <c r="V100" s="9">
        <v>0.21355135358545155</v>
      </c>
      <c r="W100" s="23">
        <v>54</v>
      </c>
    </row>
    <row r="101" spans="1:23" s="10" customFormat="1" x14ac:dyDescent="0.25">
      <c r="A101" s="8">
        <v>99</v>
      </c>
      <c r="B101" s="11" t="s">
        <v>101</v>
      </c>
      <c r="C101" s="11" t="s">
        <v>159</v>
      </c>
      <c r="D101" s="20" t="s">
        <v>367</v>
      </c>
      <c r="E101" s="61" t="s">
        <v>272</v>
      </c>
      <c r="F101" s="65">
        <v>62.21</v>
      </c>
      <c r="G101" s="33">
        <f>(F101-50)/100</f>
        <v>0.12210000000000001</v>
      </c>
      <c r="H101" s="67" t="s">
        <v>375</v>
      </c>
      <c r="I101" s="7">
        <v>79193</v>
      </c>
      <c r="J101" s="70">
        <v>1265</v>
      </c>
      <c r="K101" s="72">
        <v>1467.0121740393058</v>
      </c>
      <c r="L101" s="72">
        <v>1647.3590579321069</v>
      </c>
      <c r="M101" s="72">
        <f>(L101-K101)*2</f>
        <v>360.69376778560218</v>
      </c>
      <c r="N101" s="54">
        <v>107</v>
      </c>
      <c r="O101" s="69"/>
      <c r="P101" s="77">
        <v>35582</v>
      </c>
      <c r="Q101" s="16">
        <v>0.45838647355195533</v>
      </c>
      <c r="R101" s="8">
        <v>27</v>
      </c>
      <c r="S101" s="68"/>
      <c r="T101" s="7">
        <v>41472</v>
      </c>
      <c r="U101" s="7">
        <v>14475</v>
      </c>
      <c r="V101" s="9">
        <v>0.18278130642859849</v>
      </c>
      <c r="W101" s="23">
        <v>112</v>
      </c>
    </row>
    <row r="102" spans="1:23" s="10" customFormat="1" x14ac:dyDescent="0.25">
      <c r="A102" s="8">
        <v>100</v>
      </c>
      <c r="B102" s="11" t="s">
        <v>61</v>
      </c>
      <c r="C102" s="11" t="s">
        <v>158</v>
      </c>
      <c r="D102" s="19" t="s">
        <v>368</v>
      </c>
      <c r="E102" s="63" t="s">
        <v>242</v>
      </c>
      <c r="F102" s="65">
        <v>62.35</v>
      </c>
      <c r="G102" s="33">
        <f>(F102-50)/100</f>
        <v>0.12350000000000001</v>
      </c>
      <c r="H102" s="67" t="s">
        <v>375</v>
      </c>
      <c r="I102" s="7">
        <v>107476</v>
      </c>
      <c r="J102" s="70">
        <v>1418</v>
      </c>
      <c r="K102" s="72">
        <v>1644.4452670258779</v>
      </c>
      <c r="L102" s="72">
        <v>1846.6048570337764</v>
      </c>
      <c r="M102" s="72">
        <f>(L102-K102)*2</f>
        <v>404.31918001579697</v>
      </c>
      <c r="N102" s="54">
        <v>77</v>
      </c>
      <c r="O102" s="69"/>
      <c r="P102" s="77">
        <v>41199</v>
      </c>
      <c r="Q102" s="16">
        <v>0.3946648554095798</v>
      </c>
      <c r="R102" s="8">
        <v>81</v>
      </c>
      <c r="S102" s="68"/>
      <c r="T102" s="7">
        <v>53880</v>
      </c>
      <c r="U102" s="7">
        <v>22436</v>
      </c>
      <c r="V102" s="9">
        <v>0.20875358219509471</v>
      </c>
      <c r="W102" s="23">
        <v>62</v>
      </c>
    </row>
    <row r="103" spans="1:23" s="10" customFormat="1" x14ac:dyDescent="0.25">
      <c r="A103" s="8">
        <v>101</v>
      </c>
      <c r="B103" s="11" t="s">
        <v>14</v>
      </c>
      <c r="C103" s="11" t="s">
        <v>7</v>
      </c>
      <c r="D103" s="20" t="s">
        <v>367</v>
      </c>
      <c r="E103" s="61" t="s">
        <v>244</v>
      </c>
      <c r="F103" s="65">
        <v>62.37</v>
      </c>
      <c r="G103" s="33">
        <f>(F103-50)/100</f>
        <v>0.12369999999999998</v>
      </c>
      <c r="H103" s="67" t="s">
        <v>375</v>
      </c>
      <c r="I103" s="7">
        <v>120289</v>
      </c>
      <c r="J103" s="70">
        <v>1477</v>
      </c>
      <c r="K103" s="72">
        <v>1712.8671787004384</v>
      </c>
      <c r="L103" s="72">
        <v>1923.4382043997798</v>
      </c>
      <c r="M103" s="72">
        <f>(L103-K103)*2</f>
        <v>421.14205139868272</v>
      </c>
      <c r="N103" s="54">
        <v>65</v>
      </c>
      <c r="O103" s="69"/>
      <c r="P103" s="77">
        <v>36712</v>
      </c>
      <c r="Q103" s="16">
        <v>0.31632152565903782</v>
      </c>
      <c r="R103" s="8">
        <v>134</v>
      </c>
      <c r="S103" s="68"/>
      <c r="T103" s="7">
        <v>60964</v>
      </c>
      <c r="U103" s="7">
        <v>29598</v>
      </c>
      <c r="V103" s="9">
        <v>0.2460574117334087</v>
      </c>
      <c r="W103" s="23">
        <v>15</v>
      </c>
    </row>
    <row r="104" spans="1:23" s="10" customFormat="1" x14ac:dyDescent="0.25">
      <c r="A104" s="8">
        <v>102</v>
      </c>
      <c r="B104" s="11" t="s">
        <v>129</v>
      </c>
      <c r="C104" s="11" t="s">
        <v>160</v>
      </c>
      <c r="D104" s="20" t="s">
        <v>367</v>
      </c>
      <c r="E104" s="61" t="s">
        <v>303</v>
      </c>
      <c r="F104" s="65">
        <v>62.41</v>
      </c>
      <c r="G104" s="33">
        <f>(F104-50)/100</f>
        <v>0.12409999999999996</v>
      </c>
      <c r="H104" s="67" t="s">
        <v>375</v>
      </c>
      <c r="I104" s="7">
        <v>105793</v>
      </c>
      <c r="J104" s="70">
        <v>1600</v>
      </c>
      <c r="K104" s="72">
        <v>1855.5094691406239</v>
      </c>
      <c r="L104" s="72">
        <v>2083.6161997560239</v>
      </c>
      <c r="M104" s="72">
        <f>(L104-K104)*2</f>
        <v>456.21346123080002</v>
      </c>
      <c r="N104" s="54">
        <v>46</v>
      </c>
      <c r="O104" s="69"/>
      <c r="P104" s="77">
        <v>29705</v>
      </c>
      <c r="Q104" s="16">
        <v>0.27648332120272606</v>
      </c>
      <c r="R104" s="8">
        <v>148</v>
      </c>
      <c r="S104" s="68"/>
      <c r="T104" s="7">
        <v>52892</v>
      </c>
      <c r="U104" s="7">
        <v>27727</v>
      </c>
      <c r="V104" s="9">
        <v>0.26208728365770895</v>
      </c>
      <c r="W104" s="23">
        <v>6</v>
      </c>
    </row>
    <row r="105" spans="1:23" s="10" customFormat="1" x14ac:dyDescent="0.25">
      <c r="A105" s="8">
        <v>103</v>
      </c>
      <c r="B105" s="11" t="s">
        <v>66</v>
      </c>
      <c r="C105" s="11" t="s">
        <v>158</v>
      </c>
      <c r="D105" s="19" t="s">
        <v>368</v>
      </c>
      <c r="E105" s="63" t="s">
        <v>266</v>
      </c>
      <c r="F105" s="65">
        <v>62.7</v>
      </c>
      <c r="G105" s="33">
        <f>(F105-50)/100</f>
        <v>0.12700000000000003</v>
      </c>
      <c r="H105" s="67" t="s">
        <v>375</v>
      </c>
      <c r="I105" s="7">
        <v>123306</v>
      </c>
      <c r="J105" s="70">
        <v>1247</v>
      </c>
      <c r="K105" s="72">
        <v>1446.1376925114737</v>
      </c>
      <c r="L105" s="72">
        <v>1623.9183756848515</v>
      </c>
      <c r="M105" s="72">
        <f>(L105-K105)*2</f>
        <v>355.56136634675568</v>
      </c>
      <c r="N105" s="54">
        <v>111</v>
      </c>
      <c r="O105" s="69"/>
      <c r="P105" s="77">
        <v>54161</v>
      </c>
      <c r="Q105" s="16">
        <v>0.45673365448558872</v>
      </c>
      <c r="R105" s="8">
        <v>30</v>
      </c>
      <c r="S105" s="68"/>
      <c r="T105" s="7">
        <v>64676</v>
      </c>
      <c r="U105" s="7">
        <v>22472</v>
      </c>
      <c r="V105" s="9">
        <v>0.18224579501403013</v>
      </c>
      <c r="W105" s="23">
        <v>113</v>
      </c>
    </row>
    <row r="106" spans="1:23" s="10" customFormat="1" x14ac:dyDescent="0.25">
      <c r="A106" s="8">
        <v>104</v>
      </c>
      <c r="B106" s="11" t="s">
        <v>26</v>
      </c>
      <c r="C106" s="11" t="s">
        <v>7</v>
      </c>
      <c r="D106" s="19" t="s">
        <v>369</v>
      </c>
      <c r="E106" s="61" t="s">
        <v>293</v>
      </c>
      <c r="F106" s="65">
        <v>62.99</v>
      </c>
      <c r="G106" s="33">
        <f>(F106-50)/100</f>
        <v>0.12990000000000002</v>
      </c>
      <c r="H106" s="67" t="s">
        <v>375</v>
      </c>
      <c r="I106" s="7">
        <v>119598</v>
      </c>
      <c r="J106" s="70">
        <v>1628</v>
      </c>
      <c r="K106" s="72">
        <v>1887.980884850585</v>
      </c>
      <c r="L106" s="72">
        <v>2120.0794832517549</v>
      </c>
      <c r="M106" s="72">
        <f>(L106-K106)*2</f>
        <v>464.19719680233993</v>
      </c>
      <c r="N106" s="54">
        <v>39</v>
      </c>
      <c r="O106" s="69"/>
      <c r="P106" s="77">
        <v>45371</v>
      </c>
      <c r="Q106" s="16">
        <v>0.39129416879880935</v>
      </c>
      <c r="R106" s="8">
        <v>85</v>
      </c>
      <c r="S106" s="68"/>
      <c r="T106" s="7">
        <v>61064</v>
      </c>
      <c r="U106" s="7">
        <v>24947</v>
      </c>
      <c r="V106" s="9">
        <v>0.20859044465626517</v>
      </c>
      <c r="W106" s="23">
        <v>64</v>
      </c>
    </row>
    <row r="107" spans="1:23" s="10" customFormat="1" x14ac:dyDescent="0.25">
      <c r="A107" s="8">
        <v>105</v>
      </c>
      <c r="B107" s="11" t="s">
        <v>85</v>
      </c>
      <c r="C107" s="11" t="s">
        <v>158</v>
      </c>
      <c r="D107" s="19" t="s">
        <v>368</v>
      </c>
      <c r="E107" s="61" t="s">
        <v>363</v>
      </c>
      <c r="F107" s="65">
        <v>63.15</v>
      </c>
      <c r="G107" s="33">
        <f>(F107-50)/100</f>
        <v>0.13149999999999998</v>
      </c>
      <c r="H107" s="67" t="s">
        <v>375</v>
      </c>
      <c r="I107" s="7">
        <v>113527</v>
      </c>
      <c r="J107" s="70">
        <v>1010</v>
      </c>
      <c r="K107" s="72">
        <v>1171.290352395019</v>
      </c>
      <c r="L107" s="72">
        <v>1315.28272609599</v>
      </c>
      <c r="M107" s="72">
        <f>(L107-K107)*2</f>
        <v>287.98474740194206</v>
      </c>
      <c r="N107" s="54">
        <v>141</v>
      </c>
      <c r="O107" s="69"/>
      <c r="P107" s="77">
        <v>59186</v>
      </c>
      <c r="Q107" s="16">
        <v>0.53681503078562809</v>
      </c>
      <c r="R107" s="8">
        <v>4</v>
      </c>
      <c r="S107" s="68"/>
      <c r="T107" s="7">
        <v>57922</v>
      </c>
      <c r="U107" s="7">
        <v>16232</v>
      </c>
      <c r="V107" s="9">
        <v>0.14297920318514537</v>
      </c>
      <c r="W107" s="23">
        <v>150</v>
      </c>
    </row>
    <row r="108" spans="1:23" s="10" customFormat="1" x14ac:dyDescent="0.25">
      <c r="A108" s="8">
        <v>106</v>
      </c>
      <c r="B108" s="11" t="s">
        <v>32</v>
      </c>
      <c r="C108" s="11" t="s">
        <v>7</v>
      </c>
      <c r="D108" s="19" t="s">
        <v>369</v>
      </c>
      <c r="E108" s="64" t="s">
        <v>312</v>
      </c>
      <c r="F108" s="65">
        <v>63.22</v>
      </c>
      <c r="G108" s="33">
        <f>(F108-50)/100</f>
        <v>0.13219999999999998</v>
      </c>
      <c r="H108" s="67" t="s">
        <v>375</v>
      </c>
      <c r="I108" s="7">
        <v>110821</v>
      </c>
      <c r="J108" s="70">
        <v>2056</v>
      </c>
      <c r="K108" s="72">
        <v>2384.3296678457023</v>
      </c>
      <c r="L108" s="72">
        <v>2677.4468166864913</v>
      </c>
      <c r="M108" s="72">
        <f>(L108-K108)*2</f>
        <v>586.23429768157803</v>
      </c>
      <c r="N108" s="54">
        <v>11</v>
      </c>
      <c r="O108" s="69"/>
      <c r="P108" s="77">
        <v>48368</v>
      </c>
      <c r="Q108" s="16">
        <v>0.44290342083179179</v>
      </c>
      <c r="R108" s="8">
        <v>40</v>
      </c>
      <c r="S108" s="68"/>
      <c r="T108" s="7">
        <v>57072</v>
      </c>
      <c r="U108" s="7">
        <v>18878</v>
      </c>
      <c r="V108" s="9">
        <v>0.17034677543064944</v>
      </c>
      <c r="W108" s="23">
        <v>134</v>
      </c>
    </row>
    <row r="109" spans="1:23" s="10" customFormat="1" x14ac:dyDescent="0.25">
      <c r="A109" s="8">
        <v>107</v>
      </c>
      <c r="B109" s="11" t="s">
        <v>13</v>
      </c>
      <c r="C109" s="11" t="s">
        <v>7</v>
      </c>
      <c r="D109" s="21" t="s">
        <v>370</v>
      </c>
      <c r="E109" s="61" t="s">
        <v>238</v>
      </c>
      <c r="F109" s="65">
        <v>63.29</v>
      </c>
      <c r="G109" s="33">
        <f>(F109-50)/100</f>
        <v>0.13289999999999999</v>
      </c>
      <c r="H109" s="67" t="s">
        <v>375</v>
      </c>
      <c r="I109" s="7">
        <v>120873</v>
      </c>
      <c r="J109" s="70">
        <v>1207</v>
      </c>
      <c r="K109" s="72">
        <v>1399.7499557829581</v>
      </c>
      <c r="L109" s="72">
        <v>1571.8279706909507</v>
      </c>
      <c r="M109" s="72">
        <f>(L109-K109)*2</f>
        <v>344.15602981598522</v>
      </c>
      <c r="N109" s="54">
        <v>119</v>
      </c>
      <c r="O109" s="69"/>
      <c r="P109" s="77">
        <v>51865</v>
      </c>
      <c r="Q109" s="16">
        <v>0.44004037295343046</v>
      </c>
      <c r="R109" s="8">
        <v>41</v>
      </c>
      <c r="S109" s="68"/>
      <c r="T109" s="7">
        <v>61440</v>
      </c>
      <c r="U109" s="7">
        <v>22560</v>
      </c>
      <c r="V109" s="9">
        <v>0.18664217815393017</v>
      </c>
      <c r="W109" s="23">
        <v>107</v>
      </c>
    </row>
    <row r="110" spans="1:23" s="10" customFormat="1" x14ac:dyDescent="0.25">
      <c r="A110" s="8">
        <v>108</v>
      </c>
      <c r="B110" s="11" t="s">
        <v>91</v>
      </c>
      <c r="C110" s="11" t="s">
        <v>88</v>
      </c>
      <c r="D110" s="19" t="s">
        <v>369</v>
      </c>
      <c r="E110" s="63" t="s">
        <v>282</v>
      </c>
      <c r="F110" s="65">
        <v>63.32</v>
      </c>
      <c r="G110" s="33">
        <f>(F110-50)/100</f>
        <v>0.13320000000000001</v>
      </c>
      <c r="H110" s="67" t="s">
        <v>375</v>
      </c>
      <c r="I110" s="7">
        <v>120687</v>
      </c>
      <c r="J110" s="70">
        <v>997</v>
      </c>
      <c r="K110" s="72">
        <v>1156.2143379582515</v>
      </c>
      <c r="L110" s="72">
        <v>1298.3533444729726</v>
      </c>
      <c r="M110" s="72">
        <f>(L110-K110)*2</f>
        <v>284.27801302944226</v>
      </c>
      <c r="N110" s="54">
        <v>144</v>
      </c>
      <c r="O110" s="69"/>
      <c r="P110" s="77">
        <v>59905</v>
      </c>
      <c r="Q110" s="16">
        <v>0.50624342306959325</v>
      </c>
      <c r="R110" s="8">
        <v>10</v>
      </c>
      <c r="S110" s="68"/>
      <c r="T110" s="7">
        <v>60355</v>
      </c>
      <c r="U110" s="7">
        <v>19467</v>
      </c>
      <c r="V110" s="9">
        <v>0.16130154863406995</v>
      </c>
      <c r="W110" s="23">
        <v>141</v>
      </c>
    </row>
    <row r="111" spans="1:23" s="10" customFormat="1" x14ac:dyDescent="0.25">
      <c r="A111" s="8">
        <v>109</v>
      </c>
      <c r="B111" s="11" t="s">
        <v>73</v>
      </c>
      <c r="C111" s="11" t="s">
        <v>158</v>
      </c>
      <c r="D111" s="22" t="s">
        <v>371</v>
      </c>
      <c r="E111" s="61" t="s">
        <v>298</v>
      </c>
      <c r="F111" s="65">
        <v>63.33</v>
      </c>
      <c r="G111" s="33">
        <f>(F111-50)/100</f>
        <v>0.13329999999999997</v>
      </c>
      <c r="H111" s="67" t="s">
        <v>375</v>
      </c>
      <c r="I111" s="7">
        <v>113112</v>
      </c>
      <c r="J111" s="70">
        <v>1177</v>
      </c>
      <c r="K111" s="72">
        <v>1364.9591532365719</v>
      </c>
      <c r="L111" s="72">
        <v>1532.7601669455253</v>
      </c>
      <c r="M111" s="72">
        <f>(L111-K111)*2</f>
        <v>335.60202741790681</v>
      </c>
      <c r="N111" s="54">
        <v>122</v>
      </c>
      <c r="O111" s="69"/>
      <c r="P111" s="77">
        <v>49169</v>
      </c>
      <c r="Q111" s="16">
        <v>0.44807801117476481</v>
      </c>
      <c r="R111" s="8">
        <v>35</v>
      </c>
      <c r="S111" s="68"/>
      <c r="T111" s="7">
        <v>56423</v>
      </c>
      <c r="U111" s="7">
        <v>21015</v>
      </c>
      <c r="V111" s="9">
        <v>0.1857893061744112</v>
      </c>
      <c r="W111" s="23">
        <v>109</v>
      </c>
    </row>
    <row r="112" spans="1:23" s="10" customFormat="1" x14ac:dyDescent="0.25">
      <c r="A112" s="8">
        <v>110</v>
      </c>
      <c r="B112" s="11" t="s">
        <v>17</v>
      </c>
      <c r="C112" s="11" t="s">
        <v>7</v>
      </c>
      <c r="D112" s="20" t="s">
        <v>367</v>
      </c>
      <c r="E112" s="61" t="s">
        <v>253</v>
      </c>
      <c r="F112" s="65">
        <v>63.41</v>
      </c>
      <c r="G112" s="33">
        <f>(F112-50)/100</f>
        <v>0.13409999999999997</v>
      </c>
      <c r="H112" s="67" t="s">
        <v>375</v>
      </c>
      <c r="I112" s="7">
        <v>116490</v>
      </c>
      <c r="J112" s="70">
        <v>1372</v>
      </c>
      <c r="K112" s="72">
        <v>1591.0993697880854</v>
      </c>
      <c r="L112" s="72">
        <v>1786.7008912907909</v>
      </c>
      <c r="M112" s="72">
        <f>(L112-K112)*2</f>
        <v>391.20304300541102</v>
      </c>
      <c r="N112" s="54">
        <v>88</v>
      </c>
      <c r="O112" s="69"/>
      <c r="P112" s="77">
        <v>46341</v>
      </c>
      <c r="Q112" s="16">
        <v>0.40445531805305174</v>
      </c>
      <c r="R112" s="8">
        <v>72</v>
      </c>
      <c r="S112" s="68"/>
      <c r="T112" s="7">
        <v>59578</v>
      </c>
      <c r="U112" s="7">
        <v>23703</v>
      </c>
      <c r="V112" s="9">
        <v>0.20347669327839299</v>
      </c>
      <c r="W112" s="23">
        <v>73</v>
      </c>
    </row>
    <row r="113" spans="1:23" s="10" customFormat="1" x14ac:dyDescent="0.25">
      <c r="A113" s="8">
        <v>111</v>
      </c>
      <c r="B113" s="11" t="s">
        <v>65</v>
      </c>
      <c r="C113" s="11" t="s">
        <v>158</v>
      </c>
      <c r="D113" s="19" t="s">
        <v>368</v>
      </c>
      <c r="E113" s="61" t="s">
        <v>263</v>
      </c>
      <c r="F113" s="65">
        <v>63.44</v>
      </c>
      <c r="G113" s="33">
        <f>(F113-50)/100</f>
        <v>0.13439999999999996</v>
      </c>
      <c r="H113" s="67" t="s">
        <v>375</v>
      </c>
      <c r="I113" s="7">
        <v>121499</v>
      </c>
      <c r="J113" s="70">
        <v>1298</v>
      </c>
      <c r="K113" s="72">
        <v>1505.2820568403311</v>
      </c>
      <c r="L113" s="72">
        <v>1690.3336420520743</v>
      </c>
      <c r="M113" s="72">
        <f>(L113-K113)*2</f>
        <v>370.10317042348652</v>
      </c>
      <c r="N113" s="54">
        <v>102</v>
      </c>
      <c r="O113" s="69"/>
      <c r="P113" s="77">
        <v>52948</v>
      </c>
      <c r="Q113" s="16">
        <v>0.45453872048329613</v>
      </c>
      <c r="R113" s="8">
        <v>31</v>
      </c>
      <c r="S113" s="68"/>
      <c r="T113" s="7">
        <v>63724</v>
      </c>
      <c r="U113" s="7">
        <v>22042</v>
      </c>
      <c r="V113" s="9">
        <v>0.18141713100519347</v>
      </c>
      <c r="W113" s="23">
        <v>117</v>
      </c>
    </row>
    <row r="114" spans="1:23" s="10" customFormat="1" x14ac:dyDescent="0.25">
      <c r="A114" s="8">
        <v>112</v>
      </c>
      <c r="B114" s="11" t="s">
        <v>50</v>
      </c>
      <c r="C114" s="11" t="s">
        <v>7</v>
      </c>
      <c r="D114" s="20" t="s">
        <v>367</v>
      </c>
      <c r="E114" s="61" t="s">
        <v>359</v>
      </c>
      <c r="F114" s="65">
        <v>63.52</v>
      </c>
      <c r="G114" s="33">
        <f>(F114-50)/100</f>
        <v>0.13520000000000004</v>
      </c>
      <c r="H114" s="67" t="s">
        <v>375</v>
      </c>
      <c r="I114" s="7">
        <v>108278</v>
      </c>
      <c r="J114" s="70">
        <v>1281</v>
      </c>
      <c r="K114" s="72">
        <v>1485.5672687307122</v>
      </c>
      <c r="L114" s="72">
        <v>1668.195219929667</v>
      </c>
      <c r="M114" s="72">
        <f>(L114-K114)*2</f>
        <v>365.25590239790972</v>
      </c>
      <c r="N114" s="54">
        <v>105</v>
      </c>
      <c r="O114" s="69"/>
      <c r="P114" s="77">
        <v>40328</v>
      </c>
      <c r="Q114" s="16">
        <v>0.38223831249191897</v>
      </c>
      <c r="R114" s="8">
        <v>91</v>
      </c>
      <c r="S114" s="68"/>
      <c r="T114" s="7">
        <v>54896</v>
      </c>
      <c r="U114" s="7">
        <v>22901</v>
      </c>
      <c r="V114" s="9">
        <v>0.21150187480374591</v>
      </c>
      <c r="W114" s="23">
        <v>58</v>
      </c>
    </row>
    <row r="115" spans="1:23" s="10" customFormat="1" x14ac:dyDescent="0.25">
      <c r="A115" s="8">
        <v>113</v>
      </c>
      <c r="B115" s="11" t="s">
        <v>36</v>
      </c>
      <c r="C115" s="11" t="s">
        <v>7</v>
      </c>
      <c r="D115" s="20" t="s">
        <v>367</v>
      </c>
      <c r="E115" s="63" t="s">
        <v>331</v>
      </c>
      <c r="F115" s="65">
        <v>63.83</v>
      </c>
      <c r="G115" s="33">
        <f>(F115-50)/100</f>
        <v>0.13829999999999998</v>
      </c>
      <c r="H115" s="67" t="s">
        <v>375</v>
      </c>
      <c r="I115" s="7">
        <v>122094</v>
      </c>
      <c r="J115" s="70">
        <v>1398</v>
      </c>
      <c r="K115" s="72">
        <v>1621.25139866162</v>
      </c>
      <c r="L115" s="72">
        <v>1820.5596545368257</v>
      </c>
      <c r="M115" s="72">
        <f>(L115-K115)*2</f>
        <v>398.61651175041152</v>
      </c>
      <c r="N115" s="54">
        <v>80</v>
      </c>
      <c r="O115" s="69"/>
      <c r="P115" s="77">
        <v>43516</v>
      </c>
      <c r="Q115" s="16">
        <v>0.36341671171392531</v>
      </c>
      <c r="R115" s="8">
        <v>105</v>
      </c>
      <c r="S115" s="68"/>
      <c r="T115" s="7">
        <v>62492</v>
      </c>
      <c r="U115" s="7">
        <v>27661</v>
      </c>
      <c r="V115" s="9">
        <v>0.22655494946516619</v>
      </c>
      <c r="W115" s="23">
        <v>38</v>
      </c>
    </row>
    <row r="116" spans="1:23" s="10" customFormat="1" x14ac:dyDescent="0.25">
      <c r="A116" s="8">
        <v>114</v>
      </c>
      <c r="B116" s="11" t="s">
        <v>21</v>
      </c>
      <c r="C116" s="11" t="s">
        <v>7</v>
      </c>
      <c r="D116" s="20" t="s">
        <v>367</v>
      </c>
      <c r="E116" s="61" t="s">
        <v>271</v>
      </c>
      <c r="F116" s="65">
        <v>63.99</v>
      </c>
      <c r="G116" s="33">
        <f>(F116-50)/100</f>
        <v>0.13990000000000002</v>
      </c>
      <c r="H116" s="67" t="s">
        <v>375</v>
      </c>
      <c r="I116" s="7">
        <v>107696</v>
      </c>
      <c r="J116" s="70">
        <v>1212</v>
      </c>
      <c r="K116" s="72">
        <v>1405.5484228740229</v>
      </c>
      <c r="L116" s="72">
        <v>1578.3392713151882</v>
      </c>
      <c r="M116" s="72">
        <f>(L116-K116)*2</f>
        <v>345.58169688233056</v>
      </c>
      <c r="N116" s="54">
        <v>118</v>
      </c>
      <c r="O116" s="69"/>
      <c r="P116" s="77">
        <v>43089</v>
      </c>
      <c r="Q116" s="16">
        <v>0.41164945773287775</v>
      </c>
      <c r="R116" s="8">
        <v>65</v>
      </c>
      <c r="S116" s="68"/>
      <c r="T116" s="7">
        <v>54627</v>
      </c>
      <c r="U116" s="7">
        <v>21314</v>
      </c>
      <c r="V116" s="9">
        <v>0.19790892883672559</v>
      </c>
      <c r="W116" s="23">
        <v>86</v>
      </c>
    </row>
    <row r="117" spans="1:23" s="10" customFormat="1" x14ac:dyDescent="0.25">
      <c r="A117" s="8">
        <v>115</v>
      </c>
      <c r="B117" s="11" t="s">
        <v>96</v>
      </c>
      <c r="C117" s="11" t="s">
        <v>88</v>
      </c>
      <c r="D117" s="20" t="s">
        <v>367</v>
      </c>
      <c r="E117" s="63" t="s">
        <v>352</v>
      </c>
      <c r="F117" s="65">
        <v>64.13</v>
      </c>
      <c r="G117" s="33">
        <f>(F117-50)/100</f>
        <v>0.14129999999999995</v>
      </c>
      <c r="H117" s="67" t="s">
        <v>375</v>
      </c>
      <c r="I117" s="7">
        <v>126198</v>
      </c>
      <c r="J117" s="70">
        <v>1089</v>
      </c>
      <c r="K117" s="72">
        <v>1262.9061324338372</v>
      </c>
      <c r="L117" s="72">
        <v>1418.1612759589439</v>
      </c>
      <c r="M117" s="72">
        <f>(L117-K117)*2</f>
        <v>310.51028705021326</v>
      </c>
      <c r="N117" s="54">
        <v>131</v>
      </c>
      <c r="O117" s="69"/>
      <c r="P117" s="77">
        <v>44330</v>
      </c>
      <c r="Q117" s="16">
        <v>0.36342889744686918</v>
      </c>
      <c r="R117" s="8">
        <v>104</v>
      </c>
      <c r="S117" s="68"/>
      <c r="T117" s="7">
        <v>63959</v>
      </c>
      <c r="U117" s="7">
        <v>28923</v>
      </c>
      <c r="V117" s="9">
        <v>0.22918746731326961</v>
      </c>
      <c r="W117" s="23">
        <v>33</v>
      </c>
    </row>
    <row r="118" spans="1:23" s="10" customFormat="1" x14ac:dyDescent="0.25">
      <c r="A118" s="8">
        <v>116</v>
      </c>
      <c r="B118" s="11" t="s">
        <v>106</v>
      </c>
      <c r="C118" s="11" t="s">
        <v>160</v>
      </c>
      <c r="D118" s="20" t="s">
        <v>367</v>
      </c>
      <c r="E118" s="61" t="s">
        <v>236</v>
      </c>
      <c r="F118" s="65">
        <v>64.150000000000006</v>
      </c>
      <c r="G118" s="33">
        <f>(F118-50)/100</f>
        <v>0.14150000000000007</v>
      </c>
      <c r="H118" s="67" t="s">
        <v>375</v>
      </c>
      <c r="I118" s="7">
        <v>113010</v>
      </c>
      <c r="J118" s="70">
        <v>1303</v>
      </c>
      <c r="K118" s="72">
        <v>1511.0805239313959</v>
      </c>
      <c r="L118" s="72">
        <v>1696.8449426763125</v>
      </c>
      <c r="M118" s="72">
        <f>(L118-K118)*2</f>
        <v>371.52883748983322</v>
      </c>
      <c r="N118" s="54">
        <v>99</v>
      </c>
      <c r="O118" s="69"/>
      <c r="P118" s="77">
        <v>44397</v>
      </c>
      <c r="Q118" s="16">
        <v>0.38101053004158925</v>
      </c>
      <c r="R118" s="8">
        <v>93</v>
      </c>
      <c r="S118" s="68"/>
      <c r="T118" s="7">
        <v>56635</v>
      </c>
      <c r="U118" s="7">
        <v>22959</v>
      </c>
      <c r="V118" s="9">
        <v>0.20315901247677196</v>
      </c>
      <c r="W118" s="23">
        <v>74</v>
      </c>
    </row>
    <row r="119" spans="1:23" s="10" customFormat="1" x14ac:dyDescent="0.25">
      <c r="A119" s="8">
        <v>117</v>
      </c>
      <c r="B119" s="11" t="s">
        <v>64</v>
      </c>
      <c r="C119" s="11" t="s">
        <v>158</v>
      </c>
      <c r="D119" s="19" t="s">
        <v>368</v>
      </c>
      <c r="E119" s="61" t="s">
        <v>262</v>
      </c>
      <c r="F119" s="65">
        <v>64.180000000000007</v>
      </c>
      <c r="G119" s="33">
        <f>(F119-50)/100</f>
        <v>0.14180000000000006</v>
      </c>
      <c r="H119" s="67" t="s">
        <v>375</v>
      </c>
      <c r="I119" s="7">
        <v>125384</v>
      </c>
      <c r="J119" s="70">
        <v>1419</v>
      </c>
      <c r="K119" s="72">
        <v>1645.6049604440909</v>
      </c>
      <c r="L119" s="72">
        <v>1847.9071171586238</v>
      </c>
      <c r="M119" s="72">
        <f>(L119-K119)*2</f>
        <v>404.60431342906577</v>
      </c>
      <c r="N119" s="54">
        <v>76</v>
      </c>
      <c r="O119" s="69"/>
      <c r="P119" s="77">
        <v>47847</v>
      </c>
      <c r="Q119" s="16">
        <v>0.40202896701333501</v>
      </c>
      <c r="R119" s="8">
        <v>77</v>
      </c>
      <c r="S119" s="68"/>
      <c r="T119" s="7">
        <v>65138</v>
      </c>
      <c r="U119" s="7">
        <v>26057</v>
      </c>
      <c r="V119" s="9">
        <v>0.20781758438078224</v>
      </c>
      <c r="W119" s="23">
        <v>68</v>
      </c>
    </row>
    <row r="120" spans="1:23" s="10" customFormat="1" x14ac:dyDescent="0.25">
      <c r="A120" s="8">
        <v>118</v>
      </c>
      <c r="B120" s="11" t="s">
        <v>116</v>
      </c>
      <c r="C120" s="11" t="s">
        <v>160</v>
      </c>
      <c r="D120" s="20" t="s">
        <v>367</v>
      </c>
      <c r="E120" s="61" t="s">
        <v>273</v>
      </c>
      <c r="F120" s="65">
        <v>64.180000000000007</v>
      </c>
      <c r="G120" s="33">
        <f>(F120-50)/100</f>
        <v>0.14180000000000006</v>
      </c>
      <c r="H120" s="67" t="s">
        <v>375</v>
      </c>
      <c r="I120" s="7">
        <v>110665</v>
      </c>
      <c r="J120" s="71" t="s">
        <v>205</v>
      </c>
      <c r="K120" s="71"/>
      <c r="L120" s="71"/>
      <c r="M120" s="71"/>
      <c r="N120" s="53"/>
      <c r="O120" s="69"/>
      <c r="P120" s="77">
        <v>44073</v>
      </c>
      <c r="Q120" s="16">
        <v>0.35277639723489812</v>
      </c>
      <c r="R120" s="8">
        <v>113</v>
      </c>
      <c r="S120" s="68"/>
      <c r="T120" s="7">
        <v>55672</v>
      </c>
      <c r="U120" s="7">
        <v>25042</v>
      </c>
      <c r="V120" s="9">
        <v>0.22628654045994667</v>
      </c>
      <c r="W120" s="23">
        <v>39</v>
      </c>
    </row>
    <row r="121" spans="1:23" s="10" customFormat="1" x14ac:dyDescent="0.25">
      <c r="A121" s="8">
        <v>119</v>
      </c>
      <c r="B121" s="11" t="s">
        <v>147</v>
      </c>
      <c r="C121" s="11" t="s">
        <v>143</v>
      </c>
      <c r="D121" s="19" t="s">
        <v>369</v>
      </c>
      <c r="E121" s="61" t="s">
        <v>254</v>
      </c>
      <c r="F121" s="65">
        <v>64.33</v>
      </c>
      <c r="G121" s="33">
        <f>(F121-50)/100</f>
        <v>0.14329999999999998</v>
      </c>
      <c r="H121" s="67" t="s">
        <v>375</v>
      </c>
      <c r="I121" s="7">
        <v>117973</v>
      </c>
      <c r="J121" s="70">
        <v>2052</v>
      </c>
      <c r="K121" s="72">
        <v>2379.6908941728502</v>
      </c>
      <c r="L121" s="72">
        <v>2672.2377761871012</v>
      </c>
      <c r="M121" s="72">
        <f>(L121-K121)*2</f>
        <v>585.09376402850194</v>
      </c>
      <c r="N121" s="54">
        <v>12</v>
      </c>
      <c r="O121" s="69"/>
      <c r="P121" s="77">
        <v>41994</v>
      </c>
      <c r="Q121" s="16">
        <v>0.40816966594051179</v>
      </c>
      <c r="R121" s="8">
        <v>69</v>
      </c>
      <c r="S121" s="68"/>
      <c r="T121" s="7">
        <v>61348</v>
      </c>
      <c r="U121" s="7">
        <v>23515</v>
      </c>
      <c r="V121" s="9">
        <v>0.19932526934128997</v>
      </c>
      <c r="W121" s="23">
        <v>80</v>
      </c>
    </row>
    <row r="122" spans="1:23" s="10" customFormat="1" ht="30" x14ac:dyDescent="0.25">
      <c r="A122" s="8">
        <v>120</v>
      </c>
      <c r="B122" s="11" t="s">
        <v>37</v>
      </c>
      <c r="C122" s="11" t="s">
        <v>7</v>
      </c>
      <c r="D122" s="21" t="s">
        <v>370</v>
      </c>
      <c r="E122" s="61" t="s">
        <v>330</v>
      </c>
      <c r="F122" s="65">
        <v>64.36</v>
      </c>
      <c r="G122" s="33">
        <f>(F122-50)/100</f>
        <v>0.14360000000000001</v>
      </c>
      <c r="H122" s="67" t="s">
        <v>375</v>
      </c>
      <c r="I122" s="7">
        <v>112502</v>
      </c>
      <c r="J122" s="70">
        <v>1089</v>
      </c>
      <c r="K122" s="72">
        <v>1262.9061324338372</v>
      </c>
      <c r="L122" s="72">
        <v>1418.1612759589439</v>
      </c>
      <c r="M122" s="72">
        <f>(L122-K122)*2</f>
        <v>310.51028705021326</v>
      </c>
      <c r="N122" s="54">
        <v>131</v>
      </c>
      <c r="O122" s="69"/>
      <c r="P122" s="77">
        <v>51891</v>
      </c>
      <c r="Q122" s="16">
        <v>0.47052496844500541</v>
      </c>
      <c r="R122" s="8">
        <v>23</v>
      </c>
      <c r="S122" s="68"/>
      <c r="T122" s="7">
        <v>57780</v>
      </c>
      <c r="U122" s="7">
        <v>19926</v>
      </c>
      <c r="V122" s="9">
        <v>0.17711685125597768</v>
      </c>
      <c r="W122" s="23">
        <v>122</v>
      </c>
    </row>
    <row r="123" spans="1:23" s="10" customFormat="1" x14ac:dyDescent="0.25">
      <c r="A123" s="8">
        <v>121</v>
      </c>
      <c r="B123" s="11" t="s">
        <v>153</v>
      </c>
      <c r="C123" s="11" t="s">
        <v>143</v>
      </c>
      <c r="D123" s="19" t="s">
        <v>369</v>
      </c>
      <c r="E123" s="61" t="s">
        <v>334</v>
      </c>
      <c r="F123" s="65">
        <v>64.48</v>
      </c>
      <c r="G123" s="33">
        <f>(F123-50)/100</f>
        <v>0.14480000000000004</v>
      </c>
      <c r="H123" s="67" t="s">
        <v>375</v>
      </c>
      <c r="I123" s="7">
        <v>116849</v>
      </c>
      <c r="J123" s="70">
        <v>1325</v>
      </c>
      <c r="K123" s="72">
        <v>1536.5937791320791</v>
      </c>
      <c r="L123" s="72">
        <v>1725.4946654229573</v>
      </c>
      <c r="M123" s="72">
        <f>(L123-K123)*2</f>
        <v>377.80177258175627</v>
      </c>
      <c r="N123" s="54">
        <v>94</v>
      </c>
      <c r="O123" s="69"/>
      <c r="P123" s="77">
        <v>47152</v>
      </c>
      <c r="Q123" s="16">
        <v>0.47067582948934095</v>
      </c>
      <c r="R123" s="8">
        <v>22</v>
      </c>
      <c r="S123" s="68"/>
      <c r="T123" s="7">
        <v>58090</v>
      </c>
      <c r="U123" s="7">
        <v>19972</v>
      </c>
      <c r="V123" s="9">
        <v>0.17092144562640674</v>
      </c>
      <c r="W123" s="23">
        <v>132</v>
      </c>
    </row>
    <row r="124" spans="1:23" s="10" customFormat="1" x14ac:dyDescent="0.25">
      <c r="A124" s="8">
        <v>122</v>
      </c>
      <c r="B124" s="11" t="s">
        <v>72</v>
      </c>
      <c r="C124" s="11" t="s">
        <v>158</v>
      </c>
      <c r="D124" s="19" t="s">
        <v>368</v>
      </c>
      <c r="E124" s="61" t="s">
        <v>289</v>
      </c>
      <c r="F124" s="65">
        <v>64.5</v>
      </c>
      <c r="G124" s="33">
        <f>(F124-50)/100</f>
        <v>0.14499999999999999</v>
      </c>
      <c r="H124" s="67" t="s">
        <v>375</v>
      </c>
      <c r="I124" s="7">
        <v>114944</v>
      </c>
      <c r="J124" s="70">
        <v>946</v>
      </c>
      <c r="K124" s="72">
        <v>1097.0699736293939</v>
      </c>
      <c r="L124" s="72">
        <v>1231.9380781057496</v>
      </c>
      <c r="M124" s="72">
        <f>(L124-K124)*2</f>
        <v>269.73620895271142</v>
      </c>
      <c r="N124" s="54">
        <v>148</v>
      </c>
      <c r="O124" s="69"/>
      <c r="P124" s="77">
        <v>60182</v>
      </c>
      <c r="Q124" s="16">
        <v>0.54780588808463249</v>
      </c>
      <c r="R124" s="8">
        <v>2</v>
      </c>
      <c r="S124" s="68"/>
      <c r="T124" s="7">
        <v>59940</v>
      </c>
      <c r="U124" s="7">
        <v>17134</v>
      </c>
      <c r="V124" s="9">
        <v>0.14906389198218262</v>
      </c>
      <c r="W124" s="23">
        <v>148</v>
      </c>
    </row>
    <row r="125" spans="1:23" s="10" customFormat="1" x14ac:dyDescent="0.25">
      <c r="A125" s="8">
        <v>123</v>
      </c>
      <c r="B125" s="11" t="s">
        <v>149</v>
      </c>
      <c r="C125" s="11" t="s">
        <v>143</v>
      </c>
      <c r="D125" s="19" t="s">
        <v>369</v>
      </c>
      <c r="E125" s="61" t="s">
        <v>270</v>
      </c>
      <c r="F125" s="65">
        <v>64.56</v>
      </c>
      <c r="G125" s="33">
        <f>(F125-50)/100</f>
        <v>0.14560000000000003</v>
      </c>
      <c r="H125" s="67" t="s">
        <v>375</v>
      </c>
      <c r="I125" s="7">
        <v>111446</v>
      </c>
      <c r="J125" s="70">
        <v>1361</v>
      </c>
      <c r="K125" s="72">
        <v>1578.3427421877434</v>
      </c>
      <c r="L125" s="72">
        <v>1772.3760299174678</v>
      </c>
      <c r="M125" s="72">
        <f>(L125-K125)*2</f>
        <v>388.06657545944881</v>
      </c>
      <c r="N125" s="54">
        <v>89</v>
      </c>
      <c r="O125" s="69"/>
      <c r="P125" s="77">
        <v>47834</v>
      </c>
      <c r="Q125" s="16">
        <v>0.44419718967033361</v>
      </c>
      <c r="R125" s="8">
        <v>38</v>
      </c>
      <c r="S125" s="68"/>
      <c r="T125" s="7">
        <v>57082</v>
      </c>
      <c r="U125" s="7">
        <v>20117</v>
      </c>
      <c r="V125" s="9">
        <v>0.18050894603664555</v>
      </c>
      <c r="W125" s="23">
        <v>118</v>
      </c>
    </row>
    <row r="126" spans="1:23" s="10" customFormat="1" x14ac:dyDescent="0.25">
      <c r="A126" s="8">
        <v>124</v>
      </c>
      <c r="B126" s="11" t="s">
        <v>86</v>
      </c>
      <c r="C126" s="11" t="s">
        <v>158</v>
      </c>
      <c r="D126" s="19" t="s">
        <v>368</v>
      </c>
      <c r="E126" s="61" t="s">
        <v>365</v>
      </c>
      <c r="F126" s="65">
        <v>64.58</v>
      </c>
      <c r="G126" s="33">
        <f>(F126-50)/100</f>
        <v>0.14579999999999999</v>
      </c>
      <c r="H126" s="67" t="s">
        <v>375</v>
      </c>
      <c r="I126" s="7">
        <v>121439</v>
      </c>
      <c r="J126" s="70">
        <v>1482</v>
      </c>
      <c r="K126" s="72">
        <v>1718.665645791503</v>
      </c>
      <c r="L126" s="72">
        <v>1929.9495050240173</v>
      </c>
      <c r="M126" s="72">
        <f>(L126-K126)*2</f>
        <v>422.56771846502852</v>
      </c>
      <c r="N126" s="54">
        <v>64</v>
      </c>
      <c r="O126" s="69"/>
      <c r="P126" s="77">
        <v>45765</v>
      </c>
      <c r="Q126" s="16">
        <v>0.39498843040538872</v>
      </c>
      <c r="R126" s="8">
        <v>80</v>
      </c>
      <c r="S126" s="68"/>
      <c r="T126" s="7">
        <v>61616</v>
      </c>
      <c r="U126" s="7">
        <v>24526</v>
      </c>
      <c r="V126" s="9">
        <v>0.20196147860242591</v>
      </c>
      <c r="W126" s="23">
        <v>76</v>
      </c>
    </row>
    <row r="127" spans="1:23" s="10" customFormat="1" x14ac:dyDescent="0.25">
      <c r="A127" s="8">
        <v>125</v>
      </c>
      <c r="B127" s="11" t="s">
        <v>62</v>
      </c>
      <c r="C127" s="11" t="s">
        <v>158</v>
      </c>
      <c r="D127" s="19" t="s">
        <v>368</v>
      </c>
      <c r="E127" s="63" t="s">
        <v>255</v>
      </c>
      <c r="F127" s="65">
        <v>64.61</v>
      </c>
      <c r="G127" s="33">
        <f>(F127-50)/100</f>
        <v>0.14610000000000001</v>
      </c>
      <c r="H127" s="67" t="s">
        <v>375</v>
      </c>
      <c r="I127" s="7">
        <v>108923</v>
      </c>
      <c r="J127" s="70">
        <v>1381</v>
      </c>
      <c r="K127" s="72">
        <v>1601.5366105520013</v>
      </c>
      <c r="L127" s="72">
        <v>1798.4212324144187</v>
      </c>
      <c r="M127" s="72">
        <f>(L127-K127)*2</f>
        <v>393.76924372483472</v>
      </c>
      <c r="N127" s="54">
        <v>87</v>
      </c>
      <c r="O127" s="69"/>
      <c r="P127" s="77">
        <v>42795</v>
      </c>
      <c r="Q127" s="16">
        <v>0.40479972090375771</v>
      </c>
      <c r="R127" s="8">
        <v>71</v>
      </c>
      <c r="S127" s="68"/>
      <c r="T127" s="7">
        <v>54186</v>
      </c>
      <c r="U127" s="7">
        <v>21534</v>
      </c>
      <c r="V127" s="9">
        <v>0.19769929216051707</v>
      </c>
      <c r="W127" s="23">
        <v>88</v>
      </c>
    </row>
    <row r="128" spans="1:23" s="10" customFormat="1" x14ac:dyDescent="0.25">
      <c r="A128" s="8">
        <v>126</v>
      </c>
      <c r="B128" s="11" t="s">
        <v>110</v>
      </c>
      <c r="C128" s="11" t="s">
        <v>160</v>
      </c>
      <c r="D128" s="20" t="s">
        <v>367</v>
      </c>
      <c r="E128" s="61" t="s">
        <v>248</v>
      </c>
      <c r="F128" s="65">
        <v>64.650000000000006</v>
      </c>
      <c r="G128" s="33">
        <f>(F128-50)/100</f>
        <v>0.14650000000000005</v>
      </c>
      <c r="H128" s="67" t="s">
        <v>375</v>
      </c>
      <c r="I128" s="7">
        <v>108078</v>
      </c>
      <c r="J128" s="70">
        <v>1443</v>
      </c>
      <c r="K128" s="72">
        <v>1673.4376024812002</v>
      </c>
      <c r="L128" s="72">
        <v>1879.1613601549643</v>
      </c>
      <c r="M128" s="72">
        <f>(L128-K128)*2</f>
        <v>411.44751534752822</v>
      </c>
      <c r="N128" s="54">
        <v>70</v>
      </c>
      <c r="O128" s="69"/>
      <c r="P128" s="77">
        <v>36080</v>
      </c>
      <c r="Q128" s="16">
        <v>0.33091841077740153</v>
      </c>
      <c r="R128" s="8">
        <v>128</v>
      </c>
      <c r="S128" s="68"/>
      <c r="T128" s="7">
        <v>56502</v>
      </c>
      <c r="U128" s="7">
        <v>25980</v>
      </c>
      <c r="V128" s="9">
        <v>0.24038194637206461</v>
      </c>
      <c r="W128" s="23">
        <v>19</v>
      </c>
    </row>
    <row r="129" spans="1:23" s="10" customFormat="1" x14ac:dyDescent="0.25">
      <c r="A129" s="8">
        <v>127</v>
      </c>
      <c r="B129" s="11" t="s">
        <v>11</v>
      </c>
      <c r="C129" s="11" t="s">
        <v>7</v>
      </c>
      <c r="D129" s="20" t="s">
        <v>367</v>
      </c>
      <c r="E129" s="61" t="s">
        <v>228</v>
      </c>
      <c r="F129" s="65">
        <v>64.72</v>
      </c>
      <c r="G129" s="33">
        <f>(F129-50)/100</f>
        <v>0.1472</v>
      </c>
      <c r="H129" s="67" t="s">
        <v>375</v>
      </c>
      <c r="I129" s="7">
        <v>106737</v>
      </c>
      <c r="J129" s="70">
        <v>1222</v>
      </c>
      <c r="K129" s="72">
        <v>1417.1453570561514</v>
      </c>
      <c r="L129" s="72">
        <v>1591.3618725636638</v>
      </c>
      <c r="M129" s="72">
        <f>(L129-K129)*2</f>
        <v>348.43303101502488</v>
      </c>
      <c r="N129" s="54">
        <v>117</v>
      </c>
      <c r="O129" s="69"/>
      <c r="P129" s="77">
        <v>38887</v>
      </c>
      <c r="Q129" s="16">
        <v>0.37256059285908355</v>
      </c>
      <c r="R129" s="8">
        <v>100</v>
      </c>
      <c r="S129" s="68"/>
      <c r="T129" s="7">
        <v>53701</v>
      </c>
      <c r="U129" s="7">
        <v>23391</v>
      </c>
      <c r="V129" s="9">
        <v>0.21914612552348295</v>
      </c>
      <c r="W129" s="23">
        <v>47</v>
      </c>
    </row>
    <row r="130" spans="1:23" s="10" customFormat="1" x14ac:dyDescent="0.25">
      <c r="A130" s="8">
        <v>128</v>
      </c>
      <c r="B130" s="11" t="s">
        <v>148</v>
      </c>
      <c r="C130" s="11" t="s">
        <v>143</v>
      </c>
      <c r="D130" s="19" t="s">
        <v>369</v>
      </c>
      <c r="E130" s="63" t="s">
        <v>260</v>
      </c>
      <c r="F130" s="65">
        <v>64.75</v>
      </c>
      <c r="G130" s="33">
        <f>(F130-50)/100</f>
        <v>0.14749999999999999</v>
      </c>
      <c r="H130" s="67" t="s">
        <v>375</v>
      </c>
      <c r="I130" s="7">
        <v>117743</v>
      </c>
      <c r="J130" s="70">
        <v>1656</v>
      </c>
      <c r="K130" s="72">
        <v>1920.4523005605458</v>
      </c>
      <c r="L130" s="72">
        <v>2156.5427667474851</v>
      </c>
      <c r="M130" s="72">
        <f>(L130-K130)*2</f>
        <v>472.18093237387848</v>
      </c>
      <c r="N130" s="54">
        <v>38</v>
      </c>
      <c r="O130" s="69"/>
      <c r="P130" s="77">
        <v>36083</v>
      </c>
      <c r="Q130" s="16">
        <v>0.38637541085244981</v>
      </c>
      <c r="R130" s="8">
        <v>88</v>
      </c>
      <c r="S130" s="68"/>
      <c r="T130" s="7">
        <v>58100</v>
      </c>
      <c r="U130" s="7">
        <v>24500</v>
      </c>
      <c r="V130" s="9">
        <v>0.20808031050678172</v>
      </c>
      <c r="W130" s="23">
        <v>66</v>
      </c>
    </row>
    <row r="131" spans="1:23" s="10" customFormat="1" x14ac:dyDescent="0.25">
      <c r="A131" s="8">
        <v>129</v>
      </c>
      <c r="B131" s="11" t="s">
        <v>117</v>
      </c>
      <c r="C131" s="11" t="s">
        <v>160</v>
      </c>
      <c r="D131" s="75" t="s">
        <v>367</v>
      </c>
      <c r="E131" s="61" t="s">
        <v>275</v>
      </c>
      <c r="F131" s="65">
        <v>64.83</v>
      </c>
      <c r="G131" s="33">
        <f>(F131-50)/100</f>
        <v>0.14829999999999999</v>
      </c>
      <c r="H131" s="67" t="s">
        <v>375</v>
      </c>
      <c r="I131" s="7">
        <v>108050</v>
      </c>
      <c r="J131" s="70">
        <v>1490</v>
      </c>
      <c r="K131" s="72">
        <v>1727.943193137206</v>
      </c>
      <c r="L131" s="72">
        <v>1940.3675860227975</v>
      </c>
      <c r="M131" s="72">
        <f>(L131-K131)*2</f>
        <v>424.84878577118297</v>
      </c>
      <c r="N131" s="54">
        <v>62</v>
      </c>
      <c r="O131" s="69"/>
      <c r="P131" s="77">
        <v>35637</v>
      </c>
      <c r="Q131" s="16">
        <v>0.30659879685330865</v>
      </c>
      <c r="R131" s="8">
        <v>139</v>
      </c>
      <c r="S131" s="68"/>
      <c r="T131" s="7">
        <v>54953</v>
      </c>
      <c r="U131" s="7">
        <v>25783</v>
      </c>
      <c r="V131" s="9">
        <v>0.23862100879222581</v>
      </c>
      <c r="W131" s="23">
        <v>22</v>
      </c>
    </row>
    <row r="132" spans="1:23" s="10" customFormat="1" x14ac:dyDescent="0.25">
      <c r="A132" s="8">
        <v>130</v>
      </c>
      <c r="B132" s="11" t="s">
        <v>30</v>
      </c>
      <c r="C132" s="11" t="s">
        <v>7</v>
      </c>
      <c r="D132" s="21" t="s">
        <v>370</v>
      </c>
      <c r="E132" s="61" t="s">
        <v>309</v>
      </c>
      <c r="F132" s="65">
        <v>65.17</v>
      </c>
      <c r="G132" s="33">
        <f>(F132-50)/100</f>
        <v>0.15170000000000003</v>
      </c>
      <c r="H132" s="67" t="s">
        <v>375</v>
      </c>
      <c r="I132" s="7">
        <v>123113</v>
      </c>
      <c r="J132" s="70">
        <v>967</v>
      </c>
      <c r="K132" s="72">
        <v>1121.4235354118646</v>
      </c>
      <c r="L132" s="72">
        <v>1259.285540727547</v>
      </c>
      <c r="M132" s="72">
        <f>(L132-K132)*2</f>
        <v>275.72401063136476</v>
      </c>
      <c r="N132" s="54">
        <v>147</v>
      </c>
      <c r="O132" s="69"/>
      <c r="P132" s="77">
        <v>67807</v>
      </c>
      <c r="Q132" s="16">
        <v>0.5674949030565416</v>
      </c>
      <c r="R132" s="8">
        <v>1</v>
      </c>
      <c r="S132" s="68"/>
      <c r="T132" s="7">
        <v>63027</v>
      </c>
      <c r="U132" s="7">
        <v>16660</v>
      </c>
      <c r="V132" s="9">
        <v>0.13532283349443194</v>
      </c>
      <c r="W132" s="23">
        <v>151</v>
      </c>
    </row>
    <row r="133" spans="1:23" s="10" customFormat="1" x14ac:dyDescent="0.25">
      <c r="A133" s="8">
        <v>131</v>
      </c>
      <c r="B133" s="11" t="s">
        <v>120</v>
      </c>
      <c r="C133" s="11" t="s">
        <v>160</v>
      </c>
      <c r="D133" s="20" t="s">
        <v>367</v>
      </c>
      <c r="E133" s="61" t="s">
        <v>279</v>
      </c>
      <c r="F133" s="65">
        <v>65.36</v>
      </c>
      <c r="G133" s="33">
        <f>(F133-50)/100</f>
        <v>0.15359999999999999</v>
      </c>
      <c r="H133" s="67" t="s">
        <v>375</v>
      </c>
      <c r="I133" s="7">
        <v>109753</v>
      </c>
      <c r="J133" s="70">
        <v>1475</v>
      </c>
      <c r="K133" s="72">
        <v>1710.5477918640127</v>
      </c>
      <c r="L133" s="72">
        <v>1920.8336841500848</v>
      </c>
      <c r="M133" s="72">
        <f>(L133-K133)*2</f>
        <v>420.57178457214422</v>
      </c>
      <c r="N133" s="54">
        <v>66</v>
      </c>
      <c r="O133" s="69"/>
      <c r="P133" s="77">
        <v>32529</v>
      </c>
      <c r="Q133" s="16">
        <v>0.32756280010569189</v>
      </c>
      <c r="R133" s="8">
        <v>130</v>
      </c>
      <c r="S133" s="68"/>
      <c r="T133" s="7">
        <v>55736</v>
      </c>
      <c r="U133" s="7">
        <v>24965</v>
      </c>
      <c r="V133" s="9">
        <v>0.22746530846537225</v>
      </c>
      <c r="W133" s="23">
        <v>35</v>
      </c>
    </row>
    <row r="134" spans="1:23" s="10" customFormat="1" x14ac:dyDescent="0.25">
      <c r="A134" s="8">
        <v>132</v>
      </c>
      <c r="B134" s="11" t="s">
        <v>79</v>
      </c>
      <c r="C134" s="11" t="s">
        <v>158</v>
      </c>
      <c r="D134" s="19" t="s">
        <v>368</v>
      </c>
      <c r="E134" s="62" t="s">
        <v>327</v>
      </c>
      <c r="F134" s="65">
        <v>65.36</v>
      </c>
      <c r="G134" s="33">
        <f>(F134-50)/100</f>
        <v>0.15359999999999999</v>
      </c>
      <c r="H134" s="67" t="s">
        <v>375</v>
      </c>
      <c r="I134" s="7">
        <v>120982</v>
      </c>
      <c r="J134" s="70">
        <v>1254</v>
      </c>
      <c r="K134" s="72">
        <v>1454.2555464389641</v>
      </c>
      <c r="L134" s="72">
        <v>1633.0341965587836</v>
      </c>
      <c r="M134" s="72">
        <f>(L134-K134)*2</f>
        <v>357.55730023963906</v>
      </c>
      <c r="N134" s="54">
        <v>110</v>
      </c>
      <c r="O134" s="69"/>
      <c r="P134" s="77">
        <v>49108</v>
      </c>
      <c r="Q134" s="16">
        <v>0.4240961465341952</v>
      </c>
      <c r="R134" s="8">
        <v>56</v>
      </c>
      <c r="S134" s="68"/>
      <c r="T134" s="7">
        <v>61965</v>
      </c>
      <c r="U134" s="7">
        <v>23892</v>
      </c>
      <c r="V134" s="9">
        <v>0.19748392322824884</v>
      </c>
      <c r="W134" s="23">
        <v>90</v>
      </c>
    </row>
    <row r="135" spans="1:23" s="10" customFormat="1" x14ac:dyDescent="0.25">
      <c r="A135" s="8">
        <v>133</v>
      </c>
      <c r="B135" s="11" t="s">
        <v>10</v>
      </c>
      <c r="C135" s="11" t="s">
        <v>7</v>
      </c>
      <c r="D135" s="19" t="s">
        <v>369</v>
      </c>
      <c r="E135" s="61" t="s">
        <v>226</v>
      </c>
      <c r="F135" s="65">
        <v>65.650000000000006</v>
      </c>
      <c r="G135" s="33">
        <f>(F135-50)/100</f>
        <v>0.15650000000000006</v>
      </c>
      <c r="H135" s="67" t="s">
        <v>375</v>
      </c>
      <c r="I135" s="7">
        <v>106077</v>
      </c>
      <c r="J135" s="70">
        <v>2256</v>
      </c>
      <c r="K135" s="72">
        <v>2616.2683514882801</v>
      </c>
      <c r="L135" s="72">
        <v>2937.8988416559941</v>
      </c>
      <c r="M135" s="72">
        <f>(L135-K135)*2</f>
        <v>643.26098033542803</v>
      </c>
      <c r="N135" s="54">
        <v>6</v>
      </c>
      <c r="O135" s="69"/>
      <c r="P135" s="77">
        <v>45017</v>
      </c>
      <c r="Q135" s="16">
        <v>0.42929192944747685</v>
      </c>
      <c r="R135" s="8">
        <v>50</v>
      </c>
      <c r="S135" s="68"/>
      <c r="T135" s="7">
        <v>54141</v>
      </c>
      <c r="U135" s="7">
        <v>18400</v>
      </c>
      <c r="V135" s="9">
        <v>0.17345890249535714</v>
      </c>
      <c r="W135" s="23">
        <v>131</v>
      </c>
    </row>
    <row r="136" spans="1:23" s="10" customFormat="1" x14ac:dyDescent="0.25">
      <c r="A136" s="8">
        <v>134</v>
      </c>
      <c r="B136" s="11" t="s">
        <v>132</v>
      </c>
      <c r="C136" s="11" t="s">
        <v>160</v>
      </c>
      <c r="D136" s="21" t="s">
        <v>370</v>
      </c>
      <c r="E136" s="63" t="s">
        <v>316</v>
      </c>
      <c r="F136" s="65">
        <v>66.23</v>
      </c>
      <c r="G136" s="33">
        <f>(F136-50)/100</f>
        <v>0.16230000000000003</v>
      </c>
      <c r="H136" s="67" t="s">
        <v>375</v>
      </c>
      <c r="I136" s="7">
        <v>120435</v>
      </c>
      <c r="J136" s="70">
        <v>1015</v>
      </c>
      <c r="K136" s="72">
        <v>1177.0888194860836</v>
      </c>
      <c r="L136" s="72">
        <v>1321.7940267202277</v>
      </c>
      <c r="M136" s="72">
        <f>(L136-K136)*2</f>
        <v>289.41041446828831</v>
      </c>
      <c r="N136" s="54">
        <v>140</v>
      </c>
      <c r="O136" s="69"/>
      <c r="P136" s="77">
        <v>56331</v>
      </c>
      <c r="Q136" s="16">
        <v>0.49982978370075143</v>
      </c>
      <c r="R136" s="8">
        <v>12</v>
      </c>
      <c r="S136" s="68"/>
      <c r="T136" s="7">
        <v>61200</v>
      </c>
      <c r="U136" s="7">
        <v>19887</v>
      </c>
      <c r="V136" s="9">
        <v>0.16512641673931996</v>
      </c>
      <c r="W136" s="23">
        <v>139</v>
      </c>
    </row>
    <row r="137" spans="1:23" s="10" customFormat="1" x14ac:dyDescent="0.25">
      <c r="A137" s="8">
        <v>135</v>
      </c>
      <c r="B137" s="11" t="s">
        <v>23</v>
      </c>
      <c r="C137" s="11" t="s">
        <v>7</v>
      </c>
      <c r="D137" s="20" t="s">
        <v>367</v>
      </c>
      <c r="E137" s="63" t="s">
        <v>280</v>
      </c>
      <c r="F137" s="65">
        <v>66.3</v>
      </c>
      <c r="G137" s="33">
        <f>(F137-50)/100</f>
        <v>0.16299999999999998</v>
      </c>
      <c r="H137" s="67" t="s">
        <v>375</v>
      </c>
      <c r="I137" s="7">
        <v>109489</v>
      </c>
      <c r="J137" s="70">
        <v>2093</v>
      </c>
      <c r="K137" s="72">
        <v>2427.2383243195791</v>
      </c>
      <c r="L137" s="72">
        <v>2725.6304413058488</v>
      </c>
      <c r="M137" s="72">
        <f>(L137-K137)*2</f>
        <v>596.78423397253937</v>
      </c>
      <c r="N137" s="54">
        <v>8</v>
      </c>
      <c r="O137" s="69"/>
      <c r="P137" s="77">
        <v>33805</v>
      </c>
      <c r="Q137" s="16">
        <v>0.3158947474175488</v>
      </c>
      <c r="R137" s="8">
        <v>135</v>
      </c>
      <c r="S137" s="68"/>
      <c r="T137" s="7">
        <v>56652</v>
      </c>
      <c r="U137" s="7">
        <v>27078</v>
      </c>
      <c r="V137" s="9">
        <v>0.24731251541250721</v>
      </c>
      <c r="W137" s="23">
        <v>14</v>
      </c>
    </row>
    <row r="138" spans="1:23" s="10" customFormat="1" x14ac:dyDescent="0.25">
      <c r="A138" s="8">
        <v>136</v>
      </c>
      <c r="B138" s="11" t="s">
        <v>12</v>
      </c>
      <c r="C138" s="11" t="s">
        <v>7</v>
      </c>
      <c r="D138" s="19" t="s">
        <v>369</v>
      </c>
      <c r="E138" s="61" t="s">
        <v>233</v>
      </c>
      <c r="F138" s="65">
        <v>66.56</v>
      </c>
      <c r="G138" s="33">
        <f>(F138-50)/100</f>
        <v>0.16560000000000002</v>
      </c>
      <c r="H138" s="67" t="s">
        <v>375</v>
      </c>
      <c r="I138" s="7">
        <v>108716</v>
      </c>
      <c r="J138" s="70">
        <v>2341</v>
      </c>
      <c r="K138" s="72">
        <v>2714.8422920363751</v>
      </c>
      <c r="L138" s="72">
        <v>3048.5909522680327</v>
      </c>
      <c r="M138" s="72">
        <f>(L138-K138)*2</f>
        <v>667.49732046331519</v>
      </c>
      <c r="N138" s="54">
        <v>4</v>
      </c>
      <c r="O138" s="69"/>
      <c r="P138" s="77">
        <v>44903</v>
      </c>
      <c r="Q138" s="16">
        <v>0.41996578240553367</v>
      </c>
      <c r="R138" s="8">
        <v>60</v>
      </c>
      <c r="S138" s="68"/>
      <c r="T138" s="7">
        <v>56287</v>
      </c>
      <c r="U138" s="7">
        <v>19360</v>
      </c>
      <c r="V138" s="9">
        <v>0.1780786636741602</v>
      </c>
      <c r="W138" s="23">
        <v>121</v>
      </c>
    </row>
    <row r="139" spans="1:23" s="10" customFormat="1" x14ac:dyDescent="0.25">
      <c r="A139" s="8">
        <v>137</v>
      </c>
      <c r="B139" s="11" t="s">
        <v>118</v>
      </c>
      <c r="C139" s="11" t="s">
        <v>160</v>
      </c>
      <c r="D139" s="21" t="s">
        <v>370</v>
      </c>
      <c r="E139" s="63" t="s">
        <v>277</v>
      </c>
      <c r="F139" s="65">
        <v>66.67</v>
      </c>
      <c r="G139" s="33">
        <f>(F139-50)/100</f>
        <v>0.16670000000000001</v>
      </c>
      <c r="H139" s="67" t="s">
        <v>375</v>
      </c>
      <c r="I139" s="7">
        <v>113873</v>
      </c>
      <c r="J139" s="70">
        <v>1058</v>
      </c>
      <c r="K139" s="72">
        <v>1226.9556364692376</v>
      </c>
      <c r="L139" s="72">
        <v>1377.791212088671</v>
      </c>
      <c r="M139" s="72">
        <f>(L139-K139)*2</f>
        <v>301.67115123886697</v>
      </c>
      <c r="N139" s="54">
        <v>135</v>
      </c>
      <c r="O139" s="69"/>
      <c r="P139" s="77">
        <v>55359</v>
      </c>
      <c r="Q139" s="16">
        <v>0.49705373530160796</v>
      </c>
      <c r="R139" s="8">
        <v>14</v>
      </c>
      <c r="S139" s="68"/>
      <c r="T139" s="7">
        <v>58113</v>
      </c>
      <c r="U139" s="7">
        <v>19151</v>
      </c>
      <c r="V139" s="9">
        <v>0.16817858491477347</v>
      </c>
      <c r="W139" s="23">
        <v>137</v>
      </c>
    </row>
    <row r="140" spans="1:23" s="10" customFormat="1" x14ac:dyDescent="0.25">
      <c r="A140" s="8">
        <v>138</v>
      </c>
      <c r="B140" s="11" t="s">
        <v>40</v>
      </c>
      <c r="C140" s="11" t="s">
        <v>7</v>
      </c>
      <c r="D140" s="21" t="s">
        <v>370</v>
      </c>
      <c r="E140" s="61" t="s">
        <v>337</v>
      </c>
      <c r="F140" s="65">
        <v>66.91</v>
      </c>
      <c r="G140" s="33">
        <f>(F140-50)/100</f>
        <v>0.16909999999999997</v>
      </c>
      <c r="H140" s="67" t="s">
        <v>375</v>
      </c>
      <c r="I140" s="7">
        <v>109279</v>
      </c>
      <c r="J140" s="70">
        <v>1143</v>
      </c>
      <c r="K140" s="72">
        <v>1325.5295770173329</v>
      </c>
      <c r="L140" s="72">
        <v>1488.4833227007098</v>
      </c>
      <c r="M140" s="72">
        <f>(L140-K140)*2</f>
        <v>325.90749136675367</v>
      </c>
      <c r="N140" s="54">
        <v>128</v>
      </c>
      <c r="O140" s="69"/>
      <c r="P140" s="77">
        <v>47170</v>
      </c>
      <c r="Q140" s="16">
        <v>0.43797069885339363</v>
      </c>
      <c r="R140" s="8">
        <v>45</v>
      </c>
      <c r="S140" s="68"/>
      <c r="T140" s="7">
        <v>55098</v>
      </c>
      <c r="U140" s="7">
        <v>21279</v>
      </c>
      <c r="V140" s="9">
        <v>0.1947217672196854</v>
      </c>
      <c r="W140" s="23">
        <v>95</v>
      </c>
    </row>
    <row r="141" spans="1:23" s="10" customFormat="1" x14ac:dyDescent="0.25">
      <c r="A141" s="8">
        <v>139</v>
      </c>
      <c r="B141" s="11" t="s">
        <v>4</v>
      </c>
      <c r="C141" s="11" t="s">
        <v>3</v>
      </c>
      <c r="D141" s="20" t="s">
        <v>367</v>
      </c>
      <c r="E141" s="61" t="s">
        <v>240</v>
      </c>
      <c r="F141" s="65">
        <v>67.08</v>
      </c>
      <c r="G141" s="33">
        <f>(F141-50)/100</f>
        <v>0.17079999999999998</v>
      </c>
      <c r="H141" s="67" t="s">
        <v>375</v>
      </c>
      <c r="I141" s="7">
        <v>100031</v>
      </c>
      <c r="J141" s="70">
        <v>2087</v>
      </c>
      <c r="K141" s="72">
        <v>2420.280163810301</v>
      </c>
      <c r="L141" s="72">
        <v>2717.8168805567639</v>
      </c>
      <c r="M141" s="72">
        <f>(L141-K141)*2</f>
        <v>595.07343349292569</v>
      </c>
      <c r="N141" s="54">
        <v>10</v>
      </c>
      <c r="O141" s="69"/>
      <c r="P141" s="77">
        <v>33372</v>
      </c>
      <c r="Q141" s="16">
        <v>0.34428327218562244</v>
      </c>
      <c r="R141" s="8">
        <v>121</v>
      </c>
      <c r="S141" s="68"/>
      <c r="T141" s="7">
        <v>51208</v>
      </c>
      <c r="U141" s="7">
        <v>23625</v>
      </c>
      <c r="V141" s="9">
        <v>0.23617678519658905</v>
      </c>
      <c r="W141" s="23">
        <v>25</v>
      </c>
    </row>
    <row r="142" spans="1:23" s="10" customFormat="1" x14ac:dyDescent="0.25">
      <c r="A142" s="8">
        <v>140</v>
      </c>
      <c r="B142" s="11" t="s">
        <v>35</v>
      </c>
      <c r="C142" s="11" t="s">
        <v>7</v>
      </c>
      <c r="D142" s="19" t="s">
        <v>369</v>
      </c>
      <c r="E142" s="61" t="s">
        <v>325</v>
      </c>
      <c r="F142" s="65">
        <v>68.63</v>
      </c>
      <c r="G142" s="33">
        <f>(F142-50)/100</f>
        <v>0.18629999999999997</v>
      </c>
      <c r="H142" s="67" t="s">
        <v>375</v>
      </c>
      <c r="I142" s="7">
        <v>119852</v>
      </c>
      <c r="J142" s="70">
        <v>2268</v>
      </c>
      <c r="K142" s="72">
        <v>2630.184672506834</v>
      </c>
      <c r="L142" s="72">
        <v>2953.5259631541639</v>
      </c>
      <c r="M142" s="72">
        <f>(L142-K142)*2</f>
        <v>646.68258129465994</v>
      </c>
      <c r="N142" s="54">
        <v>5</v>
      </c>
      <c r="O142" s="69"/>
      <c r="P142" s="77">
        <v>40228</v>
      </c>
      <c r="Q142" s="16">
        <v>0.34825451390047724</v>
      </c>
      <c r="R142" s="8">
        <v>117</v>
      </c>
      <c r="S142" s="68"/>
      <c r="T142" s="7">
        <v>61367</v>
      </c>
      <c r="U142" s="7">
        <v>25553</v>
      </c>
      <c r="V142" s="9">
        <v>0.21320461903013718</v>
      </c>
      <c r="W142" s="23">
        <v>56</v>
      </c>
    </row>
    <row r="143" spans="1:23" s="10" customFormat="1" x14ac:dyDescent="0.25">
      <c r="A143" s="8">
        <v>141</v>
      </c>
      <c r="B143" s="11" t="s">
        <v>48</v>
      </c>
      <c r="C143" s="11" t="s">
        <v>7</v>
      </c>
      <c r="D143" s="20" t="s">
        <v>367</v>
      </c>
      <c r="E143" s="61" t="s">
        <v>355</v>
      </c>
      <c r="F143" s="65">
        <v>68.67</v>
      </c>
      <c r="G143" s="33">
        <f>(F143-50)/100</f>
        <v>0.1867</v>
      </c>
      <c r="H143" s="67" t="s">
        <v>375</v>
      </c>
      <c r="I143" s="7">
        <v>123082</v>
      </c>
      <c r="J143" s="70">
        <v>1933</v>
      </c>
      <c r="K143" s="72">
        <v>2241.6873774055171</v>
      </c>
      <c r="L143" s="72">
        <v>2517.2688213302467</v>
      </c>
      <c r="M143" s="72">
        <f>(L143-K143)*2</f>
        <v>551.16288784945937</v>
      </c>
      <c r="N143" s="54">
        <v>19</v>
      </c>
      <c r="O143" s="69"/>
      <c r="P143" s="77">
        <v>31246</v>
      </c>
      <c r="Q143" s="16">
        <v>0.265757787491266</v>
      </c>
      <c r="R143" s="8">
        <v>150</v>
      </c>
      <c r="S143" s="68"/>
      <c r="T143" s="7">
        <v>56711</v>
      </c>
      <c r="U143" s="7">
        <v>32470</v>
      </c>
      <c r="V143" s="9">
        <v>0.26380786792544808</v>
      </c>
      <c r="W143" s="23">
        <v>2</v>
      </c>
    </row>
    <row r="144" spans="1:23" s="10" customFormat="1" x14ac:dyDescent="0.25">
      <c r="A144" s="8">
        <v>142</v>
      </c>
      <c r="B144" s="11" t="s">
        <v>107</v>
      </c>
      <c r="C144" s="11" t="s">
        <v>160</v>
      </c>
      <c r="D144" s="20" t="s">
        <v>367</v>
      </c>
      <c r="E144" s="61" t="s">
        <v>239</v>
      </c>
      <c r="F144" s="65">
        <v>68.8</v>
      </c>
      <c r="G144" s="33">
        <f>(F144-50)/100</f>
        <v>0.18799999999999997</v>
      </c>
      <c r="H144" s="67" t="s">
        <v>375</v>
      </c>
      <c r="I144" s="7">
        <v>105586</v>
      </c>
      <c r="J144" s="70">
        <v>1331</v>
      </c>
      <c r="K144" s="72">
        <v>1543.5519396413567</v>
      </c>
      <c r="L144" s="72">
        <v>1733.3082261720426</v>
      </c>
      <c r="M144" s="72">
        <f>(L144-K144)*2</f>
        <v>379.51257306137177</v>
      </c>
      <c r="N144" s="54">
        <v>92</v>
      </c>
      <c r="O144" s="69"/>
      <c r="P144" s="77">
        <v>34283</v>
      </c>
      <c r="Q144" s="16">
        <v>0.28751917867899152</v>
      </c>
      <c r="R144" s="8">
        <v>143</v>
      </c>
      <c r="S144" s="68"/>
      <c r="T144" s="7">
        <v>53066</v>
      </c>
      <c r="U144" s="7">
        <v>27055</v>
      </c>
      <c r="V144" s="9">
        <v>0.25623662227946886</v>
      </c>
      <c r="W144" s="23">
        <v>10</v>
      </c>
    </row>
    <row r="145" spans="1:23" s="10" customFormat="1" x14ac:dyDescent="0.25">
      <c r="A145" s="8">
        <v>143</v>
      </c>
      <c r="B145" s="11" t="s">
        <v>89</v>
      </c>
      <c r="C145" s="11" t="s">
        <v>88</v>
      </c>
      <c r="D145" s="19" t="s">
        <v>369</v>
      </c>
      <c r="E145" s="63" t="s">
        <v>220</v>
      </c>
      <c r="F145" s="65">
        <v>68.94</v>
      </c>
      <c r="G145" s="33">
        <f>(F145-50)/100</f>
        <v>0.18939999999999999</v>
      </c>
      <c r="H145" s="67" t="s">
        <v>375</v>
      </c>
      <c r="I145" s="7">
        <v>119697</v>
      </c>
      <c r="J145" s="70">
        <v>1050</v>
      </c>
      <c r="K145" s="72">
        <v>1217.6780891235346</v>
      </c>
      <c r="L145" s="72">
        <v>1367.3731310898911</v>
      </c>
      <c r="M145" s="72">
        <f>(L145-K145)*2</f>
        <v>299.39008393271297</v>
      </c>
      <c r="N145" s="54">
        <v>137</v>
      </c>
      <c r="O145" s="69"/>
      <c r="P145" s="77">
        <v>59069</v>
      </c>
      <c r="Q145" s="16">
        <v>0.50586898585595297</v>
      </c>
      <c r="R145" s="8">
        <v>11</v>
      </c>
      <c r="S145" s="68"/>
      <c r="T145" s="7">
        <v>60665</v>
      </c>
      <c r="U145" s="7">
        <v>19222</v>
      </c>
      <c r="V145" s="9">
        <v>0.16058882010409617</v>
      </c>
      <c r="W145" s="23">
        <v>142</v>
      </c>
    </row>
    <row r="146" spans="1:23" s="10" customFormat="1" x14ac:dyDescent="0.25">
      <c r="A146" s="8">
        <v>144</v>
      </c>
      <c r="B146" s="11" t="s">
        <v>15</v>
      </c>
      <c r="C146" s="11" t="s">
        <v>7</v>
      </c>
      <c r="D146" s="19" t="s">
        <v>369</v>
      </c>
      <c r="E146" s="61" t="s">
        <v>247</v>
      </c>
      <c r="F146" s="65">
        <v>69.02</v>
      </c>
      <c r="G146" s="33">
        <f>(F146-50)/100</f>
        <v>0.19019999999999995</v>
      </c>
      <c r="H146" s="67" t="s">
        <v>375</v>
      </c>
      <c r="I146" s="7">
        <v>109806</v>
      </c>
      <c r="J146" s="70">
        <v>1805</v>
      </c>
      <c r="K146" s="72">
        <v>2093.2466198742663</v>
      </c>
      <c r="L146" s="72">
        <v>2350.5795253497645</v>
      </c>
      <c r="M146" s="72">
        <f>(L146-K146)*2</f>
        <v>514.66581095099627</v>
      </c>
      <c r="N146" s="54">
        <v>26</v>
      </c>
      <c r="O146" s="69"/>
      <c r="P146" s="77">
        <v>45812</v>
      </c>
      <c r="Q146" s="16">
        <v>0.42678906434985336</v>
      </c>
      <c r="R146" s="8">
        <v>53</v>
      </c>
      <c r="S146" s="68"/>
      <c r="T146" s="7">
        <v>56951</v>
      </c>
      <c r="U146" s="7">
        <v>20799</v>
      </c>
      <c r="V146" s="9">
        <v>0.18941587891372055</v>
      </c>
      <c r="W146" s="23">
        <v>104</v>
      </c>
    </row>
    <row r="147" spans="1:23" s="10" customFormat="1" x14ac:dyDescent="0.25">
      <c r="A147" s="8">
        <v>145</v>
      </c>
      <c r="B147" s="11" t="s">
        <v>45</v>
      </c>
      <c r="C147" s="11" t="s">
        <v>7</v>
      </c>
      <c r="D147" s="21" t="s">
        <v>370</v>
      </c>
      <c r="E147" s="61" t="s">
        <v>346</v>
      </c>
      <c r="F147" s="65">
        <v>69.48</v>
      </c>
      <c r="G147" s="33">
        <f>(F147-50)/100</f>
        <v>0.19480000000000003</v>
      </c>
      <c r="H147" s="67" t="s">
        <v>375</v>
      </c>
      <c r="I147" s="7">
        <v>115640</v>
      </c>
      <c r="J147" s="70">
        <v>1147</v>
      </c>
      <c r="K147" s="72">
        <v>1330.1683506901848</v>
      </c>
      <c r="L147" s="72">
        <v>1493.6923632000999</v>
      </c>
      <c r="M147" s="72">
        <f>(L147-K147)*2</f>
        <v>327.04802501983022</v>
      </c>
      <c r="N147" s="54">
        <v>127</v>
      </c>
      <c r="O147" s="69"/>
      <c r="P147" s="77">
        <v>51248</v>
      </c>
      <c r="Q147" s="16">
        <v>0.4517554479418886</v>
      </c>
      <c r="R147" s="8">
        <v>32</v>
      </c>
      <c r="S147" s="68"/>
      <c r="T147" s="7">
        <v>59092</v>
      </c>
      <c r="U147" s="7">
        <v>21717</v>
      </c>
      <c r="V147" s="9">
        <v>0.18779833967485299</v>
      </c>
      <c r="W147" s="23">
        <v>106</v>
      </c>
    </row>
    <row r="148" spans="1:23" s="10" customFormat="1" x14ac:dyDescent="0.25">
      <c r="A148" s="8">
        <v>146</v>
      </c>
      <c r="B148" s="11" t="s">
        <v>138</v>
      </c>
      <c r="C148" s="11" t="s">
        <v>160</v>
      </c>
      <c r="D148" s="21" t="s">
        <v>370</v>
      </c>
      <c r="E148" s="61" t="s">
        <v>332</v>
      </c>
      <c r="F148" s="65">
        <v>70.03</v>
      </c>
      <c r="G148" s="33">
        <f>(F148-50)/100</f>
        <v>0.20030000000000001</v>
      </c>
      <c r="H148" s="67" t="s">
        <v>375</v>
      </c>
      <c r="I148" s="7">
        <v>114006</v>
      </c>
      <c r="J148" s="70">
        <v>1080</v>
      </c>
      <c r="K148" s="72">
        <v>1252.4688916699215</v>
      </c>
      <c r="L148" s="72">
        <v>1406.4409348353161</v>
      </c>
      <c r="M148" s="72">
        <f>(L148-K148)*2</f>
        <v>307.9440863307891</v>
      </c>
      <c r="N148" s="54">
        <v>134</v>
      </c>
      <c r="O148" s="69"/>
      <c r="P148" s="77">
        <v>52851</v>
      </c>
      <c r="Q148" s="16">
        <v>0.47534340297879057</v>
      </c>
      <c r="R148" s="8">
        <v>20</v>
      </c>
      <c r="S148" s="68"/>
      <c r="T148" s="7">
        <v>58010</v>
      </c>
      <c r="U148" s="7">
        <v>19808</v>
      </c>
      <c r="V148" s="9">
        <v>0.17374524147851866</v>
      </c>
      <c r="W148" s="23">
        <v>129</v>
      </c>
    </row>
    <row r="149" spans="1:23" s="10" customFormat="1" x14ac:dyDescent="0.25">
      <c r="A149" s="8">
        <v>147</v>
      </c>
      <c r="B149" s="11" t="s">
        <v>70</v>
      </c>
      <c r="C149" s="11" t="s">
        <v>158</v>
      </c>
      <c r="D149" s="19" t="s">
        <v>368</v>
      </c>
      <c r="E149" s="61" t="s">
        <v>284</v>
      </c>
      <c r="F149" s="65">
        <v>70.48</v>
      </c>
      <c r="G149" s="33">
        <f>(F149-50)/100</f>
        <v>0.20480000000000004</v>
      </c>
      <c r="H149" s="67" t="s">
        <v>375</v>
      </c>
      <c r="I149" s="7">
        <v>108945</v>
      </c>
      <c r="J149" s="70">
        <v>1298</v>
      </c>
      <c r="K149" s="72">
        <v>1505.2820568403311</v>
      </c>
      <c r="L149" s="72">
        <v>1690.3336420520743</v>
      </c>
      <c r="M149" s="72">
        <f>(L149-K149)*2</f>
        <v>370.10317042348652</v>
      </c>
      <c r="N149" s="54">
        <v>102</v>
      </c>
      <c r="O149" s="69"/>
      <c r="P149" s="77">
        <v>44658</v>
      </c>
      <c r="Q149" s="16">
        <v>0.42172655927302766</v>
      </c>
      <c r="R149" s="8">
        <v>59</v>
      </c>
      <c r="S149" s="68"/>
      <c r="T149" s="7">
        <v>57085</v>
      </c>
      <c r="U149" s="7">
        <v>21964</v>
      </c>
      <c r="V149" s="9">
        <v>0.20160631511313049</v>
      </c>
      <c r="W149" s="23">
        <v>77</v>
      </c>
    </row>
    <row r="150" spans="1:23" s="10" customFormat="1" x14ac:dyDescent="0.25">
      <c r="A150" s="8">
        <v>148</v>
      </c>
      <c r="B150" s="11" t="s">
        <v>139</v>
      </c>
      <c r="C150" s="11" t="s">
        <v>160</v>
      </c>
      <c r="D150" s="20" t="s">
        <v>367</v>
      </c>
      <c r="E150" s="61" t="s">
        <v>349</v>
      </c>
      <c r="F150" s="65">
        <v>71.66</v>
      </c>
      <c r="G150" s="33">
        <f>(F150-50)/100</f>
        <v>0.21659999999999996</v>
      </c>
      <c r="H150" s="67" t="s">
        <v>375</v>
      </c>
      <c r="I150" s="7">
        <v>108447</v>
      </c>
      <c r="J150" s="70">
        <v>1434</v>
      </c>
      <c r="K150" s="72">
        <v>1663.0003617172842</v>
      </c>
      <c r="L150" s="72">
        <v>1867.4410190313367</v>
      </c>
      <c r="M150" s="72">
        <f>(L150-K150)*2</f>
        <v>408.88131462810497</v>
      </c>
      <c r="N150" s="54">
        <v>73</v>
      </c>
      <c r="O150" s="69"/>
      <c r="P150" s="77">
        <v>36956</v>
      </c>
      <c r="Q150" s="16">
        <v>0.3529281584552823</v>
      </c>
      <c r="R150" s="8">
        <v>112</v>
      </c>
      <c r="S150" s="68"/>
      <c r="T150" s="7">
        <v>55176</v>
      </c>
      <c r="U150" s="7">
        <v>24096</v>
      </c>
      <c r="V150" s="9">
        <v>0.22219148524163879</v>
      </c>
      <c r="W150" s="23">
        <v>44</v>
      </c>
    </row>
    <row r="151" spans="1:23" s="10" customFormat="1" x14ac:dyDescent="0.25">
      <c r="A151" s="8">
        <v>149</v>
      </c>
      <c r="B151" s="11" t="s">
        <v>135</v>
      </c>
      <c r="C151" s="11" t="s">
        <v>160</v>
      </c>
      <c r="D151" s="74" t="s">
        <v>382</v>
      </c>
      <c r="E151" s="61" t="s">
        <v>323</v>
      </c>
      <c r="F151" s="65">
        <v>71.83</v>
      </c>
      <c r="G151" s="33">
        <f>(F151-50)/100</f>
        <v>0.21829999999999999</v>
      </c>
      <c r="H151" s="67" t="s">
        <v>375</v>
      </c>
      <c r="I151" s="7">
        <v>110500</v>
      </c>
      <c r="J151" s="70">
        <v>1484</v>
      </c>
      <c r="K151" s="72">
        <v>1720.9850326279288</v>
      </c>
      <c r="L151" s="72">
        <v>1932.5540252737123</v>
      </c>
      <c r="M151" s="72">
        <f>(L151-K151)*2</f>
        <v>423.13798529156702</v>
      </c>
      <c r="N151" s="54">
        <v>63</v>
      </c>
      <c r="O151" s="69"/>
      <c r="P151" s="77">
        <v>27683</v>
      </c>
      <c r="Q151" s="16">
        <v>0.25723076923076921</v>
      </c>
      <c r="R151" s="8">
        <v>151</v>
      </c>
      <c r="S151" s="68"/>
      <c r="T151" s="7">
        <v>55217</v>
      </c>
      <c r="U151" s="7">
        <v>32162</v>
      </c>
      <c r="V151" s="9">
        <v>0.29105882352941176</v>
      </c>
      <c r="W151" s="23">
        <v>1</v>
      </c>
    </row>
    <row r="152" spans="1:23" s="10" customFormat="1" x14ac:dyDescent="0.25">
      <c r="A152" s="8">
        <v>150</v>
      </c>
      <c r="B152" s="11" t="s">
        <v>100</v>
      </c>
      <c r="C152" s="11" t="s">
        <v>159</v>
      </c>
      <c r="D152" s="22" t="s">
        <v>371</v>
      </c>
      <c r="E152" s="61" t="s">
        <v>246</v>
      </c>
      <c r="F152" s="65">
        <v>72.12</v>
      </c>
      <c r="G152" s="33">
        <f>(F152-50)/100</f>
        <v>0.22120000000000004</v>
      </c>
      <c r="H152" s="67" t="s">
        <v>375</v>
      </c>
      <c r="I152" s="7">
        <v>74081</v>
      </c>
      <c r="J152" s="70">
        <v>1224</v>
      </c>
      <c r="K152" s="72">
        <v>1419.4647438925772</v>
      </c>
      <c r="L152" s="72">
        <v>1593.9663928133584</v>
      </c>
      <c r="M152" s="72">
        <f>(L152-K152)*2</f>
        <v>349.00329784156247</v>
      </c>
      <c r="N152" s="54">
        <v>115</v>
      </c>
      <c r="O152" s="69"/>
      <c r="P152" s="77">
        <v>31427</v>
      </c>
      <c r="Q152" s="16">
        <v>0.42707306866807954</v>
      </c>
      <c r="R152" s="8">
        <v>52</v>
      </c>
      <c r="S152" s="68"/>
      <c r="T152" s="7">
        <v>38523</v>
      </c>
      <c r="U152" s="7">
        <v>14347</v>
      </c>
      <c r="V152" s="9">
        <v>0.19366639219233001</v>
      </c>
      <c r="W152" s="23">
        <v>98</v>
      </c>
    </row>
    <row r="153" spans="1:23" s="10" customFormat="1" x14ac:dyDescent="0.25">
      <c r="A153" s="8">
        <v>151</v>
      </c>
      <c r="B153" s="11" t="s">
        <v>77</v>
      </c>
      <c r="C153" s="11" t="s">
        <v>158</v>
      </c>
      <c r="D153" s="19" t="s">
        <v>368</v>
      </c>
      <c r="E153" s="62" t="s">
        <v>317</v>
      </c>
      <c r="F153" s="65">
        <v>72.489999999999995</v>
      </c>
      <c r="G153" s="33">
        <f>(F153-50)/100</f>
        <v>0.22489999999999996</v>
      </c>
      <c r="H153" s="67" t="s">
        <v>375</v>
      </c>
      <c r="I153" s="7">
        <v>107647</v>
      </c>
      <c r="J153" s="70">
        <v>1083</v>
      </c>
      <c r="K153" s="72">
        <v>1255.9479719245596</v>
      </c>
      <c r="L153" s="72">
        <v>1410.3477152098585</v>
      </c>
      <c r="M153" s="72">
        <f>(L153-K153)*2</f>
        <v>308.79948657059776</v>
      </c>
      <c r="N153" s="54">
        <v>133</v>
      </c>
      <c r="O153" s="69"/>
      <c r="P153" s="77">
        <v>49529</v>
      </c>
      <c r="Q153" s="16">
        <v>0.47294397428632473</v>
      </c>
      <c r="R153" s="8">
        <v>21</v>
      </c>
      <c r="S153" s="68"/>
      <c r="T153" s="7">
        <v>54100</v>
      </c>
      <c r="U153" s="7">
        <v>18993</v>
      </c>
      <c r="V153" s="9">
        <v>0.17643780133213188</v>
      </c>
      <c r="W153" s="23">
        <v>123</v>
      </c>
    </row>
    <row r="155" spans="1:23" x14ac:dyDescent="0.25">
      <c r="A155" t="s">
        <v>164</v>
      </c>
    </row>
    <row r="156" spans="1:23" x14ac:dyDescent="0.25">
      <c r="A156" t="s">
        <v>168</v>
      </c>
    </row>
    <row r="159" spans="1:23" x14ac:dyDescent="0.25">
      <c r="B159" s="2" t="s">
        <v>207</v>
      </c>
    </row>
    <row r="161" spans="1:1" x14ac:dyDescent="0.25">
      <c r="A161" s="73" t="s">
        <v>383</v>
      </c>
    </row>
  </sheetData>
  <autoFilter ref="A2:Z153" xr:uid="{7EFEB4FB-F790-472B-BA25-AFA296AAAC7C}">
    <sortState xmlns:xlrd2="http://schemas.microsoft.com/office/spreadsheetml/2017/richdata2" ref="A3:W153">
      <sortCondition ref="G2:G153"/>
    </sortState>
  </autoFilter>
  <sortState xmlns:xlrd2="http://schemas.microsoft.com/office/spreadsheetml/2017/richdata2" ref="A1:W153">
    <sortCondition ref="B2:B154"/>
  </sortState>
  <mergeCells count="3">
    <mergeCell ref="P1:R1"/>
    <mergeCell ref="J1:M1"/>
    <mergeCell ref="T1:W1"/>
  </mergeCells>
  <hyperlinks>
    <hyperlink ref="E24" r:id="rId1" tooltip="Gavin Pearce" display="https://en.wikipedia.org/wiki/Gavin_Pearce" xr:uid="{AD79FCF3-36A4-4974-B096-22202CB4AC2A}"/>
    <hyperlink ref="E97" r:id="rId2" tooltip="Andrew Hastie" display="https://en.wikipedia.org/wiki/Andrew_Hastie" xr:uid="{4A7F330B-A015-44A6-9DA9-F39ADEAA4A54}"/>
    <hyperlink ref="E148" r:id="rId3" tooltip="Damian Drum" display="https://en.wikipedia.org/wiki/Damian_Drum" xr:uid="{C6B38C33-CD76-4B98-856F-EFB18B50468E}"/>
    <hyperlink ref="E90" r:id="rId4" tooltip="Dan Tehan" display="https://en.wikipedia.org/wiki/Dan_Tehan" xr:uid="{2AC99BF6-97DC-4F28-BF4D-388E28B170DD}"/>
    <hyperlink ref="E7" r:id="rId5" tooltip="Gladys Liu" display="https://en.wikipedia.org/wiki/Gladys_Liu" xr:uid="{57CCAA62-5F0B-4622-8142-45DD0833BCEB}"/>
    <hyperlink ref="E70" r:id="rId6" tooltip="Kevin Andrews (politician)" display="https://en.wikipedia.org/wiki/Kevin_Andrews_(politician)" xr:uid="{C88CD0E8-3514-47BD-8846-96895CCB7E7B}"/>
    <hyperlink ref="E147" r:id="rId7" display="https://en.wikipedia.org/wiki/Michael_McCormack_(Australian_politician)" xr:uid="{6E9E3F9B-BF5A-4B4E-A01D-BE3883E62C09}"/>
    <hyperlink ref="E108" r:id="rId8" tooltip="Jason Falinski" display="https://en.wikipedia.org/wiki/Jason_Falinski" xr:uid="{349931A9-6906-4048-8E92-BCC6789935FA}"/>
    <hyperlink ref="E50" r:id="rId9" tooltip="Clare O'Neil" display="https://en.wikipedia.org/wiki/Clare_O%27Neil" xr:uid="{19FA50D5-3ACE-4A13-BADD-5CCFD4264A69}"/>
    <hyperlink ref="E92" r:id="rId10" display="https://en.wikipedia.org/wiki/Stephen_Jones_(Australian_politician)" xr:uid="{BFCE6A55-D44F-46ED-8A4D-2F57DAEFAA3F}"/>
    <hyperlink ref="E153" r:id="rId11" tooltip="David Littleproud" display="https://en.wikipedia.org/wiki/David_Littleproud" xr:uid="{0A664C54-EB9F-4101-8EE8-19EA9D3A4D2A}"/>
    <hyperlink ref="E101" r:id="rId12" tooltip="Julie Collins" display="https://en.wikipedia.org/wiki/Julie_Collins" xr:uid="{BC1C8979-5EC3-4965-834E-3FB2603BABA9}"/>
    <hyperlink ref="E6" r:id="rId13" tooltip="Bridget Archer" display="https://en.wikipedia.org/wiki/Bridget_Archer" xr:uid="{FF4DFC76-3345-47CA-A031-762096BF3E75}"/>
    <hyperlink ref="E134" r:id="rId14" tooltip="Angie Bell" display="https://en.wikipedia.org/wiki/Angie_Bell" xr:uid="{E2CCFAA6-8C91-46BF-AE69-B4A39E6649F2}"/>
    <hyperlink ref="E146" r:id="rId15" display="https://en.wikipedia.org/wiki/Scott_Morrison" xr:uid="{31265507-157E-4799-91FC-E9310E7E772E}"/>
    <hyperlink ref="E113" r:id="rId16" display="https://en.wikipedia.org/wiki/Ted_O%27Brien_(Australian_politician)" xr:uid="{5D03F6EA-BD63-432A-BDE6-A0B0B3B7892D}"/>
    <hyperlink ref="E96" r:id="rId17" tooltip="Ben Morton (politician)" display="https://en.wikipedia.org/wiki/Ben_Morton_(politician)" xr:uid="{7271F1AB-9D2E-4E69-940E-43175CBA8F74}"/>
    <hyperlink ref="E138" r:id="rId18" tooltip="Paul Fletcher (politician)" display="https://en.wikipedia.org/wiki/Paul_Fletcher_(politician)" xr:uid="{3E956AFD-61C0-41DC-ADDE-3D938AE99CB4}"/>
    <hyperlink ref="E15" r:id="rId19" tooltip="Emma McBride" display="https://en.wikipedia.org/wiki/Emma_McBride" xr:uid="{1414991E-1083-4773-A6E1-AF7EEFB2C5C6}"/>
    <hyperlink ref="E57" r:id="rId20" tooltip="Mark Butler" display="https://en.wikipedia.org/wiki/Mark_Butler" xr:uid="{C0927798-9D8B-4112-A4A7-1F47E3AB6A17}"/>
    <hyperlink ref="E109" r:id="rId21" tooltip="Andrew Gee (politician)" display="https://en.wikipedia.org/wiki/Andrew_Gee_(politician)" xr:uid="{7AA82FBC-F2A9-412B-849F-10D5917EDA0A}"/>
    <hyperlink ref="E44" r:id="rId22" tooltip="Brian Mitchell (politician)" display="https://en.wikipedia.org/wiki/Brian_Mitchell_(politician)" xr:uid="{917489A6-AD8C-4DF4-9D63-F295C54E7D21}"/>
    <hyperlink ref="E81" r:id="rId23" display="https://en.wikipedia.org/wiki/Lisa_Chesters" xr:uid="{24209952-A994-43EC-ACC3-0C2FA3E2D593}"/>
    <hyperlink ref="E10" r:id="rId24" tooltip="Libby Coker" display="https://en.wikipedia.org/wiki/Libby_Coker" xr:uid="{8A0AAE30-2491-4216-BD65-9AC880FC404D}"/>
    <hyperlink ref="E71" r:id="rId25" display="https://en.wikipedia.org/wiki/Tim_Wilson_(Australian_politician)" xr:uid="{64C1F4CE-6693-4C77-95FF-6003268812CC}"/>
    <hyperlink ref="E123" r:id="rId26" tooltip="Rick Wilson (Australian politician)" display="https://en.wikipedia.org/wiki/Rick_Wilson_(Australian_politician)" xr:uid="{DBFBDF22-7DF7-4661-90CA-464AA5A3415A}"/>
    <hyperlink ref="E88" r:id="rId27" display="https://en.wikipedia.org/wiki/Andrew_Laming" xr:uid="{D8D64BC7-71A8-44FD-9E40-E11C290D3C31}"/>
    <hyperlink ref="E26" r:id="rId28" display="https://en.wikipedia.org/wiki/Terry_Young_(Australian_politician)" xr:uid="{C3649F6C-E31B-44B5-ACFC-70F4ABBE7900}"/>
    <hyperlink ref="E140" r:id="rId29" tooltip="Mark Coulton" display="https://en.wikipedia.org/wiki/Mark_Coulton" xr:uid="{EA9984AB-ADD2-4C37-80BB-80D63FD5D916}"/>
    <hyperlink ref="E42" r:id="rId30" tooltip="Meryl Swanson" display="https://en.wikipedia.org/wiki/Meryl_Swanson" xr:uid="{A44D1307-F14E-47DC-8D62-F6A0AD6994EA}"/>
    <hyperlink ref="E149" r:id="rId31" tooltip="Garth Hamilton" display="https://en.wikipedia.org/wiki/Garth_Hamilton" xr:uid="{EDBD382C-42C0-4B2C-8211-025C5A786B17}"/>
    <hyperlink ref="E121" r:id="rId32" display="https://en.wikipedia.org/wiki/Celia_Hammond_(politician)" xr:uid="{6A23D16D-5B8B-486C-8437-1EF0112F11B9}"/>
    <hyperlink ref="E152" r:id="rId33" tooltip="Andrew Wilkie" display="https://en.wikipedia.org/wiki/Andrew_Wilkie" xr:uid="{16B2C130-0A96-4BCB-8ABC-A37FB9392AD7}"/>
    <hyperlink ref="E125" r:id="rId34" display="https://en.wikipedia.org/wiki/Nola_Marino" xr:uid="{8E65003A-9CC0-4693-A477-3D6CB844FD89}"/>
    <hyperlink ref="E5" r:id="rId35" display="https://en.wikipedia.org/wiki/Kristy_McBain" xr:uid="{8D034C58-1F6D-4BDE-B9D1-2777FC00F736}"/>
    <hyperlink ref="E76" r:id="rId36" tooltip="Luke Howarth" display="https://en.wikipedia.org/wiki/Luke_Howarth" xr:uid="{A28444A5-DDF5-404A-BE5B-EB1C3C45CED5}"/>
    <hyperlink ref="E111" r:id="rId37" display="https://en.wikipedia.org/wiki/Bob_Katter" xr:uid="{8DFE80AF-483B-407E-BF05-85F042782D77}"/>
    <hyperlink ref="E36" r:id="rId38" tooltip="Michael Sukkar" display="https://en.wikipedia.org/wiki/Michael_Sukkar" xr:uid="{DD71B55D-54B8-482A-A37B-C54CF68BD222}"/>
    <hyperlink ref="E22" r:id="rId39" display="https://en.wikipedia.org/wiki/Joel_Fitzgibbon" xr:uid="{36110832-93D1-4355-B3C0-EE8CE2581346}"/>
    <hyperlink ref="E49" r:id="rId40" tooltip="Josh Frydenberg" display="https://en.wikipedia.org/wiki/Josh_Frydenberg" xr:uid="{F88714D0-B285-4412-9F5F-5624A4F733F6}"/>
    <hyperlink ref="E85" r:id="rId41" display="https://en.wikipedia.org/wiki/Tony_Zappia" xr:uid="{0990B6B4-445E-4C91-8CAF-571BFED7B276}"/>
    <hyperlink ref="E135" r:id="rId42" display="https://en.wikipedia.org/wiki/Julian_Leeser" xr:uid="{D21EF043-D8FE-4E78-8E70-D95BCFAA2274}"/>
    <hyperlink ref="E53" r:id="rId43" display="https://en.wikipedia.org/wiki/David_Coleman_(Australian_politician)" xr:uid="{953916B7-71AA-4AB0-B1F7-C861215B312E}"/>
    <hyperlink ref="E100" r:id="rId44" display="https://en.wikipedia.org/wiki/Karen_Andrews" xr:uid="{AD302874-172D-4242-8BA9-1BED023EB8AA}"/>
    <hyperlink ref="E94" r:id="rId45" tooltip="Catherine King (politician)" display="https://en.wikipedia.org/wiki/Catherine_King_(politician)" xr:uid="{3F0A3FA5-5F57-4ABF-B66B-3E4508A63794}"/>
    <hyperlink ref="E119" r:id="rId46" display="https://en.wikipedia.org/wiki/Stuart_Robert" xr:uid="{741FCE6C-F62A-43D1-A93B-ED7D662E40C3}"/>
    <hyperlink ref="E112" r:id="rId47" display="https://en.wikipedia.org/wiki/Sharon_Bird" xr:uid="{08A75690-A10C-4812-87BA-99AEB6D8C507}"/>
    <hyperlink ref="E89" r:id="rId48" tooltip="Richard Marles" display="https://en.wikipedia.org/wiki/Richard_Marles" xr:uid="{0093D4B0-F908-4D3B-B9BD-F6C3E2A01556}"/>
    <hyperlink ref="E4" r:id="rId49" tooltip="Susan Templeman" display="https://en.wikipedia.org/wiki/Susan_Templeman" xr:uid="{596A14B0-7A02-4BA9-AC66-74987EAC1213}"/>
    <hyperlink ref="E99" r:id="rId50" tooltip="Amanda Rishworth" display="https://en.wikipedia.org/wiki/Amanda_Rishworth" xr:uid="{529C9573-EC93-4C0D-939A-64815594AC27}"/>
    <hyperlink ref="E58" r:id="rId51" display="https://en.wikipedia.org/wiki/Kate_Thwaites" xr:uid="{F2E65D6E-ACA6-492C-BC44-B279E469B5C0}"/>
    <hyperlink ref="E65" r:id="rId52" tooltip="Zali Steggall" display="https://en.wikipedia.org/wiki/Zali_Steggall" xr:uid="{5DB6995E-C964-4F25-8608-460D5C6C8557}"/>
    <hyperlink ref="E55" r:id="rId53" display="https://en.wikipedia.org/wiki/Mark_Dreyfus" xr:uid="{C9FCA5FB-E96C-4A13-800D-D5F3DC253D16}"/>
    <hyperlink ref="E83" r:id="rId54" tooltip="Linda Burney" display="https://en.wikipedia.org/wiki/Linda_Burney" xr:uid="{254D2F66-F24D-4DA9-886C-C7A1EDEF3DB7}"/>
    <hyperlink ref="E45" r:id="rId55" tooltip="Ken Wyatt" display="https://en.wikipedia.org/wiki/Ken_Wyatt" xr:uid="{1E7688C1-63BE-4349-8255-04A707E11CA6}"/>
    <hyperlink ref="E118" r:id="rId56" tooltip="Julian Hill" display="https://en.wikipedia.org/wiki/Julian_Hill" xr:uid="{ECF3B71A-8FAA-4736-A6FA-B7DADD1BF5C7}"/>
    <hyperlink ref="E28" r:id="rId57" tooltip="Katie Allen (politician)" display="https://en.wikipedia.org/wiki/Katie_Allen_(politician)" xr:uid="{42F4602C-4CB7-42D0-8246-F2CD271FF169}"/>
    <hyperlink ref="E12" r:id="rId58" display="https://en.wikipedia.org/wiki/Dave_Sharma" xr:uid="{594AADA6-841B-4690-9E10-E8EE69584CC4}"/>
    <hyperlink ref="E18" r:id="rId59" display="https://en.wikipedia.org/wiki/Steve_Irons" xr:uid="{DAB78D8C-5A41-4672-AAE5-2FD350516013}"/>
    <hyperlink ref="E25" r:id="rId60" tooltip="Fiona Martin" display="https://en.wikipedia.org/wiki/Fiona_Martin" xr:uid="{A8087546-0CA5-43B3-A2C8-22D6CA51947C}"/>
    <hyperlink ref="E30" r:id="rId61" tooltip="Warren Entsch" display="https://en.wikipedia.org/wiki/Warren_Entsch" xr:uid="{4C31E377-34C5-4E6E-B27F-5C5D8865C019}"/>
    <hyperlink ref="E33" r:id="rId62" tooltip="Jason Wood (politician)" display="https://en.wikipedia.org/wiki/Jason_Wood_(politician)" xr:uid="{B061E924-EB54-4BFA-8A7C-C564BC0BF9A8}"/>
    <hyperlink ref="E35" r:id="rId63" display="https://en.wikipedia.org/wiki/Peter_Dutton" xr:uid="{8CED9522-53DA-4AAF-929C-014670C3CEE8}"/>
    <hyperlink ref="E34" r:id="rId64" display="https://en.wikipedia.org/wiki/Tony_Smith_(Victorian_politician)" xr:uid="{BB16428A-257B-421A-ABC8-5C8E2C2DEB27}"/>
    <hyperlink ref="E37" r:id="rId65" tooltip="Trevor Evans (politician)" display="https://en.wikipedia.org/wiki/Trevor_Evans_(politician)" xr:uid="{858200EF-7688-428A-903E-42A2262FF558}"/>
    <hyperlink ref="E41" r:id="rId66" display="https://en.wikipedia.org/wiki/Melissa_McIntosh" xr:uid="{FBB13D73-2087-4F58-ABBD-91F9CCC5D27E}"/>
    <hyperlink ref="E8" r:id="rId67" display="https://en.wikipedia.org/wiki/Anika_Wells" xr:uid="{4ADEE4EF-23A6-411B-B54C-B76F6B67FCE9}"/>
    <hyperlink ref="E9" r:id="rId68" tooltip="Anne Aly" display="https://en.wikipedia.org/wiki/Anne_Aly" xr:uid="{D4850376-A958-4735-8AC2-FEE5DF527CD8}"/>
    <hyperlink ref="E11" r:id="rId69" display="https://en.wikipedia.org/wiki/Shayne_Neumann" xr:uid="{B902740C-F5AD-4605-A271-CB5B36D4BDBD}"/>
    <hyperlink ref="E16" r:id="rId70" tooltip="Graham Perrett" display="https://en.wikipedia.org/wiki/Graham_Perrett" xr:uid="{049CDC8C-D596-4882-8293-08FF8E8EC51F}"/>
    <hyperlink ref="E19" r:id="rId71" display="https://en.wikipedia.org/wiki/Peta_Murphy" xr:uid="{3EF09014-3036-4486-896E-C917B4EE65DD}"/>
    <hyperlink ref="E20" r:id="rId72" display="https://en.wikipedia.org/wiki/Michelle_Rowland" xr:uid="{ABF72F90-F8EB-48C5-9B52-65F2099121A9}"/>
    <hyperlink ref="E21" r:id="rId73" tooltip="Terri Butler" display="https://en.wikipedia.org/wiki/Terri_Butler" xr:uid="{504E96E1-91F1-4EB9-A2CA-8CF8907E72E3}"/>
    <hyperlink ref="E23" r:id="rId74" display="https://en.wikipedia.org/wiki/Luke_Gosling" xr:uid="{1EBA8E45-7775-47A4-B238-52D70E83C32F}"/>
    <hyperlink ref="E27" r:id="rId75" display="https://en.wikipedia.org/wiki/Julie_Owens" xr:uid="{B461E3F4-AA0D-485F-B5D5-6FB22B70A532}"/>
    <hyperlink ref="E38" r:id="rId76" tooltip="Patrick Gorman (politician)" display="https://en.wikipedia.org/wiki/Patrick_Gorman_(politician)" xr:uid="{9F371948-1BEB-4119-A273-9B0CE961D1E9}"/>
    <hyperlink ref="E39" r:id="rId77" tooltip="Matt Keogh" display="https://en.wikipedia.org/wiki/Matt_Keogh" xr:uid="{97642242-5A41-4632-980D-35D0FD25A041}"/>
    <hyperlink ref="E40" r:id="rId78" tooltip="Rob Mitchell (Victorian politician)" display="https://en.wikipedia.org/wiki/Rob_Mitchell_(Victorian_politician)" xr:uid="{964385F8-80B4-401F-8EB0-9CAD4DDC445E}"/>
    <hyperlink ref="E46" r:id="rId79" display="https://en.wikipedia.org/wiki/Warren_Snowdon" xr:uid="{CCBACBB3-D962-49FE-91A3-3461753B5D63}"/>
    <hyperlink ref="E47" r:id="rId80" tooltip="Anne Stanley (politician)" display="https://en.wikipedia.org/wiki/Anne_Stanley_(politician)" xr:uid="{B5BEAFBA-978B-44DD-907A-2B4FFEB99CEB}"/>
    <hyperlink ref="E52" r:id="rId81" display="https://en.wikipedia.org/wiki/Josh_Burns_(politician)" xr:uid="{BFE2CBBB-6B4D-41C6-B275-7D2B90719F66}"/>
    <hyperlink ref="E54" r:id="rId82" display="https://en.wikipedia.org/wiki/Milton_Dick" xr:uid="{D1BD6190-8FC0-4214-84CC-3D8E8BE78ECA}"/>
    <hyperlink ref="E56" r:id="rId83" tooltip="Jim Chalmers" display="https://en.wikipedia.org/wiki/Jim_Chalmers" xr:uid="{B59636F1-F402-42B3-899C-B85B0ECA9AA2}"/>
    <hyperlink ref="E59" r:id="rId84" display="https://en.wikipedia.org/wiki/Chris_Bowen" xr:uid="{8D62DFEF-7BF3-4884-8D3E-96C4357CFDC4}"/>
    <hyperlink ref="E60" r:id="rId85" display="https://en.wikipedia.org/wiki/Madeleine_King" xr:uid="{2220CEE7-D767-4BCD-ACD0-7A9E15C0F5B3}"/>
    <hyperlink ref="E64" r:id="rId86" tooltip="Josh Wilson (politician)" display="https://en.wikipedia.org/wiki/Josh_Wilson_(politician)" xr:uid="{067E1A1B-B4EA-4A37-84EB-2D7E7817FE6F}"/>
    <hyperlink ref="E68" r:id="rId87" display="https://en.wikipedia.org/wiki/David_Smith_(Australian_Capital_Territory_politician)" xr:uid="{EF00538D-A473-4A62-8D7F-C35ADDEB6B2C}"/>
    <hyperlink ref="E72" r:id="rId88" display="https://en.wikipedia.org/wiki/Peter_Khalil" xr:uid="{DBE49332-A092-40BF-8F7C-EF2CF8816AE8}"/>
    <hyperlink ref="E73" r:id="rId89" tooltip="Steve Georganas" display="https://en.wikipedia.org/wiki/Steve_Georganas" xr:uid="{C51DAA10-B8C9-43BE-AF1F-708DE3AA24C9}"/>
    <hyperlink ref="E75" r:id="rId90" tooltip="Mike Freelander" display="https://en.wikipedia.org/wiki/Mike_Freelander" xr:uid="{9F7AC135-9788-4967-B0F3-F4A5855D1A79}"/>
    <hyperlink ref="E79" r:id="rId91" display="https://en.wikipedia.org/wiki/Anthony_Byrne_(politician)" xr:uid="{2C9556FB-96A5-4D7C-94CD-287AA7D3906D}"/>
    <hyperlink ref="E80" r:id="rId92" display="https://en.wikipedia.org/wiki/Matt_Thistlethwaite" xr:uid="{043EB02D-0438-43D4-BDB1-82D5C3F54500}"/>
    <hyperlink ref="E51" r:id="rId93" tooltip="Julian Simmonds" display="https://en.wikipedia.org/wiki/Julian_Simmonds" xr:uid="{55AC893C-8B6E-42A2-BC76-2F2D12859517}"/>
    <hyperlink ref="E63" r:id="rId94" tooltip="John Alexander (Australian politician)" display="https://en.wikipedia.org/wiki/John_Alexander_(Australian_politician)" xr:uid="{929C0846-88CB-40AE-9397-3C9FDD875020}"/>
    <hyperlink ref="E67" r:id="rId95" tooltip="Ross Vasta" display="https://en.wikipedia.org/wiki/Ross_Vasta" xr:uid="{8442616D-675E-42B7-A2CE-2C92AC61B538}"/>
    <hyperlink ref="E69" r:id="rId96" tooltip="Christian Porter" display="https://en.wikipedia.org/wiki/Christian_Porter" xr:uid="{BA8E1C9D-7DC1-4CA7-918C-93A63CA65140}"/>
    <hyperlink ref="E74" r:id="rId97" tooltip="Phillip Thompson" display="https://en.wikipedia.org/wiki/Phillip_Thompson" xr:uid="{8564B0C5-1DA6-4899-A79A-341DD1C9EA97}"/>
    <hyperlink ref="E77" r:id="rId98" tooltip="Bert van Manen" display="https://en.wikipedia.org/wiki/Bert_van_Manen" xr:uid="{2FA797D2-3CBD-462A-B529-146EA6CFFC76}"/>
    <hyperlink ref="E78" r:id="rId99" tooltip="Ken O'Dowd" display="https://en.wikipedia.org/wiki/Ken_O%27Dowd" xr:uid="{77D380E5-2252-4E05-B456-7D2CD1F95D6D}"/>
    <hyperlink ref="E82" r:id="rId100" tooltip="Trent Zimmerman" display="https://en.wikipedia.org/wiki/Trent_Zimmerman" xr:uid="{6994E269-D7CD-488B-B7A4-C2B567C727AD}"/>
    <hyperlink ref="E86" r:id="rId101" tooltip="Craig Kelly (politician)" display="https://en.wikipedia.org/wiki/Craig_Kelly_(politician)" xr:uid="{4BA91619-E42C-4A7E-9B20-5666F9BA95F0}"/>
    <hyperlink ref="E120" r:id="rId102" tooltip="Daniel Mulino" display="https://en.wikipedia.org/wiki/Daniel_Mulino" xr:uid="{A37808D3-05AA-4BEE-AA93-97286F83CC4D}"/>
    <hyperlink ref="E87" r:id="rId103" tooltip="Alan Tudge" display="https://en.wikipedia.org/wiki/Alan_Tudge" xr:uid="{E11B22FA-A64B-461B-A063-A6095A3DF710}"/>
    <hyperlink ref="E106" r:id="rId104" tooltip="Angus Taylor (politician)" display="https://en.wikipedia.org/wiki/Angus_Taylor_(politician)" xr:uid="{828AEABC-DA1F-4DED-877B-7DB5072CA486}"/>
    <hyperlink ref="E114" r:id="rId105" display="https://en.wikipedia.org/wiki/Tony_Burke" xr:uid="{754B726C-5155-4A3B-97C2-E843257D687F}"/>
    <hyperlink ref="E127" r:id="rId106" tooltip="George Christensen" display="https://en.wikipedia.org/wiki/George_Christensen" xr:uid="{E7B9BDE4-2A35-45C3-B718-877A91C46472}"/>
    <hyperlink ref="E116" r:id="rId107" display="https://en.wikipedia.org/wiki/Chris_Hayes_(politician)" xr:uid="{DDEC7F97-1F23-40DF-8256-8A3E14ECFAC6}"/>
    <hyperlink ref="E102" r:id="rId108" tooltip="Michelle Landry" display="https://en.wikipedia.org/wiki/Michelle_Landry" xr:uid="{F1B892C2-DB69-4F12-8513-D5F9DB5DDD34}"/>
    <hyperlink ref="E115" r:id="rId109" tooltip="Sharon Claydon" display="https://en.wikipedia.org/wiki/Sharon_Claydon" xr:uid="{2ED23E67-4660-4B49-A6D6-FFEA2B8F327C}"/>
    <hyperlink ref="E141" r:id="rId110" tooltip="Alicia Payne" display="https://en.wikipedia.org/wiki/Alicia_Payne" xr:uid="{36037301-A1BD-482B-BD11-E8B27E23F874}"/>
    <hyperlink ref="E95" r:id="rId111" display="https://en.wikipedia.org/wiki/Bill_Shorten" xr:uid="{8977EF2B-DB66-4EF0-9934-1F53FCBFA5BE}"/>
    <hyperlink ref="E98" r:id="rId112" display="https://en.wikipedia.org/wiki/Ian_Goodenough" xr:uid="{FB1DFACE-95AF-4C34-BC0E-809C2FFE832F}"/>
    <hyperlink ref="E126" r:id="rId113" display="https://en.wikipedia.org/wiki/Scott_Buchholz" xr:uid="{A324691B-DB6A-4E9B-980F-FB1C22C270E4}"/>
    <hyperlink ref="E129" r:id="rId114" display="https://en.wikipedia.org/wiki/Jason_Clare" xr:uid="{545E3A48-21FD-4625-BEE1-9EB7B5618802}"/>
    <hyperlink ref="E142" r:id="rId115" display="https://en.wikipedia.org/wiki/Alex_Hawke" xr:uid="{1C3D5947-D0D2-432B-B8C9-1270D19AF1D9}"/>
    <hyperlink ref="E117" r:id="rId116" tooltip="Nick Champion" display="https://en.wikipedia.org/wiki/Nick_Champion" xr:uid="{48F9E6E3-D084-490C-B4C9-4FC9F2701650}"/>
    <hyperlink ref="E128" r:id="rId117" tooltip="Ged Kearney" display="https://en.wikipedia.org/wiki/Ged_Kearney" xr:uid="{D45B28C8-FBBE-4D61-A2E3-FF641E0AA91C}"/>
    <hyperlink ref="E150" r:id="rId118" display="https://en.wikipedia.org/wiki/Andrew_Giles" xr:uid="{7AC67620-D160-44A4-B8BF-D3BA97B51494}"/>
    <hyperlink ref="E130" r:id="rId119" tooltip="Melissa Price (politician)" display="https://en.wikipedia.org/wiki/Melissa_Price_(politician)" xr:uid="{9649FF15-D819-4137-A7AE-62E63B86AA53}"/>
    <hyperlink ref="E131" r:id="rId120" display="https://en.wikipedia.org/wiki/Tim_Watts_(politician)" xr:uid="{3D6E8E32-EAB0-4AC6-BE09-103262B07945}"/>
    <hyperlink ref="E137" r:id="rId121" tooltip="Anthony Albanese" display="https://en.wikipedia.org/wiki/Anthony_Albanese" xr:uid="{E3CA406F-1F37-4C75-9ADC-6DAB017747E3}"/>
    <hyperlink ref="E103" r:id="rId122" display="https://en.wikipedia.org/wiki/Ed_Husic" xr:uid="{C1726F21-0542-487C-8498-4C29AB3F1933}"/>
    <hyperlink ref="E144" r:id="rId123" display="https://en.wikipedia.org/wiki/Maria_Vamvakinou" xr:uid="{98978198-B021-49EF-9306-14C01A001FFF}"/>
    <hyperlink ref="E91" r:id="rId124" tooltip="Andrew Leigh" display="https://en.wikipedia.org/wiki/Andrew_Leigh" xr:uid="{957935F0-B8D4-4EA0-97AF-D449F786A301}"/>
    <hyperlink ref="E151" r:id="rId125" tooltip="Adam Bandt" display="https://en.wikipedia.org/wiki/Adam_Bandt" xr:uid="{3C4F2CC3-EA39-45C7-A044-716326D1FDF2}"/>
    <hyperlink ref="E143" r:id="rId126" display="https://en.wikipedia.org/wiki/Tanya_Plibersek" xr:uid="{6A880C1D-235C-4F03-970B-6615920C017F}"/>
    <hyperlink ref="E133" r:id="rId127" display="https://en.wikipedia.org/wiki/Brendan_O%27Connor_(politician)" xr:uid="{06AA4D21-360C-4ED7-B546-2C0BAD8FFA09}"/>
    <hyperlink ref="E104" r:id="rId128" display="https://en.wikipedia.org/wiki/Joanne_Ryan_(politician)" xr:uid="{BAE6F6BC-18EC-43DC-8556-FF560B28308E}"/>
    <hyperlink ref="E132" r:id="rId129" tooltip="David Gillespie (politician)" display="https://en.wikipedia.org/wiki/David_Gillespie_(politician)" xr:uid="{4BEBF41E-FFA3-499C-8923-42134E09923E}"/>
    <hyperlink ref="E124" r:id="rId130" tooltip="Keith Pitt" display="https://en.wikipedia.org/wiki/Keith_Pitt" xr:uid="{0F1C567E-0E71-4EDD-B357-3C09F42E617D}"/>
    <hyperlink ref="E17" r:id="rId131" tooltip="Fiona Phillips (politician)" display="https://en.wikipedia.org/wiki/Fiona_Phillips_(politician)" xr:uid="{3AD438E0-CAA6-402D-939C-D14853B5B77C}"/>
    <hyperlink ref="E48" r:id="rId132" tooltip="Greg Hunt" display="https://en.wikipedia.org/wiki/Greg_Hunt" xr:uid="{46FF3149-D98E-4D78-B09F-635A195E0EB8}"/>
    <hyperlink ref="E61" r:id="rId133" tooltip="Pat Conaghan" display="https://en.wikipedia.org/wiki/Pat_Conaghan" xr:uid="{B1C20B51-9AAD-4146-B136-5103F109198D}"/>
    <hyperlink ref="E29" r:id="rId134" display="https://en.wikipedia.org/wiki/Justine_Elliot" xr:uid="{8A16E952-DD81-4B2E-A433-BCA2F159CC71}"/>
    <hyperlink ref="E107" r:id="rId135" display="https://en.wikipedia.org/wiki/Llew_O%27Brien" xr:uid="{3EF35C90-DE0E-4782-A6D4-AB74EF0B282B}"/>
    <hyperlink ref="E136" r:id="rId136" tooltip="Anne Webster" display="https://en.wikipedia.org/wiki/Anne_Webster" xr:uid="{261D5573-7FE6-41ED-A8D1-CBCBEA0EFE11}"/>
    <hyperlink ref="E43" r:id="rId137" display="https://en.wikipedia.org/wiki/Rebekha_Sharkie" xr:uid="{A964DEB5-7841-44AC-B4E1-45FE1995D87C}"/>
    <hyperlink ref="E84" r:id="rId138" tooltip="Kevin Hogan (politician)" display="https://en.wikipedia.org/wiki/Kevin_Hogan_(politician)" xr:uid="{9938BA18-37BB-4BA9-B764-32738F297EE6}"/>
    <hyperlink ref="E31" r:id="rId139" tooltip="Lucy Wicks (politician)" display="https://en.wikipedia.org/wiki/Lucy_Wicks_(politician)" xr:uid="{49198D01-25C5-40FB-9153-E9B994B6BAD6}"/>
    <hyperlink ref="E139" r:id="rId140" tooltip="Darren Chester" display="https://en.wikipedia.org/wiki/Darren_Chester" xr:uid="{B51E3D98-EF49-4663-901F-781D20F4F931}"/>
    <hyperlink ref="E145" r:id="rId141" tooltip="Tony Pasin" display="https://en.wikipedia.org/wiki/Tony_Pasin" xr:uid="{FF30A850-79F5-4459-9996-4A31A45BD538}"/>
    <hyperlink ref="E66" r:id="rId142" tooltip="Russell Broadbent" display="https://en.wikipedia.org/wiki/Russell_Broadbent" xr:uid="{01C80A0D-4931-42ED-B7B9-4FEC8B09E194}"/>
    <hyperlink ref="E62" r:id="rId143" tooltip="James Stevens (Australian politician)" display="https://en.wikipedia.org/wiki/James_Stevens_(Australian_politician)" xr:uid="{7835BBCB-6E38-4F53-A55B-2C4122172772}"/>
    <hyperlink ref="E93" r:id="rId144" tooltip="Sussan Ley" display="https://en.wikipedia.org/wiki/Sussan_Ley" xr:uid="{3570E56E-5C33-4C28-8B83-49AFFBF68D5C}"/>
    <hyperlink ref="E110" r:id="rId145" tooltip="Rowan Ramsey" display="https://en.wikipedia.org/wiki/Rowan_Ramsey" xr:uid="{96855A73-9FBB-4BD0-8092-E848E2F1B5DA}"/>
    <hyperlink ref="E32" r:id="rId146" tooltip="Pat Conroy (politician)" display="https://en.wikipedia.org/wiki/Pat_Conroy_(politician)" xr:uid="{420DC6C3-23D3-40DA-9D7A-317310DFC3A8}"/>
    <hyperlink ref="E14" r:id="rId147" display="https://en.wikipedia.org/wiki/Helen_Haines" xr:uid="{702AB43C-0CDA-4D9D-9279-CE9BB63F49C4}"/>
    <hyperlink ref="E13" r:id="rId148" display="https://en.wikipedia.org/wiki/Nicolle_Flint" xr:uid="{62168C70-F3E0-44C4-852B-F6EF6319D6AC}"/>
    <hyperlink ref="E105" r:id="rId149" tooltip="Andrew Wallace" display="https://en.wikipedia.org/wiki/Andrew_Wallace" xr:uid="{F307A213-03F8-4F01-92A0-F84C15A042C5}"/>
    <hyperlink ref="E122" r:id="rId150" tooltip="Barnaby Joyce" display="https://en.wikipedia.org/wiki/Barnaby_Joyce" xr:uid="{1F6E629B-A984-4ED0-9EC6-6028AEC7E585}"/>
  </hyperlinks>
  <pageMargins left="0.7" right="0.7" top="0.75" bottom="0.75" header="0.3" footer="0.3"/>
  <pageSetup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D07-E48A-4FF6-8957-17E59AF6D7B1}">
  <dimension ref="A1:W20"/>
  <sheetViews>
    <sheetView workbookViewId="0">
      <selection activeCell="AA4" sqref="AA4"/>
    </sheetView>
  </sheetViews>
  <sheetFormatPr defaultRowHeight="15" x14ac:dyDescent="0.25"/>
  <cols>
    <col min="1" max="1" width="6" customWidth="1"/>
    <col min="2" max="2" width="12.42578125" style="2" customWidth="1"/>
    <col min="3" max="3" width="7.28515625" style="2" customWidth="1"/>
    <col min="4" max="4" width="8.85546875" style="2" customWidth="1"/>
    <col min="5" max="5" width="19.28515625" style="2" hidden="1" customWidth="1"/>
    <col min="6" max="6" width="10.42578125" style="2" hidden="1" customWidth="1"/>
    <col min="7" max="7" width="10" style="2" customWidth="1"/>
    <col min="8" max="8" width="7.7109375" style="2" customWidth="1"/>
    <col min="9" max="9" width="14.42578125" style="1" hidden="1" customWidth="1"/>
    <col min="10" max="10" width="12.7109375" customWidth="1"/>
    <col min="11" max="11" width="10.7109375" customWidth="1"/>
    <col min="12" max="12" width="9.85546875" customWidth="1"/>
    <col min="13" max="13" width="8.85546875" customWidth="1"/>
    <col min="14" max="14" width="9.7109375" customWidth="1"/>
    <col min="15" max="15" width="1.85546875" style="6" customWidth="1"/>
    <col min="16" max="16" width="11.85546875" customWidth="1"/>
    <col min="17" max="17" width="14" customWidth="1"/>
    <col min="18" max="18" width="14.28515625" customWidth="1"/>
    <col min="19" max="19" width="2" customWidth="1"/>
    <col min="20" max="20" width="10.42578125" style="1" customWidth="1"/>
    <col min="21" max="21" width="10.7109375" style="5" customWidth="1"/>
    <col min="22" max="22" width="10.85546875" style="6" customWidth="1"/>
    <col min="23" max="23" width="9.42578125" style="24" customWidth="1"/>
  </cols>
  <sheetData>
    <row r="1" spans="1:23" x14ac:dyDescent="0.25">
      <c r="A1" s="4"/>
      <c r="B1" s="25"/>
      <c r="C1" s="25"/>
      <c r="D1" s="25"/>
      <c r="E1" s="25"/>
      <c r="F1" s="25"/>
      <c r="G1" s="25"/>
      <c r="H1" s="25"/>
      <c r="I1" s="3"/>
      <c r="J1" s="79" t="s">
        <v>377</v>
      </c>
      <c r="K1" s="80"/>
      <c r="L1" s="80"/>
      <c r="M1" s="80"/>
      <c r="N1" s="78"/>
      <c r="O1" s="26"/>
      <c r="P1" s="79" t="s">
        <v>376</v>
      </c>
      <c r="Q1" s="80"/>
      <c r="R1" s="81"/>
      <c r="T1" s="79" t="s">
        <v>378</v>
      </c>
      <c r="U1" s="80"/>
      <c r="V1" s="80"/>
      <c r="W1" s="81"/>
    </row>
    <row r="2" spans="1:23" ht="93" customHeight="1" x14ac:dyDescent="0.25">
      <c r="A2" s="4"/>
      <c r="B2" s="50" t="s">
        <v>0</v>
      </c>
      <c r="C2" s="50" t="s">
        <v>1</v>
      </c>
      <c r="D2" s="50" t="s">
        <v>169</v>
      </c>
      <c r="E2" s="50" t="s">
        <v>215</v>
      </c>
      <c r="F2" s="50" t="s">
        <v>381</v>
      </c>
      <c r="G2" s="50" t="s">
        <v>366</v>
      </c>
      <c r="H2" s="50" t="s">
        <v>373</v>
      </c>
      <c r="I2" s="50" t="s">
        <v>161</v>
      </c>
      <c r="J2" s="50" t="s">
        <v>200</v>
      </c>
      <c r="K2" s="50" t="s">
        <v>379</v>
      </c>
      <c r="L2" s="50" t="s">
        <v>380</v>
      </c>
      <c r="M2" s="50" t="s">
        <v>204</v>
      </c>
      <c r="N2" s="48" t="s">
        <v>384</v>
      </c>
      <c r="O2" s="14"/>
      <c r="P2" s="50" t="s">
        <v>167</v>
      </c>
      <c r="Q2" s="50" t="s">
        <v>166</v>
      </c>
      <c r="R2" s="48" t="s">
        <v>384</v>
      </c>
      <c r="T2" s="50" t="s">
        <v>163</v>
      </c>
      <c r="U2" s="50" t="s">
        <v>162</v>
      </c>
      <c r="V2" s="50" t="s">
        <v>165</v>
      </c>
      <c r="W2" s="48" t="s">
        <v>384</v>
      </c>
    </row>
    <row r="3" spans="1:23" s="10" customFormat="1" x14ac:dyDescent="0.25">
      <c r="A3" s="8">
        <v>11</v>
      </c>
      <c r="B3" s="11" t="s">
        <v>90</v>
      </c>
      <c r="C3" s="11" t="s">
        <v>88</v>
      </c>
      <c r="D3" s="19" t="s">
        <v>369</v>
      </c>
      <c r="E3" s="61" t="s">
        <v>230</v>
      </c>
      <c r="F3" s="65">
        <v>51.38</v>
      </c>
      <c r="G3" s="33">
        <f>(F3-50)/100</f>
        <v>1.3800000000000026E-2</v>
      </c>
      <c r="H3" s="66" t="s">
        <v>374</v>
      </c>
      <c r="I3" s="7">
        <v>127063</v>
      </c>
      <c r="J3" s="70">
        <v>1438</v>
      </c>
      <c r="K3" s="72">
        <v>1667.6391353901358</v>
      </c>
      <c r="L3" s="72">
        <v>1872.6500595307266</v>
      </c>
      <c r="M3" s="72">
        <f>(L3-K3)*2</f>
        <v>410.02184828118152</v>
      </c>
      <c r="N3" s="54">
        <v>71</v>
      </c>
      <c r="O3" s="69"/>
      <c r="P3" s="77">
        <v>56156</v>
      </c>
      <c r="Q3" s="16">
        <v>0.449115792953102</v>
      </c>
      <c r="R3" s="8">
        <v>34</v>
      </c>
      <c r="S3" s="68"/>
      <c r="T3" s="7">
        <v>66630</v>
      </c>
      <c r="U3" s="7">
        <v>23983</v>
      </c>
      <c r="V3" s="9">
        <v>0.18874888834672565</v>
      </c>
      <c r="W3" s="23">
        <v>105</v>
      </c>
    </row>
    <row r="4" spans="1:23" s="10" customFormat="1" x14ac:dyDescent="0.25">
      <c r="A4" s="8">
        <v>41</v>
      </c>
      <c r="B4" s="11" t="s">
        <v>95</v>
      </c>
      <c r="C4" s="11" t="s">
        <v>88</v>
      </c>
      <c r="D4" s="22" t="s">
        <v>372</v>
      </c>
      <c r="E4" s="61" t="s">
        <v>319</v>
      </c>
      <c r="F4" s="65">
        <v>55.14</v>
      </c>
      <c r="G4" s="33">
        <f>(F4-50)/100</f>
        <v>5.1400000000000008E-2</v>
      </c>
      <c r="H4" s="67" t="s">
        <v>375</v>
      </c>
      <c r="I4" s="7">
        <v>125085</v>
      </c>
      <c r="J4" s="70">
        <v>1241</v>
      </c>
      <c r="K4" s="72">
        <v>1439.1795320021968</v>
      </c>
      <c r="L4" s="72">
        <v>1616.1048149357662</v>
      </c>
      <c r="M4" s="72">
        <f>(L4-K4)*2</f>
        <v>353.85056586713881</v>
      </c>
      <c r="N4" s="54">
        <v>113</v>
      </c>
      <c r="O4" s="69"/>
      <c r="P4" s="77">
        <v>61987</v>
      </c>
      <c r="Q4" s="16">
        <v>0.50984530519246907</v>
      </c>
      <c r="R4" s="8">
        <v>9</v>
      </c>
      <c r="S4" s="68"/>
      <c r="T4" s="7">
        <v>64745</v>
      </c>
      <c r="U4" s="7">
        <v>19848</v>
      </c>
      <c r="V4" s="9">
        <v>0.15867610025182877</v>
      </c>
      <c r="W4" s="23">
        <v>143</v>
      </c>
    </row>
    <row r="5" spans="1:23" s="10" customFormat="1" x14ac:dyDescent="0.25">
      <c r="A5" s="8">
        <v>55</v>
      </c>
      <c r="B5" s="11" t="s">
        <v>92</v>
      </c>
      <c r="C5" s="11" t="s">
        <v>88</v>
      </c>
      <c r="D5" s="20" t="s">
        <v>367</v>
      </c>
      <c r="E5" s="61" t="s">
        <v>288</v>
      </c>
      <c r="F5" s="65">
        <v>56.54</v>
      </c>
      <c r="G5" s="33">
        <f>(F5-50)/100</f>
        <v>6.5399999999999986E-2</v>
      </c>
      <c r="H5" s="67" t="s">
        <v>375</v>
      </c>
      <c r="I5" s="7">
        <v>126956</v>
      </c>
      <c r="J5" s="70">
        <v>1244</v>
      </c>
      <c r="K5" s="72">
        <v>1442.6586122568351</v>
      </c>
      <c r="L5" s="72">
        <v>1620.0115953103091</v>
      </c>
      <c r="M5" s="72">
        <f>(L5-K5)*2</f>
        <v>354.70596610694793</v>
      </c>
      <c r="N5" s="54">
        <v>112</v>
      </c>
      <c r="O5" s="69"/>
      <c r="P5" s="77">
        <v>54278</v>
      </c>
      <c r="Q5" s="16">
        <v>0.43810454015564448</v>
      </c>
      <c r="R5" s="8">
        <v>44</v>
      </c>
      <c r="S5" s="68"/>
      <c r="T5" s="7">
        <v>65596</v>
      </c>
      <c r="U5" s="7">
        <v>24228</v>
      </c>
      <c r="V5" s="9">
        <v>0.1908377705661804</v>
      </c>
      <c r="W5" s="23">
        <v>100</v>
      </c>
    </row>
    <row r="6" spans="1:23" s="10" customFormat="1" x14ac:dyDescent="0.25">
      <c r="A6" s="8">
        <v>60</v>
      </c>
      <c r="B6" s="11" t="s">
        <v>97</v>
      </c>
      <c r="C6" s="11" t="s">
        <v>88</v>
      </c>
      <c r="D6" s="19" t="s">
        <v>369</v>
      </c>
      <c r="E6" s="63" t="s">
        <v>353</v>
      </c>
      <c r="F6" s="65">
        <v>56.87</v>
      </c>
      <c r="G6" s="33">
        <f>(F6-50)/100</f>
        <v>6.8699999999999969E-2</v>
      </c>
      <c r="H6" s="67" t="s">
        <v>375</v>
      </c>
      <c r="I6" s="7">
        <v>127400</v>
      </c>
      <c r="J6" s="70">
        <v>1328</v>
      </c>
      <c r="K6" s="72">
        <v>1540.0728593867179</v>
      </c>
      <c r="L6" s="72">
        <v>1729.4014457974999</v>
      </c>
      <c r="M6" s="72">
        <f>(L6-K6)*2</f>
        <v>378.65717282156402</v>
      </c>
      <c r="N6" s="54">
        <v>93</v>
      </c>
      <c r="O6" s="69"/>
      <c r="P6" s="77">
        <v>55484</v>
      </c>
      <c r="Q6" s="16">
        <v>0.44506279434850865</v>
      </c>
      <c r="R6" s="8">
        <v>36</v>
      </c>
      <c r="S6" s="68"/>
      <c r="T6" s="7">
        <v>66650</v>
      </c>
      <c r="U6" s="7">
        <v>23348</v>
      </c>
      <c r="V6" s="9">
        <v>0.18326530612244898</v>
      </c>
      <c r="W6" s="23">
        <v>110</v>
      </c>
    </row>
    <row r="7" spans="1:23" s="10" customFormat="1" x14ac:dyDescent="0.25">
      <c r="A7" s="8">
        <v>71</v>
      </c>
      <c r="B7" s="11" t="s">
        <v>87</v>
      </c>
      <c r="C7" s="11" t="s">
        <v>88</v>
      </c>
      <c r="D7" s="20" t="s">
        <v>367</v>
      </c>
      <c r="E7" s="61" t="s">
        <v>216</v>
      </c>
      <c r="F7" s="65">
        <v>58.18</v>
      </c>
      <c r="G7" s="33">
        <f>(F7-50)/100</f>
        <v>8.1799999999999998E-2</v>
      </c>
      <c r="H7" s="67" t="s">
        <v>375</v>
      </c>
      <c r="I7" s="7">
        <v>127683</v>
      </c>
      <c r="J7" s="70">
        <v>1394</v>
      </c>
      <c r="K7" s="72">
        <v>1616.6126249887686</v>
      </c>
      <c r="L7" s="72">
        <v>1815.3506140374357</v>
      </c>
      <c r="M7" s="72">
        <f>(L7-K7)*2</f>
        <v>397.47597809733406</v>
      </c>
      <c r="N7" s="54">
        <v>82</v>
      </c>
      <c r="O7" s="69"/>
      <c r="P7" s="77">
        <f>46793</f>
        <v>46793</v>
      </c>
      <c r="Q7" s="16">
        <v>0.37815527517367231</v>
      </c>
      <c r="R7" s="8">
        <v>96</v>
      </c>
      <c r="S7" s="68"/>
      <c r="T7" s="7">
        <v>64950</v>
      </c>
      <c r="U7" s="7">
        <v>27728</v>
      </c>
      <c r="V7" s="9">
        <v>0.217162817289694</v>
      </c>
      <c r="W7" s="23">
        <v>50</v>
      </c>
    </row>
    <row r="8" spans="1:23" s="10" customFormat="1" x14ac:dyDescent="0.25">
      <c r="A8" s="8">
        <v>83</v>
      </c>
      <c r="B8" s="11" t="s">
        <v>94</v>
      </c>
      <c r="C8" s="11" t="s">
        <v>88</v>
      </c>
      <c r="D8" s="20" t="s">
        <v>367</v>
      </c>
      <c r="E8" s="61" t="s">
        <v>315</v>
      </c>
      <c r="F8" s="65">
        <v>59.72</v>
      </c>
      <c r="G8" s="33">
        <f>(F8-50)/100</f>
        <v>9.7199999999999995E-2</v>
      </c>
      <c r="H8" s="67" t="s">
        <v>375</v>
      </c>
      <c r="I8" s="7">
        <v>121847</v>
      </c>
      <c r="J8" s="70">
        <v>1305</v>
      </c>
      <c r="K8" s="72">
        <v>1513.3999107678212</v>
      </c>
      <c r="L8" s="72">
        <v>1699.4494629260073</v>
      </c>
      <c r="M8" s="72">
        <f>(L8-K8)*2</f>
        <v>372.09910431637218</v>
      </c>
      <c r="N8" s="54">
        <v>97</v>
      </c>
      <c r="O8" s="69"/>
      <c r="P8" s="77">
        <v>48822</v>
      </c>
      <c r="Q8" s="16">
        <v>0.40950536328346204</v>
      </c>
      <c r="R8" s="8">
        <v>67</v>
      </c>
      <c r="S8" s="68"/>
      <c r="T8" s="7">
        <v>62160</v>
      </c>
      <c r="U8" s="7">
        <v>24226</v>
      </c>
      <c r="V8" s="9">
        <v>0.19882311423342389</v>
      </c>
      <c r="W8" s="23">
        <v>82</v>
      </c>
    </row>
    <row r="9" spans="1:23" s="10" customFormat="1" x14ac:dyDescent="0.25">
      <c r="A9" s="8">
        <v>97</v>
      </c>
      <c r="B9" s="11" t="s">
        <v>93</v>
      </c>
      <c r="C9" s="11" t="s">
        <v>88</v>
      </c>
      <c r="D9" s="20" t="s">
        <v>367</v>
      </c>
      <c r="E9" s="61" t="s">
        <v>300</v>
      </c>
      <c r="F9" s="65">
        <v>61.94</v>
      </c>
      <c r="G9" s="33">
        <f>(F9-50)/100</f>
        <v>0.11939999999999998</v>
      </c>
      <c r="H9" s="67" t="s">
        <v>375</v>
      </c>
      <c r="I9" s="7">
        <v>122472</v>
      </c>
      <c r="J9" s="70">
        <v>1168</v>
      </c>
      <c r="K9" s="72">
        <v>1354.5219124726557</v>
      </c>
      <c r="L9" s="72">
        <v>1521.0398258218977</v>
      </c>
      <c r="M9" s="72">
        <f>(L9-K9)*2</f>
        <v>333.03582669848402</v>
      </c>
      <c r="N9" s="54">
        <v>123</v>
      </c>
      <c r="O9" s="69"/>
      <c r="P9" s="77">
        <v>49486</v>
      </c>
      <c r="Q9" s="16">
        <v>0.41564602521392646</v>
      </c>
      <c r="R9" s="8">
        <v>63</v>
      </c>
      <c r="S9" s="68"/>
      <c r="T9" s="7">
        <v>63009</v>
      </c>
      <c r="U9" s="7">
        <v>24783</v>
      </c>
      <c r="V9" s="9">
        <v>0.20235645698608662</v>
      </c>
      <c r="W9" s="23">
        <v>75</v>
      </c>
    </row>
    <row r="10" spans="1:23" s="10" customFormat="1" x14ac:dyDescent="0.25">
      <c r="A10" s="8">
        <v>108</v>
      </c>
      <c r="B10" s="11" t="s">
        <v>91</v>
      </c>
      <c r="C10" s="11" t="s">
        <v>88</v>
      </c>
      <c r="D10" s="19" t="s">
        <v>369</v>
      </c>
      <c r="E10" s="63" t="s">
        <v>282</v>
      </c>
      <c r="F10" s="65">
        <v>63.32</v>
      </c>
      <c r="G10" s="33">
        <f>(F10-50)/100</f>
        <v>0.13320000000000001</v>
      </c>
      <c r="H10" s="67" t="s">
        <v>375</v>
      </c>
      <c r="I10" s="7">
        <v>120687</v>
      </c>
      <c r="J10" s="70">
        <v>997</v>
      </c>
      <c r="K10" s="72">
        <v>1156.2143379582515</v>
      </c>
      <c r="L10" s="72">
        <v>1298.3533444729726</v>
      </c>
      <c r="M10" s="72">
        <f>(L10-K10)*2</f>
        <v>284.27801302944226</v>
      </c>
      <c r="N10" s="54">
        <v>144</v>
      </c>
      <c r="O10" s="69"/>
      <c r="P10" s="77">
        <v>59905</v>
      </c>
      <c r="Q10" s="16">
        <v>0.50624342306959325</v>
      </c>
      <c r="R10" s="8">
        <v>10</v>
      </c>
      <c r="S10" s="68"/>
      <c r="T10" s="7">
        <v>60355</v>
      </c>
      <c r="U10" s="7">
        <v>19467</v>
      </c>
      <c r="V10" s="9">
        <v>0.16130154863406995</v>
      </c>
      <c r="W10" s="23">
        <v>141</v>
      </c>
    </row>
    <row r="11" spans="1:23" s="10" customFormat="1" x14ac:dyDescent="0.25">
      <c r="A11" s="8">
        <v>115</v>
      </c>
      <c r="B11" s="11" t="s">
        <v>96</v>
      </c>
      <c r="C11" s="11" t="s">
        <v>88</v>
      </c>
      <c r="D11" s="20" t="s">
        <v>367</v>
      </c>
      <c r="E11" s="63" t="s">
        <v>352</v>
      </c>
      <c r="F11" s="65">
        <v>64.13</v>
      </c>
      <c r="G11" s="33">
        <f>(F11-50)/100</f>
        <v>0.14129999999999995</v>
      </c>
      <c r="H11" s="67" t="s">
        <v>375</v>
      </c>
      <c r="I11" s="7">
        <v>126198</v>
      </c>
      <c r="J11" s="70">
        <v>1089</v>
      </c>
      <c r="K11" s="72">
        <v>1262.9061324338372</v>
      </c>
      <c r="L11" s="72">
        <v>1418.1612759589439</v>
      </c>
      <c r="M11" s="72">
        <f>(L11-K11)*2</f>
        <v>310.51028705021326</v>
      </c>
      <c r="N11" s="54">
        <v>131</v>
      </c>
      <c r="O11" s="69"/>
      <c r="P11" s="77">
        <v>44330</v>
      </c>
      <c r="Q11" s="16">
        <v>0.36342889744686918</v>
      </c>
      <c r="R11" s="8">
        <v>104</v>
      </c>
      <c r="S11" s="68"/>
      <c r="T11" s="7">
        <v>63959</v>
      </c>
      <c r="U11" s="7">
        <v>28923</v>
      </c>
      <c r="V11" s="9">
        <v>0.22918746731326961</v>
      </c>
      <c r="W11" s="23">
        <v>33</v>
      </c>
    </row>
    <row r="12" spans="1:23" s="10" customFormat="1" x14ac:dyDescent="0.25">
      <c r="A12" s="8">
        <v>143</v>
      </c>
      <c r="B12" s="11" t="s">
        <v>89</v>
      </c>
      <c r="C12" s="11" t="s">
        <v>88</v>
      </c>
      <c r="D12" s="19" t="s">
        <v>369</v>
      </c>
      <c r="E12" s="63" t="s">
        <v>220</v>
      </c>
      <c r="F12" s="65">
        <v>68.94</v>
      </c>
      <c r="G12" s="33">
        <f>(F12-50)/100</f>
        <v>0.18939999999999999</v>
      </c>
      <c r="H12" s="67" t="s">
        <v>375</v>
      </c>
      <c r="I12" s="7">
        <v>119697</v>
      </c>
      <c r="J12" s="70">
        <v>1050</v>
      </c>
      <c r="K12" s="72">
        <v>1217.6780891235346</v>
      </c>
      <c r="L12" s="72">
        <v>1367.3731310898911</v>
      </c>
      <c r="M12" s="72">
        <f>(L12-K12)*2</f>
        <v>299.39008393271297</v>
      </c>
      <c r="N12" s="54">
        <v>137</v>
      </c>
      <c r="O12" s="69"/>
      <c r="P12" s="77">
        <v>59069</v>
      </c>
      <c r="Q12" s="16">
        <v>0.50586898585595297</v>
      </c>
      <c r="R12" s="8">
        <v>11</v>
      </c>
      <c r="S12" s="68"/>
      <c r="T12" s="7">
        <v>60665</v>
      </c>
      <c r="U12" s="7">
        <v>19222</v>
      </c>
      <c r="V12" s="9">
        <v>0.16058882010409617</v>
      </c>
      <c r="W12" s="23">
        <v>142</v>
      </c>
    </row>
    <row r="14" spans="1:23" x14ac:dyDescent="0.25">
      <c r="A14" t="s">
        <v>164</v>
      </c>
    </row>
    <row r="15" spans="1:23" x14ac:dyDescent="0.25">
      <c r="A15" t="s">
        <v>168</v>
      </c>
    </row>
    <row r="18" spans="1:2" x14ac:dyDescent="0.25">
      <c r="B18" s="2" t="s">
        <v>207</v>
      </c>
    </row>
    <row r="20" spans="1:2" x14ac:dyDescent="0.25">
      <c r="A20" s="73" t="s">
        <v>383</v>
      </c>
    </row>
  </sheetData>
  <autoFilter ref="A2:W2" xr:uid="{5330AD07-E48A-4FF6-8957-17E59AF6D7B1}">
    <sortState xmlns:xlrd2="http://schemas.microsoft.com/office/spreadsheetml/2017/richdata2" ref="A3:W12">
      <sortCondition ref="G2"/>
    </sortState>
  </autoFilter>
  <mergeCells count="3">
    <mergeCell ref="J1:M1"/>
    <mergeCell ref="P1:R1"/>
    <mergeCell ref="T1:W1"/>
  </mergeCells>
  <hyperlinks>
    <hyperlink ref="E5" r:id="rId1" tooltip="Mark Butler" display="https://en.wikipedia.org/wiki/Mark_Butler" xr:uid="{3FB4B35E-C34D-4F7B-B4A6-2BC1E5CE3C29}"/>
    <hyperlink ref="E8" r:id="rId2" display="https://en.wikipedia.org/wiki/Tony_Zappia" xr:uid="{9D6A5A7C-4B69-4E8E-833B-029A4704EA03}"/>
    <hyperlink ref="E9" r:id="rId3" tooltip="Amanda Rishworth" display="https://en.wikipedia.org/wiki/Amanda_Rishworth" xr:uid="{91275DF7-3D5C-4BBA-8E6C-FC1C6CC9C9B3}"/>
    <hyperlink ref="E7" r:id="rId4" tooltip="Steve Georganas" display="https://en.wikipedia.org/wiki/Steve_Georganas" xr:uid="{5DDCD320-8C4C-43A0-8345-8773CE9C5111}"/>
    <hyperlink ref="E11" r:id="rId5" tooltip="Nick Champion" display="https://en.wikipedia.org/wiki/Nick_Champion" xr:uid="{0C0E6574-86D9-4E2B-82C7-5B66B65590C9}"/>
    <hyperlink ref="E4" r:id="rId6" display="https://en.wikipedia.org/wiki/Rebekha_Sharkie" xr:uid="{5AC2817B-CE24-4B98-8547-DEF3B92C5229}"/>
    <hyperlink ref="E12" r:id="rId7" tooltip="Tony Pasin" display="https://en.wikipedia.org/wiki/Tony_Pasin" xr:uid="{577840BD-C638-4AC0-B538-10DEEA3F9A4F}"/>
    <hyperlink ref="E6" r:id="rId8" tooltip="James Stevens (Australian politician)" display="https://en.wikipedia.org/wiki/James_Stevens_(Australian_politician)" xr:uid="{178E3CF4-D52A-4E70-AB6A-A01ECAAA2784}"/>
    <hyperlink ref="E10" r:id="rId9" tooltip="Rowan Ramsey" display="https://en.wikipedia.org/wiki/Rowan_Ramsey" xr:uid="{C273DDA1-00EA-4D16-B7C8-48D5AA0DDA38}"/>
    <hyperlink ref="E3" r:id="rId10" display="https://en.wikipedia.org/wiki/Nicolle_Flint" xr:uid="{9A16626D-27B7-4CC7-99A7-24881B1900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98F6-B042-4AC5-A38A-1DC41F615125}">
  <dimension ref="A1:W40"/>
  <sheetViews>
    <sheetView topLeftCell="A3" workbookViewId="0">
      <selection activeCell="B1" sqref="B1:W32"/>
    </sheetView>
  </sheetViews>
  <sheetFormatPr defaultRowHeight="15" x14ac:dyDescent="0.25"/>
  <cols>
    <col min="1" max="1" width="6" customWidth="1"/>
    <col min="2" max="2" width="12.42578125" style="2" customWidth="1"/>
    <col min="3" max="3" width="7.28515625" style="2" customWidth="1"/>
    <col min="4" max="4" width="8.85546875" style="2" customWidth="1"/>
    <col min="5" max="5" width="19.28515625" style="2" hidden="1" customWidth="1"/>
    <col min="6" max="6" width="10.42578125" style="2" hidden="1" customWidth="1"/>
    <col min="7" max="7" width="10" style="2" customWidth="1"/>
    <col min="8" max="8" width="7.7109375" style="2" customWidth="1"/>
    <col min="9" max="9" width="14.42578125" style="1" hidden="1" customWidth="1"/>
    <col min="10" max="10" width="12.7109375" customWidth="1"/>
    <col min="11" max="11" width="10.7109375" customWidth="1"/>
    <col min="12" max="12" width="9.85546875" customWidth="1"/>
    <col min="13" max="13" width="8.85546875" customWidth="1"/>
    <col min="14" max="14" width="9.7109375" customWidth="1"/>
    <col min="15" max="15" width="1.85546875" style="6" customWidth="1"/>
    <col min="16" max="16" width="11.85546875" customWidth="1"/>
    <col min="17" max="17" width="14" customWidth="1"/>
    <col min="18" max="18" width="14.28515625" customWidth="1"/>
    <col min="19" max="19" width="2" customWidth="1"/>
    <col min="20" max="20" width="10.42578125" style="1" customWidth="1"/>
    <col min="21" max="21" width="10.7109375" style="5" customWidth="1"/>
    <col min="22" max="22" width="10.85546875" style="6" customWidth="1"/>
    <col min="23" max="23" width="9.42578125" style="24" customWidth="1"/>
  </cols>
  <sheetData>
    <row r="1" spans="1:23" x14ac:dyDescent="0.25">
      <c r="A1" s="4"/>
      <c r="B1" s="25"/>
      <c r="C1" s="25"/>
      <c r="D1" s="25"/>
      <c r="E1" s="25"/>
      <c r="F1" s="25"/>
      <c r="G1" s="25"/>
      <c r="H1" s="25"/>
      <c r="I1" s="3"/>
      <c r="J1" s="79" t="s">
        <v>377</v>
      </c>
      <c r="K1" s="80"/>
      <c r="L1" s="80"/>
      <c r="M1" s="80"/>
      <c r="N1" s="78"/>
      <c r="O1" s="26"/>
      <c r="P1" s="79" t="s">
        <v>376</v>
      </c>
      <c r="Q1" s="80"/>
      <c r="R1" s="81"/>
      <c r="T1" s="79" t="s">
        <v>378</v>
      </c>
      <c r="U1" s="80"/>
      <c r="V1" s="80"/>
      <c r="W1" s="81"/>
    </row>
    <row r="2" spans="1:23" ht="93" customHeight="1" x14ac:dyDescent="0.25">
      <c r="A2" s="4"/>
      <c r="B2" s="50" t="s">
        <v>0</v>
      </c>
      <c r="C2" s="50" t="s">
        <v>1</v>
      </c>
      <c r="D2" s="50" t="s">
        <v>169</v>
      </c>
      <c r="E2" s="50" t="s">
        <v>215</v>
      </c>
      <c r="F2" s="50" t="s">
        <v>381</v>
      </c>
      <c r="G2" s="50" t="s">
        <v>366</v>
      </c>
      <c r="H2" s="50" t="s">
        <v>373</v>
      </c>
      <c r="I2" s="50" t="s">
        <v>161</v>
      </c>
      <c r="J2" s="50" t="s">
        <v>200</v>
      </c>
      <c r="K2" s="50" t="s">
        <v>379</v>
      </c>
      <c r="L2" s="50" t="s">
        <v>380</v>
      </c>
      <c r="M2" s="50" t="s">
        <v>204</v>
      </c>
      <c r="N2" s="48" t="s">
        <v>384</v>
      </c>
      <c r="O2" s="14"/>
      <c r="P2" s="50" t="s">
        <v>167</v>
      </c>
      <c r="Q2" s="50" t="s">
        <v>166</v>
      </c>
      <c r="R2" s="48" t="s">
        <v>384</v>
      </c>
      <c r="T2" s="50" t="s">
        <v>163</v>
      </c>
      <c r="U2" s="50" t="s">
        <v>162</v>
      </c>
      <c r="V2" s="50" t="s">
        <v>165</v>
      </c>
      <c r="W2" s="48" t="s">
        <v>384</v>
      </c>
    </row>
    <row r="3" spans="1:23" s="10" customFormat="1" x14ac:dyDescent="0.25">
      <c r="A3" s="8">
        <v>6</v>
      </c>
      <c r="B3" s="11" t="s">
        <v>75</v>
      </c>
      <c r="C3" s="11" t="s">
        <v>158</v>
      </c>
      <c r="D3" s="20" t="s">
        <v>367</v>
      </c>
      <c r="E3" s="61" t="s">
        <v>305</v>
      </c>
      <c r="F3" s="65">
        <v>50.64</v>
      </c>
      <c r="G3" s="33">
        <f>(F3-50)/100</f>
        <v>6.4000000000000055E-3</v>
      </c>
      <c r="H3" s="66" t="s">
        <v>374</v>
      </c>
      <c r="I3" s="7">
        <v>111461</v>
      </c>
      <c r="J3" s="70">
        <v>1609</v>
      </c>
      <c r="K3" s="72">
        <v>1865.9467099045401</v>
      </c>
      <c r="L3" s="72">
        <v>2095.3365408796517</v>
      </c>
      <c r="M3" s="72">
        <f>(L3-K3)*2</f>
        <v>458.77966195022327</v>
      </c>
      <c r="N3" s="54">
        <v>43</v>
      </c>
      <c r="O3" s="69"/>
      <c r="P3" s="77">
        <v>39292</v>
      </c>
      <c r="Q3" s="16">
        <v>0.35816115053695913</v>
      </c>
      <c r="R3" s="8">
        <v>110</v>
      </c>
      <c r="S3" s="68"/>
      <c r="T3" s="7">
        <v>57934</v>
      </c>
      <c r="U3" s="7">
        <v>25306</v>
      </c>
      <c r="V3" s="9">
        <v>0.22703905401889451</v>
      </c>
      <c r="W3" s="23">
        <v>36</v>
      </c>
    </row>
    <row r="4" spans="1:23" s="10" customFormat="1" x14ac:dyDescent="0.25">
      <c r="A4" s="8">
        <v>9</v>
      </c>
      <c r="B4" s="11" t="s">
        <v>57</v>
      </c>
      <c r="C4" s="11" t="s">
        <v>158</v>
      </c>
      <c r="D4" s="20" t="s">
        <v>367</v>
      </c>
      <c r="E4" s="61" t="s">
        <v>227</v>
      </c>
      <c r="F4" s="65">
        <v>51.21</v>
      </c>
      <c r="G4" s="33">
        <f>(F4-50)/100</f>
        <v>1.2100000000000008E-2</v>
      </c>
      <c r="H4" s="66" t="s">
        <v>374</v>
      </c>
      <c r="I4" s="7">
        <v>123854</v>
      </c>
      <c r="J4" s="70">
        <v>1303</v>
      </c>
      <c r="K4" s="72">
        <v>1511.0805239313959</v>
      </c>
      <c r="L4" s="72">
        <v>1696.8449426763125</v>
      </c>
      <c r="M4" s="72">
        <f>(L4-K4)*2</f>
        <v>371.52883748983322</v>
      </c>
      <c r="N4" s="54">
        <v>99</v>
      </c>
      <c r="O4" s="69"/>
      <c r="P4" s="77">
        <v>41801</v>
      </c>
      <c r="Q4" s="16">
        <v>0.35088087586997596</v>
      </c>
      <c r="R4" s="8">
        <v>116</v>
      </c>
      <c r="S4" s="68"/>
      <c r="T4" s="7">
        <v>63360</v>
      </c>
      <c r="U4" s="7">
        <v>29068</v>
      </c>
      <c r="V4" s="9">
        <v>0.23469569008671501</v>
      </c>
      <c r="W4" s="23">
        <v>26</v>
      </c>
    </row>
    <row r="5" spans="1:23" s="10" customFormat="1" x14ac:dyDescent="0.25">
      <c r="A5" s="8">
        <v>14</v>
      </c>
      <c r="B5" s="11" t="s">
        <v>80</v>
      </c>
      <c r="C5" s="11" t="s">
        <v>158</v>
      </c>
      <c r="D5" s="20" t="s">
        <v>367</v>
      </c>
      <c r="E5" s="61" t="s">
        <v>329</v>
      </c>
      <c r="F5" s="65">
        <v>51.9</v>
      </c>
      <c r="G5" s="33">
        <f>(F5-50)/100</f>
        <v>1.8999999999999986E-2</v>
      </c>
      <c r="H5" s="66" t="s">
        <v>374</v>
      </c>
      <c r="I5" s="7">
        <v>106318</v>
      </c>
      <c r="J5" s="70">
        <v>1601</v>
      </c>
      <c r="K5" s="72">
        <v>1856.6691625588369</v>
      </c>
      <c r="L5" s="72">
        <v>2084.9184598808715</v>
      </c>
      <c r="M5" s="72">
        <f>(L5-K5)*2</f>
        <v>456.49859464406927</v>
      </c>
      <c r="N5" s="54">
        <v>44</v>
      </c>
      <c r="O5" s="69"/>
      <c r="P5" s="77">
        <v>36260</v>
      </c>
      <c r="Q5" s="16">
        <v>0.34707199157245244</v>
      </c>
      <c r="R5" s="8">
        <v>120</v>
      </c>
      <c r="S5" s="68"/>
      <c r="T5" s="7">
        <v>53726</v>
      </c>
      <c r="U5" s="7">
        <v>24056</v>
      </c>
      <c r="V5" s="9">
        <v>0.22626460241915763</v>
      </c>
      <c r="W5" s="23">
        <v>40</v>
      </c>
    </row>
    <row r="6" spans="1:23" s="10" customFormat="1" x14ac:dyDescent="0.25">
      <c r="A6" s="8">
        <v>19</v>
      </c>
      <c r="B6" s="11" t="s">
        <v>69</v>
      </c>
      <c r="C6" s="11" t="s">
        <v>158</v>
      </c>
      <c r="D6" s="20" t="s">
        <v>367</v>
      </c>
      <c r="E6" s="61" t="s">
        <v>283</v>
      </c>
      <c r="F6" s="65">
        <v>52.86</v>
      </c>
      <c r="G6" s="33">
        <f>(F6-50)/100</f>
        <v>2.8599999999999993E-2</v>
      </c>
      <c r="H6" s="66" t="s">
        <v>374</v>
      </c>
      <c r="I6" s="7">
        <v>119102</v>
      </c>
      <c r="J6" s="70">
        <v>1890</v>
      </c>
      <c r="K6" s="72">
        <v>2191.8205604223617</v>
      </c>
      <c r="L6" s="72">
        <v>2461.2716359618034</v>
      </c>
      <c r="M6" s="72">
        <f>(L6-K6)*2</f>
        <v>538.90215107888343</v>
      </c>
      <c r="N6" s="54">
        <v>22</v>
      </c>
      <c r="O6" s="69"/>
      <c r="P6" s="77">
        <v>31932</v>
      </c>
      <c r="Q6" s="16">
        <v>0.27911370086144649</v>
      </c>
      <c r="R6" s="8">
        <v>145</v>
      </c>
      <c r="S6" s="68"/>
      <c r="T6" s="7">
        <v>60956</v>
      </c>
      <c r="U6" s="7">
        <v>31403</v>
      </c>
      <c r="V6" s="9">
        <v>0.26366475793857364</v>
      </c>
      <c r="W6" s="23">
        <v>3</v>
      </c>
    </row>
    <row r="7" spans="1:23" s="10" customFormat="1" x14ac:dyDescent="0.25">
      <c r="A7" s="8">
        <v>24</v>
      </c>
      <c r="B7" s="11" t="s">
        <v>76</v>
      </c>
      <c r="C7" s="11" t="s">
        <v>158</v>
      </c>
      <c r="D7" s="19" t="s">
        <v>368</v>
      </c>
      <c r="E7" s="61" t="s">
        <v>308</v>
      </c>
      <c r="F7" s="65">
        <v>53.28</v>
      </c>
      <c r="G7" s="33">
        <f>(F7-50)/100</f>
        <v>3.280000000000001E-2</v>
      </c>
      <c r="H7" s="66" t="s">
        <v>374</v>
      </c>
      <c r="I7" s="7">
        <v>126400</v>
      </c>
      <c r="J7" s="70">
        <v>1256</v>
      </c>
      <c r="K7" s="72">
        <v>1456.5749332753899</v>
      </c>
      <c r="L7" s="72">
        <v>1635.6387168084793</v>
      </c>
      <c r="M7" s="72">
        <f>(L7-K7)*2</f>
        <v>358.12756706617893</v>
      </c>
      <c r="N7" s="54">
        <v>10</v>
      </c>
      <c r="O7" s="69"/>
      <c r="P7" s="77">
        <v>51614</v>
      </c>
      <c r="Q7" s="16">
        <v>0.43102056962025315</v>
      </c>
      <c r="R7" s="8">
        <v>48</v>
      </c>
      <c r="S7" s="68"/>
      <c r="T7" s="7">
        <v>65684</v>
      </c>
      <c r="U7" s="7">
        <v>25292</v>
      </c>
      <c r="V7" s="9">
        <v>0.20009493670886075</v>
      </c>
      <c r="W7" s="23">
        <v>78</v>
      </c>
    </row>
    <row r="8" spans="1:23" s="10" customFormat="1" x14ac:dyDescent="0.25">
      <c r="A8" s="8">
        <v>28</v>
      </c>
      <c r="B8" s="11" t="s">
        <v>74</v>
      </c>
      <c r="C8" s="11" t="s">
        <v>158</v>
      </c>
      <c r="D8" s="19" t="s">
        <v>368</v>
      </c>
      <c r="E8" s="61" t="s">
        <v>304</v>
      </c>
      <c r="F8" s="65">
        <v>54.17</v>
      </c>
      <c r="G8" s="33">
        <f>(F8-50)/100</f>
        <v>4.1700000000000015E-2</v>
      </c>
      <c r="H8" s="66" t="s">
        <v>374</v>
      </c>
      <c r="I8" s="7">
        <v>115751</v>
      </c>
      <c r="J8" s="70">
        <v>1314</v>
      </c>
      <c r="K8" s="72">
        <v>1523.8371515317372</v>
      </c>
      <c r="L8" s="72">
        <v>1711.1698040496346</v>
      </c>
      <c r="M8" s="72">
        <f>(L8-K8)*2</f>
        <v>374.66530503579497</v>
      </c>
      <c r="N8" s="54">
        <v>96</v>
      </c>
      <c r="O8" s="69"/>
      <c r="P8" s="77">
        <v>42880</v>
      </c>
      <c r="Q8" s="16">
        <v>0.38707224991576744</v>
      </c>
      <c r="R8" s="8">
        <v>87</v>
      </c>
      <c r="S8" s="68"/>
      <c r="T8" s="7">
        <v>57981</v>
      </c>
      <c r="U8" s="7">
        <v>23890</v>
      </c>
      <c r="V8" s="9">
        <v>0.20639130547468273</v>
      </c>
      <c r="W8" s="23">
        <v>71</v>
      </c>
    </row>
    <row r="9" spans="1:23" s="10" customFormat="1" x14ac:dyDescent="0.25">
      <c r="A9" s="8">
        <v>33</v>
      </c>
      <c r="B9" s="11" t="s">
        <v>63</v>
      </c>
      <c r="C9" s="11" t="s">
        <v>158</v>
      </c>
      <c r="D9" s="19" t="s">
        <v>368</v>
      </c>
      <c r="E9" s="61" t="s">
        <v>257</v>
      </c>
      <c r="F9" s="65">
        <v>54.64</v>
      </c>
      <c r="G9" s="33">
        <f>(F9-50)/100</f>
        <v>4.6400000000000004E-2</v>
      </c>
      <c r="H9" s="66" t="s">
        <v>374</v>
      </c>
      <c r="I9" s="7">
        <v>111509</v>
      </c>
      <c r="J9" s="70">
        <v>1739</v>
      </c>
      <c r="K9" s="72">
        <v>2016.7068542722159</v>
      </c>
      <c r="L9" s="72">
        <v>2264.6303571098288</v>
      </c>
      <c r="M9" s="72">
        <f>(L9-K9)*2</f>
        <v>495.84700567522577</v>
      </c>
      <c r="N9" s="54">
        <v>31</v>
      </c>
      <c r="O9" s="69"/>
      <c r="P9" s="77">
        <v>39248</v>
      </c>
      <c r="Q9" s="16">
        <v>0.36233846595342079</v>
      </c>
      <c r="R9" s="8">
        <v>107</v>
      </c>
      <c r="S9" s="68"/>
      <c r="T9" s="7">
        <v>57099</v>
      </c>
      <c r="U9" s="7">
        <v>23569</v>
      </c>
      <c r="V9" s="9">
        <v>0.21136410513949547</v>
      </c>
      <c r="W9" s="23">
        <v>59</v>
      </c>
    </row>
    <row r="10" spans="1:23" s="10" customFormat="1" x14ac:dyDescent="0.25">
      <c r="A10" s="8">
        <v>35</v>
      </c>
      <c r="B10" s="11" t="s">
        <v>60</v>
      </c>
      <c r="C10" s="11" t="s">
        <v>158</v>
      </c>
      <c r="D10" s="19" t="s">
        <v>368</v>
      </c>
      <c r="E10" s="61" t="s">
        <v>235</v>
      </c>
      <c r="F10" s="65">
        <v>54.92</v>
      </c>
      <c r="G10" s="33">
        <f>(F10-50)/100</f>
        <v>4.9200000000000015E-2</v>
      </c>
      <c r="H10" s="66" t="s">
        <v>374</v>
      </c>
      <c r="I10" s="7">
        <v>122975</v>
      </c>
      <c r="J10" s="70">
        <v>1868</v>
      </c>
      <c r="K10" s="72">
        <v>2166.3073052216782</v>
      </c>
      <c r="L10" s="72">
        <v>2432.6219132151587</v>
      </c>
      <c r="M10" s="72">
        <f>(L10-K10)*2</f>
        <v>532.62921598696084</v>
      </c>
      <c r="N10" s="54">
        <v>23</v>
      </c>
      <c r="O10" s="69"/>
      <c r="P10" s="77">
        <v>32703</v>
      </c>
      <c r="Q10" s="16">
        <v>0.27782069526326492</v>
      </c>
      <c r="R10" s="8">
        <v>147</v>
      </c>
      <c r="S10" s="68"/>
      <c r="T10" s="7">
        <v>61683</v>
      </c>
      <c r="U10" s="7">
        <v>32290</v>
      </c>
      <c r="V10" s="9">
        <v>0.2625736938402114</v>
      </c>
      <c r="W10" s="23">
        <v>4</v>
      </c>
    </row>
    <row r="11" spans="1:23" s="10" customFormat="1" x14ac:dyDescent="0.25">
      <c r="A11" s="8">
        <v>49</v>
      </c>
      <c r="B11" s="11" t="s">
        <v>84</v>
      </c>
      <c r="C11" s="11" t="s">
        <v>158</v>
      </c>
      <c r="D11" s="19" t="s">
        <v>368</v>
      </c>
      <c r="E11" s="63" t="s">
        <v>348</v>
      </c>
      <c r="F11" s="65">
        <v>56.03</v>
      </c>
      <c r="G11" s="33">
        <f>(F11-50)/100</f>
        <v>6.0300000000000013E-2</v>
      </c>
      <c r="H11" s="67" t="s">
        <v>375</v>
      </c>
      <c r="I11" s="7">
        <v>109674</v>
      </c>
      <c r="J11" s="70">
        <v>1964</v>
      </c>
      <c r="K11" s="72">
        <v>2277.6378733701163</v>
      </c>
      <c r="L11" s="72">
        <v>2557.6388852005193</v>
      </c>
      <c r="M11" s="72">
        <f>(L11-K11)*2</f>
        <v>560.00202366080612</v>
      </c>
      <c r="N11" s="54">
        <v>17</v>
      </c>
      <c r="O11" s="69"/>
      <c r="P11" s="77">
        <v>37412</v>
      </c>
      <c r="Q11" s="16">
        <v>0.34784908000072945</v>
      </c>
      <c r="R11" s="8">
        <v>118</v>
      </c>
      <c r="S11" s="68"/>
      <c r="T11" s="7">
        <v>56103</v>
      </c>
      <c r="U11" s="7">
        <v>23694</v>
      </c>
      <c r="V11" s="9">
        <v>0.21604026478472566</v>
      </c>
      <c r="W11" s="23">
        <v>51</v>
      </c>
    </row>
    <row r="12" spans="1:23" s="10" customFormat="1" x14ac:dyDescent="0.25">
      <c r="A12" s="8">
        <v>52</v>
      </c>
      <c r="B12" s="11" t="s">
        <v>81</v>
      </c>
      <c r="C12" s="11" t="s">
        <v>158</v>
      </c>
      <c r="D12" s="20" t="s">
        <v>367</v>
      </c>
      <c r="E12" s="61" t="s">
        <v>335</v>
      </c>
      <c r="F12" s="65">
        <v>56.39</v>
      </c>
      <c r="G12" s="33">
        <f>(F12-50)/100</f>
        <v>6.3900000000000012E-2</v>
      </c>
      <c r="H12" s="67" t="s">
        <v>375</v>
      </c>
      <c r="I12" s="7">
        <v>111230</v>
      </c>
      <c r="J12" s="70">
        <v>1551</v>
      </c>
      <c r="K12" s="72">
        <v>1798.6844916481921</v>
      </c>
      <c r="L12" s="72">
        <v>2019.8054536384959</v>
      </c>
      <c r="M12" s="72">
        <f>(L12-K12)*2</f>
        <v>442.24192398060768</v>
      </c>
      <c r="N12" s="54">
        <v>53</v>
      </c>
      <c r="O12" s="69"/>
      <c r="P12" s="77">
        <v>34812</v>
      </c>
      <c r="Q12" s="16">
        <v>0.32577542030027873</v>
      </c>
      <c r="R12" s="8">
        <v>131</v>
      </c>
      <c r="S12" s="68"/>
      <c r="T12" s="7">
        <v>57008</v>
      </c>
      <c r="U12" s="7">
        <v>26562</v>
      </c>
      <c r="V12" s="9">
        <v>0.2388024813449609</v>
      </c>
      <c r="W12" s="23">
        <v>21</v>
      </c>
    </row>
    <row r="13" spans="1:23" s="10" customFormat="1" x14ac:dyDescent="0.25">
      <c r="A13" s="8">
        <v>54</v>
      </c>
      <c r="B13" s="11" t="s">
        <v>83</v>
      </c>
      <c r="C13" s="11" t="s">
        <v>158</v>
      </c>
      <c r="D13" s="20" t="s">
        <v>367</v>
      </c>
      <c r="E13" s="61" t="s">
        <v>343</v>
      </c>
      <c r="F13" s="65">
        <v>56.44</v>
      </c>
      <c r="G13" s="33">
        <f>(F13-50)/100</f>
        <v>6.4399999999999971E-2</v>
      </c>
      <c r="H13" s="67" t="s">
        <v>375</v>
      </c>
      <c r="I13" s="7">
        <v>107312</v>
      </c>
      <c r="J13" s="70">
        <v>1431</v>
      </c>
      <c r="K13" s="72">
        <v>1659.5212814626457</v>
      </c>
      <c r="L13" s="72">
        <v>1863.5342386567943</v>
      </c>
      <c r="M13" s="72">
        <f>(L13-K13)*2</f>
        <v>408.02591438829722</v>
      </c>
      <c r="N13" s="54">
        <v>74</v>
      </c>
      <c r="O13" s="69"/>
      <c r="P13" s="77">
        <v>35484</v>
      </c>
      <c r="Q13" s="16">
        <v>0.33969173997316238</v>
      </c>
      <c r="R13" s="8">
        <v>126</v>
      </c>
      <c r="S13" s="68"/>
      <c r="T13" s="7">
        <v>54469</v>
      </c>
      <c r="U13" s="7">
        <v>24940</v>
      </c>
      <c r="V13" s="9">
        <v>0.23240644103175787</v>
      </c>
      <c r="W13" s="23">
        <v>29</v>
      </c>
    </row>
    <row r="14" spans="1:23" s="10" customFormat="1" x14ac:dyDescent="0.25">
      <c r="A14" s="8">
        <v>65</v>
      </c>
      <c r="B14" s="11" t="s">
        <v>58</v>
      </c>
      <c r="C14" s="11" t="s">
        <v>158</v>
      </c>
      <c r="D14" s="19" t="s">
        <v>368</v>
      </c>
      <c r="E14" s="61" t="s">
        <v>229</v>
      </c>
      <c r="F14" s="65">
        <v>57.41</v>
      </c>
      <c r="G14" s="33">
        <f>(F14-50)/100</f>
        <v>7.4099999999999971E-2</v>
      </c>
      <c r="H14" s="67" t="s">
        <v>375</v>
      </c>
      <c r="I14" s="7">
        <v>108240</v>
      </c>
      <c r="J14" s="70">
        <v>1742</v>
      </c>
      <c r="K14" s="72">
        <v>2020.1859345268547</v>
      </c>
      <c r="L14" s="72">
        <v>2268.5371374843712</v>
      </c>
      <c r="M14" s="72" cm="1">
        <f t="array" aca="1" ref="M14" ca="1">(L14-K14)*2+A3:W14</f>
        <v>496.70240591503307</v>
      </c>
      <c r="N14" s="54">
        <v>30</v>
      </c>
      <c r="O14" s="69"/>
      <c r="P14" s="77">
        <v>39829</v>
      </c>
      <c r="Q14" s="16">
        <v>0.37561899482631189</v>
      </c>
      <c r="R14" s="8">
        <v>99</v>
      </c>
      <c r="S14" s="68"/>
      <c r="T14" s="7">
        <v>56107</v>
      </c>
      <c r="U14" s="7">
        <v>22615</v>
      </c>
      <c r="V14" s="9">
        <v>0.20893385070214338</v>
      </c>
      <c r="W14" s="23">
        <v>61</v>
      </c>
    </row>
    <row r="15" spans="1:23" s="10" customFormat="1" x14ac:dyDescent="0.25">
      <c r="A15" s="8">
        <v>72</v>
      </c>
      <c r="B15" s="11" t="s">
        <v>71</v>
      </c>
      <c r="C15" s="11" t="s">
        <v>158</v>
      </c>
      <c r="D15" s="19" t="s">
        <v>368</v>
      </c>
      <c r="E15" s="61" t="s">
        <v>286</v>
      </c>
      <c r="F15" s="65">
        <v>58.36</v>
      </c>
      <c r="G15" s="33">
        <f>(F15-50)/100</f>
        <v>8.3599999999999994E-2</v>
      </c>
      <c r="H15" s="67" t="s">
        <v>375</v>
      </c>
      <c r="I15" s="7">
        <v>113081</v>
      </c>
      <c r="J15" s="70">
        <v>1392</v>
      </c>
      <c r="K15" s="72">
        <v>1614.2932381523431</v>
      </c>
      <c r="L15" s="72">
        <v>1812.7460937877408</v>
      </c>
      <c r="M15" s="72">
        <f>(L15-K15)*2</f>
        <v>396.90571127079556</v>
      </c>
      <c r="N15" s="54">
        <v>83</v>
      </c>
      <c r="O15" s="69"/>
      <c r="P15" s="77">
        <v>37904</v>
      </c>
      <c r="Q15" s="16">
        <v>0.3477418841361502</v>
      </c>
      <c r="R15" s="8">
        <v>119</v>
      </c>
      <c r="S15" s="68"/>
      <c r="T15" s="7">
        <v>57385</v>
      </c>
      <c r="U15" s="7">
        <v>26027</v>
      </c>
      <c r="V15" s="9">
        <v>0.23016244992527479</v>
      </c>
      <c r="W15" s="23">
        <v>32</v>
      </c>
    </row>
    <row r="16" spans="1:23" s="10" customFormat="1" x14ac:dyDescent="0.25">
      <c r="A16" s="8">
        <v>74</v>
      </c>
      <c r="B16" s="11" t="s">
        <v>82</v>
      </c>
      <c r="C16" s="11" t="s">
        <v>158</v>
      </c>
      <c r="D16" s="19" t="s">
        <v>368</v>
      </c>
      <c r="E16" s="61" t="s">
        <v>342</v>
      </c>
      <c r="F16" s="65">
        <v>58.4</v>
      </c>
      <c r="G16" s="33">
        <f>(F16-50)/100</f>
        <v>8.3999999999999991E-2</v>
      </c>
      <c r="H16" s="67" t="s">
        <v>375</v>
      </c>
      <c r="I16" s="7">
        <v>123020</v>
      </c>
      <c r="J16" s="70">
        <v>1387</v>
      </c>
      <c r="K16" s="72">
        <v>1608.4947710612785</v>
      </c>
      <c r="L16" s="72">
        <v>1806.2347931635038</v>
      </c>
      <c r="M16" s="72">
        <f>(L16-K16)*2</f>
        <v>395.48004420445068</v>
      </c>
      <c r="N16" s="54">
        <v>85</v>
      </c>
      <c r="O16" s="69"/>
      <c r="P16" s="77">
        <v>47466</v>
      </c>
      <c r="Q16" s="16">
        <v>0.40034953666070555</v>
      </c>
      <c r="R16" s="8">
        <v>78</v>
      </c>
      <c r="S16" s="68"/>
      <c r="T16" s="7">
        <v>64807</v>
      </c>
      <c r="U16" s="7">
        <v>25777</v>
      </c>
      <c r="V16" s="9">
        <v>0.20953503495366607</v>
      </c>
      <c r="W16" s="23">
        <v>60</v>
      </c>
    </row>
    <row r="17" spans="1:23" s="10" customFormat="1" x14ac:dyDescent="0.25">
      <c r="A17" s="8">
        <v>75</v>
      </c>
      <c r="B17" s="11" t="s">
        <v>68</v>
      </c>
      <c r="C17" s="11" t="s">
        <v>158</v>
      </c>
      <c r="D17" s="19" t="s">
        <v>368</v>
      </c>
      <c r="E17" s="61" t="s">
        <v>269</v>
      </c>
      <c r="F17" s="65">
        <v>58.6</v>
      </c>
      <c r="G17" s="33">
        <f>(F17-50)/100</f>
        <v>8.6000000000000021E-2</v>
      </c>
      <c r="H17" s="67" t="s">
        <v>375</v>
      </c>
      <c r="I17" s="7">
        <v>116554</v>
      </c>
      <c r="J17" s="70">
        <v>1463</v>
      </c>
      <c r="K17" s="72">
        <v>1696.6314708454581</v>
      </c>
      <c r="L17" s="72">
        <v>1905.2065626519145</v>
      </c>
      <c r="M17" s="72">
        <f>(L17-K17)*2</f>
        <v>417.15018361291277</v>
      </c>
      <c r="N17" s="54">
        <v>69</v>
      </c>
      <c r="O17" s="69"/>
      <c r="P17" s="77">
        <v>39342</v>
      </c>
      <c r="Q17" s="16">
        <v>0.3509789453815399</v>
      </c>
      <c r="R17" s="8">
        <v>115</v>
      </c>
      <c r="S17" s="68"/>
      <c r="T17" s="7">
        <v>60188</v>
      </c>
      <c r="U17" s="7">
        <v>27149</v>
      </c>
      <c r="V17" s="9">
        <v>0.23293065875045044</v>
      </c>
      <c r="W17" s="23">
        <v>28</v>
      </c>
    </row>
    <row r="18" spans="1:23" s="10" customFormat="1" x14ac:dyDescent="0.25">
      <c r="A18" s="8">
        <v>76</v>
      </c>
      <c r="B18" s="11" t="s">
        <v>67</v>
      </c>
      <c r="C18" s="11" t="s">
        <v>158</v>
      </c>
      <c r="D18" s="19" t="s">
        <v>368</v>
      </c>
      <c r="E18" s="61" t="s">
        <v>268</v>
      </c>
      <c r="F18" s="65">
        <v>58.66</v>
      </c>
      <c r="G18" s="33">
        <f>(F18-50)/100</f>
        <v>8.6599999999999969E-2</v>
      </c>
      <c r="H18" s="67" t="s">
        <v>375</v>
      </c>
      <c r="I18" s="7">
        <v>107758</v>
      </c>
      <c r="J18" s="70">
        <v>1384</v>
      </c>
      <c r="K18" s="72">
        <v>1605.0156908066399</v>
      </c>
      <c r="L18" s="72">
        <v>1802.3280127889611</v>
      </c>
      <c r="M18" s="72">
        <f>(L18-K18)*2</f>
        <v>394.62464396464247</v>
      </c>
      <c r="N18" s="54">
        <v>86</v>
      </c>
      <c r="O18" s="69"/>
      <c r="P18" s="77">
        <v>41992</v>
      </c>
      <c r="Q18" s="16">
        <v>0.40595593830620463</v>
      </c>
      <c r="R18" s="8">
        <v>70</v>
      </c>
      <c r="S18" s="68"/>
      <c r="T18" s="7">
        <v>52688</v>
      </c>
      <c r="U18" s="7">
        <v>21291</v>
      </c>
      <c r="V18" s="9">
        <v>0.19758161807012009</v>
      </c>
      <c r="W18" s="23">
        <v>89</v>
      </c>
    </row>
    <row r="19" spans="1:23" s="10" customFormat="1" x14ac:dyDescent="0.25">
      <c r="A19" s="8">
        <v>86</v>
      </c>
      <c r="B19" s="11" t="s">
        <v>59</v>
      </c>
      <c r="C19" s="11" t="s">
        <v>158</v>
      </c>
      <c r="D19" s="19" t="s">
        <v>368</v>
      </c>
      <c r="E19" s="61" t="s">
        <v>231</v>
      </c>
      <c r="F19" s="65">
        <v>60.24</v>
      </c>
      <c r="G19" s="33">
        <f>(F19-50)/100</f>
        <v>0.10240000000000002</v>
      </c>
      <c r="H19" s="67" t="s">
        <v>375</v>
      </c>
      <c r="I19" s="7">
        <v>114624</v>
      </c>
      <c r="J19" s="70">
        <v>1521</v>
      </c>
      <c r="K19" s="72">
        <v>1763.8936891018059</v>
      </c>
      <c r="L19" s="72">
        <v>1980.7376498930705</v>
      </c>
      <c r="M19" s="72">
        <f>(L19-K19)*2</f>
        <v>433.68792158252927</v>
      </c>
      <c r="N19" s="54">
        <v>59</v>
      </c>
      <c r="O19" s="69"/>
      <c r="P19" s="77">
        <v>50007</v>
      </c>
      <c r="Q19" s="16">
        <v>0.45171168341708545</v>
      </c>
      <c r="R19" s="8">
        <v>33</v>
      </c>
      <c r="S19" s="68"/>
      <c r="T19" s="7">
        <v>59475</v>
      </c>
      <c r="U19" s="7">
        <v>20505</v>
      </c>
      <c r="V19" s="9">
        <v>0.1788892378559464</v>
      </c>
      <c r="W19" s="23">
        <v>120</v>
      </c>
    </row>
    <row r="20" spans="1:23" s="10" customFormat="1" x14ac:dyDescent="0.25">
      <c r="A20" s="8">
        <v>98</v>
      </c>
      <c r="B20" s="11" t="s">
        <v>78</v>
      </c>
      <c r="C20" s="11" t="s">
        <v>158</v>
      </c>
      <c r="D20" s="19" t="s">
        <v>368</v>
      </c>
      <c r="E20" s="61" t="s">
        <v>322</v>
      </c>
      <c r="F20" s="65">
        <v>62.2</v>
      </c>
      <c r="G20" s="33">
        <f>(F20-50)/100</f>
        <v>0.12200000000000003</v>
      </c>
      <c r="H20" s="67" t="s">
        <v>375</v>
      </c>
      <c r="I20" s="7">
        <v>116136</v>
      </c>
      <c r="J20" s="70">
        <v>1395</v>
      </c>
      <c r="K20" s="72">
        <v>1617.7723184069814</v>
      </c>
      <c r="L20" s="72">
        <v>1816.6528741622833</v>
      </c>
      <c r="M20" s="72">
        <f>(L20-K20)*2</f>
        <v>397.76111151060377</v>
      </c>
      <c r="N20" s="54">
        <v>81</v>
      </c>
      <c r="O20" s="69"/>
      <c r="P20" s="77">
        <v>45177</v>
      </c>
      <c r="Q20" s="16">
        <v>0.39718089136874007</v>
      </c>
      <c r="R20" s="8">
        <v>79</v>
      </c>
      <c r="S20" s="68"/>
      <c r="T20" s="7">
        <v>61232</v>
      </c>
      <c r="U20" s="7">
        <v>24801</v>
      </c>
      <c r="V20" s="9">
        <v>0.21355135358545155</v>
      </c>
      <c r="W20" s="23">
        <v>54</v>
      </c>
    </row>
    <row r="21" spans="1:23" s="10" customFormat="1" x14ac:dyDescent="0.25">
      <c r="A21" s="8">
        <v>100</v>
      </c>
      <c r="B21" s="11" t="s">
        <v>61</v>
      </c>
      <c r="C21" s="11" t="s">
        <v>158</v>
      </c>
      <c r="D21" s="19" t="s">
        <v>368</v>
      </c>
      <c r="E21" s="63" t="s">
        <v>242</v>
      </c>
      <c r="F21" s="65">
        <v>62.35</v>
      </c>
      <c r="G21" s="33">
        <f>(F21-50)/100</f>
        <v>0.12350000000000001</v>
      </c>
      <c r="H21" s="67" t="s">
        <v>375</v>
      </c>
      <c r="I21" s="7">
        <v>107476</v>
      </c>
      <c r="J21" s="70">
        <v>1418</v>
      </c>
      <c r="K21" s="72">
        <v>1644.4452670258779</v>
      </c>
      <c r="L21" s="72">
        <v>1846.6048570337764</v>
      </c>
      <c r="M21" s="72">
        <f>(L21-K21)*2</f>
        <v>404.31918001579697</v>
      </c>
      <c r="N21" s="54">
        <v>77</v>
      </c>
      <c r="O21" s="69"/>
      <c r="P21" s="77">
        <v>41199</v>
      </c>
      <c r="Q21" s="16">
        <v>0.3946648554095798</v>
      </c>
      <c r="R21" s="8">
        <v>81</v>
      </c>
      <c r="S21" s="68"/>
      <c r="T21" s="7">
        <v>53880</v>
      </c>
      <c r="U21" s="7">
        <v>22436</v>
      </c>
      <c r="V21" s="9">
        <v>0.20875358219509471</v>
      </c>
      <c r="W21" s="23">
        <v>62</v>
      </c>
    </row>
    <row r="22" spans="1:23" s="10" customFormat="1" x14ac:dyDescent="0.25">
      <c r="A22" s="8">
        <v>103</v>
      </c>
      <c r="B22" s="11" t="s">
        <v>66</v>
      </c>
      <c r="C22" s="11" t="s">
        <v>158</v>
      </c>
      <c r="D22" s="19" t="s">
        <v>368</v>
      </c>
      <c r="E22" s="63" t="s">
        <v>266</v>
      </c>
      <c r="F22" s="65">
        <v>62.7</v>
      </c>
      <c r="G22" s="33">
        <f>(F22-50)/100</f>
        <v>0.12700000000000003</v>
      </c>
      <c r="H22" s="67" t="s">
        <v>375</v>
      </c>
      <c r="I22" s="7">
        <v>123306</v>
      </c>
      <c r="J22" s="70">
        <v>1247</v>
      </c>
      <c r="K22" s="72">
        <v>1446.1376925114737</v>
      </c>
      <c r="L22" s="72">
        <v>1623.9183756848515</v>
      </c>
      <c r="M22" s="72">
        <f>(L22-K22)*2</f>
        <v>355.56136634675568</v>
      </c>
      <c r="N22" s="54">
        <v>111</v>
      </c>
      <c r="O22" s="69"/>
      <c r="P22" s="77">
        <v>54161</v>
      </c>
      <c r="Q22" s="16">
        <v>0.45673365448558872</v>
      </c>
      <c r="R22" s="8">
        <v>30</v>
      </c>
      <c r="S22" s="68"/>
      <c r="T22" s="7">
        <v>64676</v>
      </c>
      <c r="U22" s="7">
        <v>22472</v>
      </c>
      <c r="V22" s="9">
        <v>0.18224579501403013</v>
      </c>
      <c r="W22" s="23">
        <v>113</v>
      </c>
    </row>
    <row r="23" spans="1:23" s="10" customFormat="1" x14ac:dyDescent="0.25">
      <c r="A23" s="8">
        <v>105</v>
      </c>
      <c r="B23" s="11" t="s">
        <v>85</v>
      </c>
      <c r="C23" s="11" t="s">
        <v>158</v>
      </c>
      <c r="D23" s="19" t="s">
        <v>368</v>
      </c>
      <c r="E23" s="61" t="s">
        <v>363</v>
      </c>
      <c r="F23" s="65">
        <v>63.15</v>
      </c>
      <c r="G23" s="33">
        <f>(F23-50)/100</f>
        <v>0.13149999999999998</v>
      </c>
      <c r="H23" s="67" t="s">
        <v>375</v>
      </c>
      <c r="I23" s="7">
        <v>113527</v>
      </c>
      <c r="J23" s="70">
        <v>1010</v>
      </c>
      <c r="K23" s="72">
        <v>1171.290352395019</v>
      </c>
      <c r="L23" s="72">
        <v>1315.28272609599</v>
      </c>
      <c r="M23" s="72">
        <f>(L23-K23)*2</f>
        <v>287.98474740194206</v>
      </c>
      <c r="N23" s="54">
        <v>141</v>
      </c>
      <c r="O23" s="69"/>
      <c r="P23" s="77">
        <v>59186</v>
      </c>
      <c r="Q23" s="16">
        <v>0.53681503078562809</v>
      </c>
      <c r="R23" s="8">
        <v>4</v>
      </c>
      <c r="S23" s="68"/>
      <c r="T23" s="7">
        <v>57922</v>
      </c>
      <c r="U23" s="7">
        <v>16232</v>
      </c>
      <c r="V23" s="9">
        <v>0.14297920318514537</v>
      </c>
      <c r="W23" s="23">
        <v>150</v>
      </c>
    </row>
    <row r="24" spans="1:23" s="10" customFormat="1" x14ac:dyDescent="0.25">
      <c r="A24" s="8">
        <v>109</v>
      </c>
      <c r="B24" s="11" t="s">
        <v>73</v>
      </c>
      <c r="C24" s="11" t="s">
        <v>158</v>
      </c>
      <c r="D24" s="22" t="s">
        <v>371</v>
      </c>
      <c r="E24" s="61" t="s">
        <v>298</v>
      </c>
      <c r="F24" s="65">
        <v>63.33</v>
      </c>
      <c r="G24" s="33">
        <f>(F24-50)/100</f>
        <v>0.13329999999999997</v>
      </c>
      <c r="H24" s="67" t="s">
        <v>375</v>
      </c>
      <c r="I24" s="7">
        <v>113112</v>
      </c>
      <c r="J24" s="70">
        <v>1177</v>
      </c>
      <c r="K24" s="72">
        <v>1364.9591532365719</v>
      </c>
      <c r="L24" s="72">
        <v>1532.7601669455253</v>
      </c>
      <c r="M24" s="72">
        <f>(L24-K24)*2</f>
        <v>335.60202741790681</v>
      </c>
      <c r="N24" s="54">
        <v>122</v>
      </c>
      <c r="O24" s="69"/>
      <c r="P24" s="77">
        <v>49169</v>
      </c>
      <c r="Q24" s="16">
        <v>0.44807801117476481</v>
      </c>
      <c r="R24" s="8">
        <v>35</v>
      </c>
      <c r="S24" s="68"/>
      <c r="T24" s="7">
        <v>56423</v>
      </c>
      <c r="U24" s="7">
        <v>21015</v>
      </c>
      <c r="V24" s="9">
        <v>0.1857893061744112</v>
      </c>
      <c r="W24" s="23">
        <v>109</v>
      </c>
    </row>
    <row r="25" spans="1:23" s="10" customFormat="1" x14ac:dyDescent="0.25">
      <c r="A25" s="8">
        <v>111</v>
      </c>
      <c r="B25" s="11" t="s">
        <v>65</v>
      </c>
      <c r="C25" s="11" t="s">
        <v>158</v>
      </c>
      <c r="D25" s="19" t="s">
        <v>368</v>
      </c>
      <c r="E25" s="61" t="s">
        <v>263</v>
      </c>
      <c r="F25" s="65">
        <v>63.44</v>
      </c>
      <c r="G25" s="33">
        <f>(F25-50)/100</f>
        <v>0.13439999999999996</v>
      </c>
      <c r="H25" s="67" t="s">
        <v>375</v>
      </c>
      <c r="I25" s="7">
        <v>121499</v>
      </c>
      <c r="J25" s="70">
        <v>1298</v>
      </c>
      <c r="K25" s="72">
        <v>1505.2820568403311</v>
      </c>
      <c r="L25" s="72">
        <v>1690.3336420520743</v>
      </c>
      <c r="M25" s="72">
        <f>(L25-K25)*2</f>
        <v>370.10317042348652</v>
      </c>
      <c r="N25" s="54">
        <v>102</v>
      </c>
      <c r="O25" s="69"/>
      <c r="P25" s="77">
        <v>52948</v>
      </c>
      <c r="Q25" s="16">
        <v>0.45453872048329613</v>
      </c>
      <c r="R25" s="8">
        <v>31</v>
      </c>
      <c r="S25" s="68"/>
      <c r="T25" s="7">
        <v>63724</v>
      </c>
      <c r="U25" s="7">
        <v>22042</v>
      </c>
      <c r="V25" s="9">
        <v>0.18141713100519347</v>
      </c>
      <c r="W25" s="23">
        <v>117</v>
      </c>
    </row>
    <row r="26" spans="1:23" s="10" customFormat="1" x14ac:dyDescent="0.25">
      <c r="A26" s="8">
        <v>117</v>
      </c>
      <c r="B26" s="11" t="s">
        <v>64</v>
      </c>
      <c r="C26" s="11" t="s">
        <v>158</v>
      </c>
      <c r="D26" s="19" t="s">
        <v>368</v>
      </c>
      <c r="E26" s="61" t="s">
        <v>262</v>
      </c>
      <c r="F26" s="65">
        <v>64.180000000000007</v>
      </c>
      <c r="G26" s="33">
        <f>(F26-50)/100</f>
        <v>0.14180000000000006</v>
      </c>
      <c r="H26" s="67" t="s">
        <v>375</v>
      </c>
      <c r="I26" s="7">
        <v>125384</v>
      </c>
      <c r="J26" s="70">
        <v>1419</v>
      </c>
      <c r="K26" s="72">
        <v>1645.6049604440909</v>
      </c>
      <c r="L26" s="72">
        <v>1847.9071171586238</v>
      </c>
      <c r="M26" s="72">
        <f>(L26-K26)*2</f>
        <v>404.60431342906577</v>
      </c>
      <c r="N26" s="54">
        <v>76</v>
      </c>
      <c r="O26" s="69"/>
      <c r="P26" s="77">
        <v>47847</v>
      </c>
      <c r="Q26" s="16">
        <v>0.40202896701333501</v>
      </c>
      <c r="R26" s="8">
        <v>77</v>
      </c>
      <c r="S26" s="68"/>
      <c r="T26" s="7">
        <v>65138</v>
      </c>
      <c r="U26" s="7">
        <v>26057</v>
      </c>
      <c r="V26" s="9">
        <v>0.20781758438078224</v>
      </c>
      <c r="W26" s="23">
        <v>68</v>
      </c>
    </row>
    <row r="27" spans="1:23" s="10" customFormat="1" x14ac:dyDescent="0.25">
      <c r="A27" s="8">
        <v>122</v>
      </c>
      <c r="B27" s="11" t="s">
        <v>72</v>
      </c>
      <c r="C27" s="11" t="s">
        <v>158</v>
      </c>
      <c r="D27" s="19" t="s">
        <v>368</v>
      </c>
      <c r="E27" s="61" t="s">
        <v>289</v>
      </c>
      <c r="F27" s="65">
        <v>64.5</v>
      </c>
      <c r="G27" s="33">
        <f>(F27-50)/100</f>
        <v>0.14499999999999999</v>
      </c>
      <c r="H27" s="67" t="s">
        <v>375</v>
      </c>
      <c r="I27" s="7">
        <v>114944</v>
      </c>
      <c r="J27" s="70">
        <v>946</v>
      </c>
      <c r="K27" s="72">
        <v>1097.0699736293939</v>
      </c>
      <c r="L27" s="72">
        <v>1231.9380781057496</v>
      </c>
      <c r="M27" s="72">
        <f>(L27-K27)*2</f>
        <v>269.73620895271142</v>
      </c>
      <c r="N27" s="54">
        <v>148</v>
      </c>
      <c r="O27" s="69"/>
      <c r="P27" s="77">
        <v>60182</v>
      </c>
      <c r="Q27" s="16">
        <v>0.54780588808463249</v>
      </c>
      <c r="R27" s="8">
        <v>2</v>
      </c>
      <c r="S27" s="68"/>
      <c r="T27" s="7">
        <v>59940</v>
      </c>
      <c r="U27" s="7">
        <v>17134</v>
      </c>
      <c r="V27" s="9">
        <v>0.14906389198218262</v>
      </c>
      <c r="W27" s="23">
        <v>148</v>
      </c>
    </row>
    <row r="28" spans="1:23" s="10" customFormat="1" x14ac:dyDescent="0.25">
      <c r="A28" s="8">
        <v>124</v>
      </c>
      <c r="B28" s="11" t="s">
        <v>86</v>
      </c>
      <c r="C28" s="11" t="s">
        <v>158</v>
      </c>
      <c r="D28" s="19" t="s">
        <v>368</v>
      </c>
      <c r="E28" s="61" t="s">
        <v>365</v>
      </c>
      <c r="F28" s="65">
        <v>64.58</v>
      </c>
      <c r="G28" s="33">
        <f>(F28-50)/100</f>
        <v>0.14579999999999999</v>
      </c>
      <c r="H28" s="67" t="s">
        <v>375</v>
      </c>
      <c r="I28" s="7">
        <v>121439</v>
      </c>
      <c r="J28" s="70">
        <v>1482</v>
      </c>
      <c r="K28" s="72">
        <v>1718.665645791503</v>
      </c>
      <c r="L28" s="72">
        <v>1929.9495050240173</v>
      </c>
      <c r="M28" s="72">
        <f>(L28-K28)*2</f>
        <v>422.56771846502852</v>
      </c>
      <c r="N28" s="54">
        <v>64</v>
      </c>
      <c r="O28" s="69"/>
      <c r="P28" s="77">
        <v>45765</v>
      </c>
      <c r="Q28" s="16">
        <v>0.39498843040538872</v>
      </c>
      <c r="R28" s="8">
        <v>80</v>
      </c>
      <c r="S28" s="68"/>
      <c r="T28" s="7">
        <v>61616</v>
      </c>
      <c r="U28" s="7">
        <v>24526</v>
      </c>
      <c r="V28" s="9">
        <v>0.20196147860242591</v>
      </c>
      <c r="W28" s="23">
        <v>76</v>
      </c>
    </row>
    <row r="29" spans="1:23" s="10" customFormat="1" x14ac:dyDescent="0.25">
      <c r="A29" s="8">
        <v>125</v>
      </c>
      <c r="B29" s="11" t="s">
        <v>62</v>
      </c>
      <c r="C29" s="11" t="s">
        <v>158</v>
      </c>
      <c r="D29" s="19" t="s">
        <v>368</v>
      </c>
      <c r="E29" s="63" t="s">
        <v>255</v>
      </c>
      <c r="F29" s="65">
        <v>64.61</v>
      </c>
      <c r="G29" s="33">
        <f>(F29-50)/100</f>
        <v>0.14610000000000001</v>
      </c>
      <c r="H29" s="67" t="s">
        <v>375</v>
      </c>
      <c r="I29" s="7">
        <v>108923</v>
      </c>
      <c r="J29" s="70">
        <v>1381</v>
      </c>
      <c r="K29" s="72">
        <v>1601.5366105520013</v>
      </c>
      <c r="L29" s="72">
        <v>1798.4212324144187</v>
      </c>
      <c r="M29" s="72">
        <f>(L29-K29)*2</f>
        <v>393.76924372483472</v>
      </c>
      <c r="N29" s="54">
        <v>87</v>
      </c>
      <c r="O29" s="69"/>
      <c r="P29" s="77">
        <v>42795</v>
      </c>
      <c r="Q29" s="16">
        <v>0.40479972090375771</v>
      </c>
      <c r="R29" s="8">
        <v>71</v>
      </c>
      <c r="S29" s="68"/>
      <c r="T29" s="7">
        <v>54186</v>
      </c>
      <c r="U29" s="7">
        <v>21534</v>
      </c>
      <c r="V29" s="9">
        <v>0.19769929216051707</v>
      </c>
      <c r="W29" s="23">
        <v>88</v>
      </c>
    </row>
    <row r="30" spans="1:23" s="10" customFormat="1" x14ac:dyDescent="0.25">
      <c r="A30" s="8">
        <v>132</v>
      </c>
      <c r="B30" s="11" t="s">
        <v>79</v>
      </c>
      <c r="C30" s="11" t="s">
        <v>158</v>
      </c>
      <c r="D30" s="19" t="s">
        <v>368</v>
      </c>
      <c r="E30" s="62" t="s">
        <v>327</v>
      </c>
      <c r="F30" s="65">
        <v>65.36</v>
      </c>
      <c r="G30" s="33">
        <f>(F30-50)/100</f>
        <v>0.15359999999999999</v>
      </c>
      <c r="H30" s="67" t="s">
        <v>375</v>
      </c>
      <c r="I30" s="7">
        <v>120982</v>
      </c>
      <c r="J30" s="70">
        <v>1254</v>
      </c>
      <c r="K30" s="72">
        <v>1454.2555464389641</v>
      </c>
      <c r="L30" s="72">
        <v>1633.0341965587836</v>
      </c>
      <c r="M30" s="72">
        <f>(L30-K30)*2</f>
        <v>357.55730023963906</v>
      </c>
      <c r="N30" s="54">
        <v>110</v>
      </c>
      <c r="O30" s="69"/>
      <c r="P30" s="77">
        <v>49108</v>
      </c>
      <c r="Q30" s="16">
        <v>0.4240961465341952</v>
      </c>
      <c r="R30" s="8">
        <v>56</v>
      </c>
      <c r="S30" s="68"/>
      <c r="T30" s="7">
        <v>61965</v>
      </c>
      <c r="U30" s="7">
        <v>23892</v>
      </c>
      <c r="V30" s="9">
        <v>0.19748392322824884</v>
      </c>
      <c r="W30" s="23">
        <v>90</v>
      </c>
    </row>
    <row r="31" spans="1:23" s="10" customFormat="1" x14ac:dyDescent="0.25">
      <c r="A31" s="8">
        <v>147</v>
      </c>
      <c r="B31" s="11" t="s">
        <v>70</v>
      </c>
      <c r="C31" s="11" t="s">
        <v>158</v>
      </c>
      <c r="D31" s="19" t="s">
        <v>368</v>
      </c>
      <c r="E31" s="61" t="s">
        <v>284</v>
      </c>
      <c r="F31" s="65">
        <v>70.48</v>
      </c>
      <c r="G31" s="33">
        <f>(F31-50)/100</f>
        <v>0.20480000000000004</v>
      </c>
      <c r="H31" s="67" t="s">
        <v>375</v>
      </c>
      <c r="I31" s="7">
        <v>108945</v>
      </c>
      <c r="J31" s="70">
        <v>1298</v>
      </c>
      <c r="K31" s="72">
        <v>1505.2820568403311</v>
      </c>
      <c r="L31" s="72">
        <v>1690.3336420520743</v>
      </c>
      <c r="M31" s="72">
        <f>(L31-K31)*2</f>
        <v>370.10317042348652</v>
      </c>
      <c r="N31" s="54">
        <v>102</v>
      </c>
      <c r="O31" s="69"/>
      <c r="P31" s="77">
        <v>44658</v>
      </c>
      <c r="Q31" s="16">
        <v>0.42172655927302766</v>
      </c>
      <c r="R31" s="8">
        <v>59</v>
      </c>
      <c r="S31" s="68"/>
      <c r="T31" s="7">
        <v>57085</v>
      </c>
      <c r="U31" s="7">
        <v>21964</v>
      </c>
      <c r="V31" s="9">
        <v>0.20160631511313049</v>
      </c>
      <c r="W31" s="23">
        <v>77</v>
      </c>
    </row>
    <row r="32" spans="1:23" s="10" customFormat="1" x14ac:dyDescent="0.25">
      <c r="A32" s="8">
        <v>151</v>
      </c>
      <c r="B32" s="11" t="s">
        <v>77</v>
      </c>
      <c r="C32" s="11" t="s">
        <v>158</v>
      </c>
      <c r="D32" s="19" t="s">
        <v>368</v>
      </c>
      <c r="E32" s="62" t="s">
        <v>317</v>
      </c>
      <c r="F32" s="65">
        <v>72.489999999999995</v>
      </c>
      <c r="G32" s="33">
        <f>(F32-50)/100</f>
        <v>0.22489999999999996</v>
      </c>
      <c r="H32" s="67" t="s">
        <v>375</v>
      </c>
      <c r="I32" s="7">
        <v>107647</v>
      </c>
      <c r="J32" s="70">
        <v>1083</v>
      </c>
      <c r="K32" s="72">
        <v>1255.9479719245596</v>
      </c>
      <c r="L32" s="72">
        <v>1410.3477152098585</v>
      </c>
      <c r="M32" s="72">
        <f>(L32-K32)*2</f>
        <v>308.79948657059776</v>
      </c>
      <c r="N32" s="54">
        <v>133</v>
      </c>
      <c r="O32" s="69"/>
      <c r="P32" s="77">
        <v>49529</v>
      </c>
      <c r="Q32" s="16">
        <v>0.47294397428632473</v>
      </c>
      <c r="R32" s="8">
        <v>21</v>
      </c>
      <c r="S32" s="68"/>
      <c r="T32" s="7">
        <v>54100</v>
      </c>
      <c r="U32" s="7">
        <v>18993</v>
      </c>
      <c r="V32" s="9">
        <v>0.17643780133213188</v>
      </c>
      <c r="W32" s="23">
        <v>123</v>
      </c>
    </row>
    <row r="34" spans="1:2" x14ac:dyDescent="0.25">
      <c r="A34" t="s">
        <v>164</v>
      </c>
    </row>
    <row r="35" spans="1:2" x14ac:dyDescent="0.25">
      <c r="A35" t="s">
        <v>168</v>
      </c>
    </row>
    <row r="38" spans="1:2" x14ac:dyDescent="0.25">
      <c r="B38" s="2" t="s">
        <v>207</v>
      </c>
    </row>
    <row r="40" spans="1:2" x14ac:dyDescent="0.25">
      <c r="A40" s="73" t="s">
        <v>383</v>
      </c>
    </row>
  </sheetData>
  <autoFilter ref="A2:Y2" xr:uid="{D6C398F6-B042-4AC5-A38A-1DC41F615125}">
    <sortState xmlns:xlrd2="http://schemas.microsoft.com/office/spreadsheetml/2017/richdata2" ref="A3:Y153">
      <sortCondition ref="C2"/>
    </sortState>
  </autoFilter>
  <mergeCells count="3">
    <mergeCell ref="J1:M1"/>
    <mergeCell ref="P1:R1"/>
    <mergeCell ref="T1:W1"/>
  </mergeCells>
  <hyperlinks>
    <hyperlink ref="E32" r:id="rId1" tooltip="David Littleproud" display="https://en.wikipedia.org/wiki/David_Littleproud" xr:uid="{0063D13D-C7BA-4630-BC7C-337ED960D1D4}"/>
    <hyperlink ref="E30" r:id="rId2" tooltip="Angie Bell" display="https://en.wikipedia.org/wiki/Angie_Bell" xr:uid="{89906BA2-7E03-47C7-B3B1-12B865686098}"/>
    <hyperlink ref="E25" r:id="rId3" display="https://en.wikipedia.org/wiki/Ted_O%27Brien_(Australian_politician)" xr:uid="{4FF70160-1818-4C37-B473-D3F06E57F8B8}"/>
    <hyperlink ref="E19" r:id="rId4" display="https://en.wikipedia.org/wiki/Andrew_Laming" xr:uid="{7AE6DBC0-1894-4F2D-857B-807CB5EF333D}"/>
    <hyperlink ref="E7" r:id="rId5" display="https://en.wikipedia.org/wiki/Terry_Young_(Australian_politician)" xr:uid="{8ABA8261-544D-4FF5-8AA0-C77195FD99A3}"/>
    <hyperlink ref="E31" r:id="rId6" tooltip="Garth Hamilton" display="https://en.wikipedia.org/wiki/Garth_Hamilton" xr:uid="{850E2C15-1CAA-4A5D-885A-B0AAC92F7FEA}"/>
    <hyperlink ref="E16" r:id="rId7" tooltip="Luke Howarth" display="https://en.wikipedia.org/wiki/Luke_Howarth" xr:uid="{17A3462D-EEA5-4216-8D3E-8AADB5AFCB66}"/>
    <hyperlink ref="E24" r:id="rId8" display="https://en.wikipedia.org/wiki/Bob_Katter" xr:uid="{DCC300A7-BD64-40B6-90A6-B5F11CC49245}"/>
    <hyperlink ref="E20" r:id="rId9" display="https://en.wikipedia.org/wiki/Karen_Andrews" xr:uid="{7BA547EF-9CDA-4579-A51A-25EC9D558EE3}"/>
    <hyperlink ref="E26" r:id="rId10" display="https://en.wikipedia.org/wiki/Stuart_Robert" xr:uid="{C0436A45-6C81-435B-AF24-3197128AB519}"/>
    <hyperlink ref="E8" r:id="rId11" tooltip="Warren Entsch" display="https://en.wikipedia.org/wiki/Warren_Entsch" xr:uid="{7D9CAFD7-5B5D-47DC-A781-8D5503F7C69C}"/>
    <hyperlink ref="E9" r:id="rId12" display="https://en.wikipedia.org/wiki/Peter_Dutton" xr:uid="{EFC5A534-27AB-4725-98CF-AB4AAFA7CAF1}"/>
    <hyperlink ref="E10" r:id="rId13" tooltip="Trevor Evans (politician)" display="https://en.wikipedia.org/wiki/Trevor_Evans_(politician)" xr:uid="{8447FDDF-0C4C-4D44-BD4F-216C6583DC60}"/>
    <hyperlink ref="E3" r:id="rId14" display="https://en.wikipedia.org/wiki/Anika_Wells" xr:uid="{3AEF8D1A-BB20-4E4C-A6B3-8CDFD25B1BE2}"/>
    <hyperlink ref="E4" r:id="rId15" display="https://en.wikipedia.org/wiki/Shayne_Neumann" xr:uid="{94730AEE-5A97-44AC-BBE2-F701E76EEAD8}"/>
    <hyperlink ref="E5" r:id="rId16" tooltip="Graham Perrett" display="https://en.wikipedia.org/wiki/Graham_Perrett" xr:uid="{F321E01C-A034-4537-B77F-7FC24A2C45CE}"/>
    <hyperlink ref="E6" r:id="rId17" tooltip="Terri Butler" display="https://en.wikipedia.org/wiki/Terri_Butler" xr:uid="{BF676C23-F4D0-4FC6-99CC-22486E3834B8}"/>
    <hyperlink ref="E12" r:id="rId18" display="https://en.wikipedia.org/wiki/Milton_Dick" xr:uid="{861F202F-DC9C-4831-BCCC-7A0B766886C6}"/>
    <hyperlink ref="E13" r:id="rId19" tooltip="Jim Chalmers" display="https://en.wikipedia.org/wiki/Jim_Chalmers" xr:uid="{ABD87644-7CC5-4CDD-BBFF-DB358391E98E}"/>
    <hyperlink ref="E11" r:id="rId20" tooltip="Julian Simmonds" display="https://en.wikipedia.org/wiki/Julian_Simmonds" xr:uid="{A049A904-0B7F-4346-BC3C-EAC4CE19937C}"/>
    <hyperlink ref="E14" r:id="rId21" tooltip="Ross Vasta" display="https://en.wikipedia.org/wiki/Ross_Vasta" xr:uid="{87ACB671-1727-4E80-8789-9D00B44D0E25}"/>
    <hyperlink ref="E15" r:id="rId22" tooltip="Phillip Thompson" display="https://en.wikipedia.org/wiki/Phillip_Thompson" xr:uid="{9C112C06-2F05-4832-ADB8-8E7585E7ED2C}"/>
    <hyperlink ref="E17" r:id="rId23" tooltip="Bert van Manen" display="https://en.wikipedia.org/wiki/Bert_van_Manen" xr:uid="{6D28AA79-A4B0-494A-BDCF-35D8F48764EF}"/>
    <hyperlink ref="E18" r:id="rId24" tooltip="Ken O'Dowd" display="https://en.wikipedia.org/wiki/Ken_O%27Dowd" xr:uid="{03571285-97B8-4318-A38D-BC5B3C233CA1}"/>
    <hyperlink ref="E29" r:id="rId25" tooltip="George Christensen" display="https://en.wikipedia.org/wiki/George_Christensen" xr:uid="{329EC887-EA19-4128-A47F-03E020BBFB68}"/>
    <hyperlink ref="E21" r:id="rId26" tooltip="Michelle Landry" display="https://en.wikipedia.org/wiki/Michelle_Landry" xr:uid="{20C7AD84-91CB-4A6B-994B-5CA82F76433A}"/>
    <hyperlink ref="E28" r:id="rId27" display="https://en.wikipedia.org/wiki/Scott_Buchholz" xr:uid="{BE186DEF-CF9C-497A-8D87-C1127F409C11}"/>
    <hyperlink ref="E27" r:id="rId28" tooltip="Keith Pitt" display="https://en.wikipedia.org/wiki/Keith_Pitt" xr:uid="{CF55D46D-B307-492D-BECC-EFA0190FE5C0}"/>
    <hyperlink ref="E23" r:id="rId29" display="https://en.wikipedia.org/wiki/Llew_O%27Brien" xr:uid="{EC8229F2-F294-4EB8-8356-EAB529579AA4}"/>
    <hyperlink ref="E22" r:id="rId30" tooltip="Andrew Wallace" display="https://en.wikipedia.org/wiki/Andrew_Wallace" xr:uid="{2EF99DEA-C2FE-4720-B7EE-50E05C0E7D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858-5E72-4F99-90C3-76286E80A8EB}">
  <dimension ref="A1:Y57"/>
  <sheetViews>
    <sheetView workbookViewId="0">
      <selection activeCell="H3" sqref="H3:H16"/>
    </sheetView>
  </sheetViews>
  <sheetFormatPr defaultRowHeight="15" x14ac:dyDescent="0.25"/>
  <cols>
    <col min="1" max="1" width="6" customWidth="1"/>
    <col min="2" max="2" width="12.42578125" style="2" customWidth="1"/>
    <col min="3" max="3" width="7.28515625" style="2" customWidth="1"/>
    <col min="4" max="4" width="8.85546875" style="2" customWidth="1"/>
    <col min="5" max="5" width="19.28515625" style="2" hidden="1" customWidth="1"/>
    <col min="6" max="6" width="10.42578125" style="2" hidden="1" customWidth="1"/>
    <col min="7" max="7" width="10" style="2" customWidth="1"/>
    <col min="8" max="8" width="7.7109375" style="2" customWidth="1"/>
    <col min="9" max="9" width="14.42578125" style="1" hidden="1" customWidth="1"/>
    <col min="10" max="11" width="9.140625" hidden="1" customWidth="1"/>
    <col min="12" max="12" width="12.7109375" customWidth="1"/>
    <col min="13" max="13" width="10.7109375" customWidth="1"/>
    <col min="14" max="14" width="9.85546875" customWidth="1"/>
    <col min="15" max="15" width="8.85546875" customWidth="1"/>
    <col min="16" max="16" width="9.7109375" customWidth="1"/>
    <col min="17" max="17" width="1.85546875" style="6" customWidth="1"/>
    <col min="18" max="18" width="11.85546875" customWidth="1"/>
    <col min="19" max="19" width="10" customWidth="1"/>
    <col min="20" max="20" width="9.42578125" customWidth="1"/>
    <col min="21" max="21" width="2" customWidth="1"/>
    <col min="22" max="22" width="10.42578125" style="1" customWidth="1"/>
    <col min="23" max="23" width="10.7109375" style="5" customWidth="1"/>
    <col min="24" max="24" width="10.85546875" style="6" customWidth="1"/>
    <col min="25" max="25" width="9.42578125" style="24" customWidth="1"/>
  </cols>
  <sheetData>
    <row r="1" spans="1:25" x14ac:dyDescent="0.25">
      <c r="A1" s="4"/>
      <c r="B1" s="25"/>
      <c r="C1" s="25"/>
      <c r="D1" s="25"/>
      <c r="E1" s="25"/>
      <c r="F1" s="25"/>
      <c r="G1" s="25"/>
      <c r="H1" s="25"/>
      <c r="I1" s="3"/>
      <c r="J1" t="s">
        <v>198</v>
      </c>
      <c r="L1" s="79" t="s">
        <v>377</v>
      </c>
      <c r="M1" s="80"/>
      <c r="N1" s="80"/>
      <c r="O1" s="80"/>
      <c r="P1" s="76"/>
      <c r="Q1" s="26"/>
      <c r="R1" s="79" t="s">
        <v>376</v>
      </c>
      <c r="S1" s="80"/>
      <c r="T1" s="81"/>
      <c r="V1" s="79" t="s">
        <v>378</v>
      </c>
      <c r="W1" s="80"/>
      <c r="X1" s="80"/>
      <c r="Y1" s="81"/>
    </row>
    <row r="2" spans="1:25" ht="93" customHeight="1" x14ac:dyDescent="0.25">
      <c r="A2" s="4"/>
      <c r="B2" s="50" t="s">
        <v>0</v>
      </c>
      <c r="C2" s="50" t="s">
        <v>1</v>
      </c>
      <c r="D2" s="50" t="s">
        <v>169</v>
      </c>
      <c r="E2" s="50" t="s">
        <v>215</v>
      </c>
      <c r="F2" s="50" t="s">
        <v>381</v>
      </c>
      <c r="G2" s="50" t="s">
        <v>366</v>
      </c>
      <c r="H2" s="50" t="s">
        <v>373</v>
      </c>
      <c r="I2" s="50" t="s">
        <v>161</v>
      </c>
      <c r="J2" s="48" t="s">
        <v>199</v>
      </c>
      <c r="K2" s="49" t="s">
        <v>1</v>
      </c>
      <c r="L2" s="50" t="s">
        <v>200</v>
      </c>
      <c r="M2" s="50" t="s">
        <v>379</v>
      </c>
      <c r="N2" s="50" t="s">
        <v>380</v>
      </c>
      <c r="O2" s="50" t="s">
        <v>204</v>
      </c>
      <c r="P2" s="48" t="s">
        <v>384</v>
      </c>
      <c r="Q2" s="14"/>
      <c r="R2" s="50" t="s">
        <v>167</v>
      </c>
      <c r="S2" s="50" t="s">
        <v>166</v>
      </c>
      <c r="T2" s="48" t="s">
        <v>384</v>
      </c>
      <c r="V2" s="50" t="s">
        <v>163</v>
      </c>
      <c r="W2" s="50" t="s">
        <v>162</v>
      </c>
      <c r="X2" s="50" t="s">
        <v>165</v>
      </c>
      <c r="Y2" s="48" t="s">
        <v>384</v>
      </c>
    </row>
    <row r="3" spans="1:25" s="10" customFormat="1" x14ac:dyDescent="0.25">
      <c r="A3" s="8">
        <v>100</v>
      </c>
      <c r="B3" s="11" t="s">
        <v>33</v>
      </c>
      <c r="C3" s="11" t="s">
        <v>7</v>
      </c>
      <c r="D3" s="20" t="s">
        <v>367</v>
      </c>
      <c r="E3" s="61" t="s">
        <v>314</v>
      </c>
      <c r="F3" s="65">
        <v>50.19</v>
      </c>
      <c r="G3" s="33">
        <f t="shared" ref="G3:G49" si="0">(F3-50)/100</f>
        <v>1.8999999999999772E-3</v>
      </c>
      <c r="H3" s="66" t="s">
        <v>374</v>
      </c>
      <c r="I3" s="7">
        <v>107056</v>
      </c>
      <c r="J3" s="54" t="s">
        <v>33</v>
      </c>
      <c r="K3" s="51" t="s">
        <v>7</v>
      </c>
      <c r="L3" s="70">
        <v>1556</v>
      </c>
      <c r="M3" s="72">
        <v>1804.4829587392567</v>
      </c>
      <c r="N3" s="72">
        <v>2026.3167542627336</v>
      </c>
      <c r="O3" s="72">
        <f t="shared" ref="O3:O49" si="1">(N3-M3)*2</f>
        <v>443.66759104695393</v>
      </c>
      <c r="P3" s="54">
        <v>52</v>
      </c>
      <c r="Q3" s="69"/>
      <c r="R3" s="15">
        <f t="shared" ref="R3:R46" ca="1" si="2">SUM(I3:X3)</f>
        <v>187377.64924621006</v>
      </c>
      <c r="S3" s="16">
        <v>0.4325773426991481</v>
      </c>
      <c r="T3" s="8">
        <v>47</v>
      </c>
      <c r="U3" s="68"/>
      <c r="V3" s="7">
        <v>54961</v>
      </c>
      <c r="W3" s="7">
        <v>19478</v>
      </c>
      <c r="X3" s="9">
        <v>0.18194216111194142</v>
      </c>
      <c r="Y3" s="23">
        <v>115</v>
      </c>
    </row>
    <row r="4" spans="1:25" s="10" customFormat="1" x14ac:dyDescent="0.25">
      <c r="A4" s="8">
        <v>46</v>
      </c>
      <c r="B4" s="11" t="s">
        <v>19</v>
      </c>
      <c r="C4" s="11" t="s">
        <v>7</v>
      </c>
      <c r="D4" s="20" t="s">
        <v>367</v>
      </c>
      <c r="E4" s="61" t="s">
        <v>261</v>
      </c>
      <c r="F4" s="65">
        <v>50.39</v>
      </c>
      <c r="G4" s="33">
        <f t="shared" si="0"/>
        <v>3.9000000000000059E-3</v>
      </c>
      <c r="H4" s="66" t="s">
        <v>374</v>
      </c>
      <c r="I4" s="7">
        <v>114160</v>
      </c>
      <c r="J4" s="54" t="s">
        <v>19</v>
      </c>
      <c r="K4" s="51" t="s">
        <v>7</v>
      </c>
      <c r="L4" s="70">
        <v>1349</v>
      </c>
      <c r="M4" s="72">
        <v>1564.4264211691886</v>
      </c>
      <c r="N4" s="72">
        <v>1756.7489084192978</v>
      </c>
      <c r="O4" s="72">
        <f t="shared" si="1"/>
        <v>384.64497450021827</v>
      </c>
      <c r="P4" s="54">
        <v>90</v>
      </c>
      <c r="Q4" s="69"/>
      <c r="R4" s="15">
        <f t="shared" ca="1" si="2"/>
        <v>197197.99486610692</v>
      </c>
      <c r="S4" s="16">
        <v>0.46553959355290819</v>
      </c>
      <c r="T4" s="8">
        <v>25</v>
      </c>
      <c r="U4" s="68"/>
      <c r="V4" s="7">
        <v>57965</v>
      </c>
      <c r="W4" s="7">
        <v>19928</v>
      </c>
      <c r="X4" s="9">
        <v>0.17456201822004205</v>
      </c>
      <c r="Y4" s="23">
        <v>127</v>
      </c>
    </row>
    <row r="5" spans="1:25" s="10" customFormat="1" x14ac:dyDescent="0.25">
      <c r="A5" s="8">
        <v>146</v>
      </c>
      <c r="B5" s="11" t="s">
        <v>51</v>
      </c>
      <c r="C5" s="11" t="s">
        <v>7</v>
      </c>
      <c r="D5" s="19" t="s">
        <v>369</v>
      </c>
      <c r="E5" s="61" t="s">
        <v>360</v>
      </c>
      <c r="F5" s="65">
        <v>51.31</v>
      </c>
      <c r="G5" s="33">
        <f t="shared" si="0"/>
        <v>1.3100000000000023E-2</v>
      </c>
      <c r="H5" s="66" t="s">
        <v>374</v>
      </c>
      <c r="I5" s="7">
        <v>102571</v>
      </c>
      <c r="J5" s="54" t="s">
        <v>51</v>
      </c>
      <c r="K5" s="51" t="s">
        <v>7</v>
      </c>
      <c r="L5" s="70">
        <v>2380</v>
      </c>
      <c r="M5" s="72">
        <v>2760.0703353466788</v>
      </c>
      <c r="N5" s="72">
        <v>3099.3790971370859</v>
      </c>
      <c r="O5" s="72">
        <f t="shared" si="1"/>
        <v>678.61752358081412</v>
      </c>
      <c r="P5" s="54">
        <v>2</v>
      </c>
      <c r="Q5" s="69"/>
      <c r="R5" s="15">
        <f t="shared" ca="1" si="2"/>
        <v>188630.29715758355</v>
      </c>
      <c r="S5" s="16">
        <v>0.36301683711770383</v>
      </c>
      <c r="T5" s="8">
        <v>106</v>
      </c>
      <c r="U5" s="68"/>
      <c r="V5" s="7">
        <v>53527</v>
      </c>
      <c r="W5" s="7">
        <v>23612</v>
      </c>
      <c r="X5" s="9">
        <v>0.23020151894785076</v>
      </c>
      <c r="Y5" s="23">
        <v>31</v>
      </c>
    </row>
    <row r="6" spans="1:25" s="10" customFormat="1" x14ac:dyDescent="0.25">
      <c r="A6" s="8">
        <v>43</v>
      </c>
      <c r="B6" s="11" t="s">
        <v>18</v>
      </c>
      <c r="C6" s="11" t="s">
        <v>7</v>
      </c>
      <c r="D6" s="20" t="s">
        <v>367</v>
      </c>
      <c r="E6" s="61" t="s">
        <v>258</v>
      </c>
      <c r="F6" s="65">
        <v>51.5</v>
      </c>
      <c r="G6" s="33">
        <f t="shared" si="0"/>
        <v>1.4999999999999999E-2</v>
      </c>
      <c r="H6" s="66" t="s">
        <v>374</v>
      </c>
      <c r="I6" s="7">
        <v>118052</v>
      </c>
      <c r="J6" s="54" t="s">
        <v>18</v>
      </c>
      <c r="K6" s="51" t="s">
        <v>7</v>
      </c>
      <c r="L6" s="70">
        <v>1268</v>
      </c>
      <c r="M6" s="72">
        <v>1470.4912542939444</v>
      </c>
      <c r="N6" s="72">
        <v>1651.2658383066496</v>
      </c>
      <c r="O6" s="72">
        <f t="shared" si="1"/>
        <v>361.54916802541038</v>
      </c>
      <c r="P6" s="54">
        <v>106</v>
      </c>
      <c r="Q6" s="69"/>
      <c r="R6" s="15">
        <f t="shared" ca="1" si="2"/>
        <v>207561.50256394997</v>
      </c>
      <c r="S6" s="16">
        <v>0.42737945989902754</v>
      </c>
      <c r="T6" s="8">
        <v>51</v>
      </c>
      <c r="U6" s="68"/>
      <c r="V6" s="7">
        <v>61478</v>
      </c>
      <c r="W6" s="7">
        <v>23174</v>
      </c>
      <c r="X6" s="9">
        <v>0.19630332395893335</v>
      </c>
      <c r="Y6" s="23">
        <v>92</v>
      </c>
    </row>
    <row r="7" spans="1:25" s="10" customFormat="1" x14ac:dyDescent="0.25">
      <c r="A7" s="8">
        <v>61</v>
      </c>
      <c r="B7" s="11" t="s">
        <v>22</v>
      </c>
      <c r="C7" s="11" t="s">
        <v>7</v>
      </c>
      <c r="D7" s="20" t="s">
        <v>367</v>
      </c>
      <c r="E7" s="61" t="s">
        <v>276</v>
      </c>
      <c r="F7" s="65">
        <v>52.61</v>
      </c>
      <c r="G7" s="33">
        <f t="shared" si="0"/>
        <v>2.6099999999999995E-2</v>
      </c>
      <c r="H7" s="66" t="s">
        <v>374</v>
      </c>
      <c r="I7" s="7">
        <v>127705</v>
      </c>
      <c r="J7" s="54" t="s">
        <v>22</v>
      </c>
      <c r="K7" s="51" t="s">
        <v>7</v>
      </c>
      <c r="L7" s="70">
        <v>1038</v>
      </c>
      <c r="M7" s="72">
        <v>1203.7617681049799</v>
      </c>
      <c r="N7" s="72">
        <v>1351.7460095917208</v>
      </c>
      <c r="O7" s="72">
        <f t="shared" si="1"/>
        <v>295.96848297348197</v>
      </c>
      <c r="P7" s="54">
        <v>139</v>
      </c>
      <c r="Q7" s="69"/>
      <c r="R7" s="15">
        <f t="shared" ca="1" si="2"/>
        <v>215801.62406224414</v>
      </c>
      <c r="S7" s="16">
        <v>0.54348694256293806</v>
      </c>
      <c r="T7" s="8">
        <v>3</v>
      </c>
      <c r="U7" s="68"/>
      <c r="V7" s="7">
        <v>65193</v>
      </c>
      <c r="W7" s="7">
        <v>18875</v>
      </c>
      <c r="X7" s="9">
        <v>0.1478015739399397</v>
      </c>
      <c r="Y7" s="23">
        <v>149</v>
      </c>
    </row>
    <row r="8" spans="1:25" s="10" customFormat="1" x14ac:dyDescent="0.25">
      <c r="A8" s="8">
        <v>66</v>
      </c>
      <c r="B8" s="11" t="s">
        <v>24</v>
      </c>
      <c r="C8" s="11" t="s">
        <v>7</v>
      </c>
      <c r="D8" s="20" t="s">
        <v>367</v>
      </c>
      <c r="E8" s="61" t="s">
        <v>281</v>
      </c>
      <c r="F8" s="65">
        <v>52.8</v>
      </c>
      <c r="G8" s="33">
        <f t="shared" si="0"/>
        <v>2.7999999999999973E-2</v>
      </c>
      <c r="H8" s="66" t="s">
        <v>374</v>
      </c>
      <c r="I8" s="7">
        <v>118738</v>
      </c>
      <c r="J8" s="54" t="s">
        <v>24</v>
      </c>
      <c r="K8" s="51" t="s">
        <v>7</v>
      </c>
      <c r="L8" s="70">
        <v>1941</v>
      </c>
      <c r="M8" s="72">
        <v>2250.9649247512193</v>
      </c>
      <c r="N8" s="72">
        <v>2527.6869023290269</v>
      </c>
      <c r="O8" s="72">
        <f t="shared" si="1"/>
        <v>553.44395515561519</v>
      </c>
      <c r="P8" s="54">
        <v>18</v>
      </c>
      <c r="Q8" s="69"/>
      <c r="R8" s="15">
        <f t="shared" ca="1" si="2"/>
        <v>215206.34315881284</v>
      </c>
      <c r="S8" s="16">
        <v>0.29490137950782397</v>
      </c>
      <c r="T8" s="8">
        <v>142</v>
      </c>
      <c r="U8" s="68"/>
      <c r="V8" s="7">
        <v>59804</v>
      </c>
      <c r="W8" s="7">
        <v>29373</v>
      </c>
      <c r="X8" s="9">
        <v>0.2473765770014654</v>
      </c>
      <c r="Y8" s="23">
        <v>13</v>
      </c>
    </row>
    <row r="9" spans="1:25" s="10" customFormat="1" x14ac:dyDescent="0.25">
      <c r="A9" s="8">
        <v>80</v>
      </c>
      <c r="B9" s="11" t="s">
        <v>27</v>
      </c>
      <c r="C9" s="11" t="s">
        <v>7</v>
      </c>
      <c r="D9" s="20" t="s">
        <v>367</v>
      </c>
      <c r="E9" s="61" t="s">
        <v>294</v>
      </c>
      <c r="F9" s="65">
        <v>52.98</v>
      </c>
      <c r="G9" s="33">
        <f t="shared" si="0"/>
        <v>2.9799999999999969E-2</v>
      </c>
      <c r="H9" s="66" t="s">
        <v>374</v>
      </c>
      <c r="I9" s="7">
        <v>127119</v>
      </c>
      <c r="J9" s="54" t="s">
        <v>27</v>
      </c>
      <c r="K9" s="51" t="s">
        <v>7</v>
      </c>
      <c r="L9" s="70">
        <v>1294</v>
      </c>
      <c r="M9" s="72">
        <v>1500.6432831674795</v>
      </c>
      <c r="N9" s="72">
        <v>1685.1246015526847</v>
      </c>
      <c r="O9" s="72">
        <f t="shared" si="1"/>
        <v>368.96263677041043</v>
      </c>
      <c r="P9" s="54">
        <v>104</v>
      </c>
      <c r="Q9" s="69"/>
      <c r="R9" s="15">
        <f t="shared" ca="1" si="2"/>
        <v>221862.92833613668</v>
      </c>
      <c r="S9" s="16">
        <v>0.41874936083512299</v>
      </c>
      <c r="T9" s="8">
        <v>61</v>
      </c>
      <c r="U9" s="68"/>
      <c r="V9" s="7">
        <v>64645</v>
      </c>
      <c r="W9" s="7">
        <v>25146</v>
      </c>
      <c r="X9" s="9">
        <v>0.19781464611899086</v>
      </c>
      <c r="Y9" s="23">
        <v>87</v>
      </c>
    </row>
    <row r="10" spans="1:25" s="10" customFormat="1" x14ac:dyDescent="0.25">
      <c r="A10" s="8">
        <v>130</v>
      </c>
      <c r="B10" s="11" t="s">
        <v>43</v>
      </c>
      <c r="C10" s="11" t="s">
        <v>7</v>
      </c>
      <c r="D10" s="19" t="s">
        <v>369</v>
      </c>
      <c r="E10" s="64" t="s">
        <v>344</v>
      </c>
      <c r="F10" s="65">
        <v>53.18</v>
      </c>
      <c r="G10" s="33">
        <f t="shared" si="0"/>
        <v>3.1799999999999995E-2</v>
      </c>
      <c r="H10" s="66" t="s">
        <v>374</v>
      </c>
      <c r="I10" s="7">
        <v>114363</v>
      </c>
      <c r="J10" s="54" t="s">
        <v>43</v>
      </c>
      <c r="K10" s="51" t="s">
        <v>7</v>
      </c>
      <c r="L10" s="70">
        <v>1898</v>
      </c>
      <c r="M10" s="72">
        <v>2201.0981077680653</v>
      </c>
      <c r="N10" s="72">
        <v>2471.6897169605836</v>
      </c>
      <c r="O10" s="72">
        <f t="shared" si="1"/>
        <v>541.18321838503653</v>
      </c>
      <c r="P10" s="54">
        <v>21</v>
      </c>
      <c r="Q10" s="69"/>
      <c r="R10" s="15">
        <f t="shared" ca="1" si="2"/>
        <v>205085.18978518934</v>
      </c>
      <c r="S10" s="16">
        <v>0.36837088918618782</v>
      </c>
      <c r="T10" s="8">
        <v>102</v>
      </c>
      <c r="U10" s="68"/>
      <c r="V10" s="7">
        <v>58573</v>
      </c>
      <c r="W10" s="7">
        <v>25016</v>
      </c>
      <c r="X10" s="9">
        <v>0.21874207567132725</v>
      </c>
      <c r="Y10" s="23">
        <v>49</v>
      </c>
    </row>
    <row r="11" spans="1:25" s="10" customFormat="1" x14ac:dyDescent="0.25">
      <c r="A11" s="8">
        <v>124</v>
      </c>
      <c r="B11" s="11" t="s">
        <v>41</v>
      </c>
      <c r="C11" s="11" t="s">
        <v>7</v>
      </c>
      <c r="D11" s="20" t="s">
        <v>367</v>
      </c>
      <c r="E11" s="61" t="s">
        <v>338</v>
      </c>
      <c r="F11" s="65">
        <v>53.5</v>
      </c>
      <c r="G11" s="33">
        <f t="shared" si="0"/>
        <v>3.5000000000000003E-2</v>
      </c>
      <c r="H11" s="66" t="s">
        <v>374</v>
      </c>
      <c r="I11" s="7">
        <v>105476</v>
      </c>
      <c r="J11" s="54" t="s">
        <v>41</v>
      </c>
      <c r="K11" s="51" t="s">
        <v>7</v>
      </c>
      <c r="L11" s="70">
        <v>1596</v>
      </c>
      <c r="M11" s="72">
        <v>1850.8706954677723</v>
      </c>
      <c r="N11" s="72">
        <v>2078.4071592566343</v>
      </c>
      <c r="O11" s="72">
        <f t="shared" si="1"/>
        <v>455.07292757772393</v>
      </c>
      <c r="P11" s="54">
        <v>48</v>
      </c>
      <c r="Q11" s="69"/>
      <c r="R11" s="15">
        <f t="shared" ca="1" si="2"/>
        <v>187859.57737413346</v>
      </c>
      <c r="S11" s="16">
        <v>0.34113921650422846</v>
      </c>
      <c r="T11" s="8">
        <v>123</v>
      </c>
      <c r="U11" s="68"/>
      <c r="V11" s="7">
        <v>52455</v>
      </c>
      <c r="W11" s="7">
        <v>23900</v>
      </c>
      <c r="X11" s="9">
        <v>0.22659183131707686</v>
      </c>
      <c r="Y11" s="23">
        <v>37</v>
      </c>
    </row>
    <row r="12" spans="1:25" s="10" customFormat="1" x14ac:dyDescent="0.25">
      <c r="A12" s="8">
        <v>131</v>
      </c>
      <c r="B12" s="11" t="s">
        <v>44</v>
      </c>
      <c r="C12" s="11" t="s">
        <v>7</v>
      </c>
      <c r="D12" s="20" t="s">
        <v>367</v>
      </c>
      <c r="E12" s="61" t="s">
        <v>345</v>
      </c>
      <c r="F12" s="65">
        <v>54.08</v>
      </c>
      <c r="G12" s="33">
        <f t="shared" si="0"/>
        <v>4.0799999999999982E-2</v>
      </c>
      <c r="H12" s="66" t="s">
        <v>374</v>
      </c>
      <c r="I12" s="7">
        <v>116684</v>
      </c>
      <c r="J12" s="54" t="s">
        <v>44</v>
      </c>
      <c r="K12" s="51" t="s">
        <v>7</v>
      </c>
      <c r="L12" s="70">
        <v>1099</v>
      </c>
      <c r="M12" s="72">
        <v>1274.5030666159664</v>
      </c>
      <c r="N12" s="72">
        <v>1431.1838772074188</v>
      </c>
      <c r="O12" s="72">
        <f t="shared" si="1"/>
        <v>313.36162118290486</v>
      </c>
      <c r="P12" s="54">
        <v>130</v>
      </c>
      <c r="Q12" s="69"/>
      <c r="R12" s="15">
        <f t="shared" ca="1" si="2"/>
        <v>201061.20588734697</v>
      </c>
      <c r="S12" s="16">
        <v>0.52190531692434272</v>
      </c>
      <c r="T12" s="8">
        <v>5</v>
      </c>
      <c r="U12" s="68"/>
      <c r="V12" s="7">
        <v>61772</v>
      </c>
      <c r="W12" s="7">
        <v>18357</v>
      </c>
      <c r="X12" s="9">
        <v>0.15732234068081313</v>
      </c>
      <c r="Y12" s="23">
        <v>145</v>
      </c>
    </row>
    <row r="13" spans="1:25" s="10" customFormat="1" x14ac:dyDescent="0.25">
      <c r="A13" s="8">
        <v>133</v>
      </c>
      <c r="B13" s="11" t="s">
        <v>46</v>
      </c>
      <c r="C13" s="11" t="s">
        <v>7</v>
      </c>
      <c r="D13" s="19" t="s">
        <v>369</v>
      </c>
      <c r="E13" s="63" t="s">
        <v>347</v>
      </c>
      <c r="F13" s="65">
        <v>54.24</v>
      </c>
      <c r="G13" s="33">
        <f t="shared" si="0"/>
        <v>4.2400000000000021E-2</v>
      </c>
      <c r="H13" s="66" t="s">
        <v>374</v>
      </c>
      <c r="I13" s="7">
        <v>112591</v>
      </c>
      <c r="J13" s="54" t="s">
        <v>46</v>
      </c>
      <c r="K13" s="51" t="s">
        <v>7</v>
      </c>
      <c r="L13" s="70">
        <v>1304</v>
      </c>
      <c r="M13" s="72">
        <v>1512.2402173496087</v>
      </c>
      <c r="N13" s="72">
        <v>1698.1472028011597</v>
      </c>
      <c r="O13" s="72">
        <f t="shared" si="1"/>
        <v>371.81397090310202</v>
      </c>
      <c r="P13" s="54">
        <v>98</v>
      </c>
      <c r="Q13" s="69"/>
      <c r="R13" s="15">
        <f t="shared" ca="1" si="2"/>
        <v>196054.37605865608</v>
      </c>
      <c r="S13" s="16">
        <v>0.47019744029274096</v>
      </c>
      <c r="T13" s="8">
        <v>24</v>
      </c>
      <c r="U13" s="68"/>
      <c r="V13" s="7">
        <v>58813</v>
      </c>
      <c r="W13" s="7">
        <v>19666</v>
      </c>
      <c r="X13" s="9">
        <v>0.17466760220621541</v>
      </c>
      <c r="Y13" s="23">
        <v>126</v>
      </c>
    </row>
    <row r="14" spans="1:25" s="10" customFormat="1" x14ac:dyDescent="0.25">
      <c r="A14" s="8">
        <v>136</v>
      </c>
      <c r="B14" s="11" t="s">
        <v>47</v>
      </c>
      <c r="C14" s="11" t="s">
        <v>7</v>
      </c>
      <c r="D14" s="20" t="s">
        <v>367</v>
      </c>
      <c r="E14" s="63" t="s">
        <v>350</v>
      </c>
      <c r="F14" s="65">
        <v>54.45</v>
      </c>
      <c r="G14" s="33">
        <f t="shared" si="0"/>
        <v>4.4500000000000026E-2</v>
      </c>
      <c r="H14" s="66" t="s">
        <v>374</v>
      </c>
      <c r="I14" s="7">
        <v>115648</v>
      </c>
      <c r="J14" s="54" t="s">
        <v>47</v>
      </c>
      <c r="K14" s="51" t="s">
        <v>7</v>
      </c>
      <c r="L14" s="70">
        <v>1262</v>
      </c>
      <c r="M14" s="72">
        <v>1463.5330937846672</v>
      </c>
      <c r="N14" s="72">
        <v>1643.4522775575642</v>
      </c>
      <c r="O14" s="72">
        <f t="shared" si="1"/>
        <v>359.83836754579397</v>
      </c>
      <c r="P14" s="54">
        <v>108</v>
      </c>
      <c r="Q14" s="69"/>
      <c r="R14" s="15">
        <f t="shared" ca="1" si="2"/>
        <v>201015.00381117634</v>
      </c>
      <c r="S14" s="16">
        <v>0.45690370780298839</v>
      </c>
      <c r="T14" s="8">
        <v>29</v>
      </c>
      <c r="U14" s="68"/>
      <c r="V14" s="7">
        <v>59705</v>
      </c>
      <c r="W14" s="7">
        <v>20825</v>
      </c>
      <c r="X14" s="9">
        <v>0.18007228832318761</v>
      </c>
      <c r="Y14" s="23">
        <v>119</v>
      </c>
    </row>
    <row r="15" spans="1:25" s="10" customFormat="1" x14ac:dyDescent="0.25">
      <c r="A15" s="8">
        <v>92</v>
      </c>
      <c r="B15" s="11" t="s">
        <v>29</v>
      </c>
      <c r="C15" s="11" t="s">
        <v>7</v>
      </c>
      <c r="D15" s="19" t="s">
        <v>369</v>
      </c>
      <c r="E15" s="61" t="s">
        <v>306</v>
      </c>
      <c r="F15" s="65">
        <v>55.04</v>
      </c>
      <c r="G15" s="33">
        <f t="shared" si="0"/>
        <v>5.0399999999999993E-2</v>
      </c>
      <c r="H15" s="66" t="s">
        <v>374</v>
      </c>
      <c r="I15" s="7">
        <v>124444</v>
      </c>
      <c r="J15" s="54" t="s">
        <v>29</v>
      </c>
      <c r="K15" s="51" t="s">
        <v>7</v>
      </c>
      <c r="L15" s="70">
        <v>1612</v>
      </c>
      <c r="M15" s="72">
        <v>1869.4257901591791</v>
      </c>
      <c r="N15" s="72">
        <v>2099.2433212541941</v>
      </c>
      <c r="O15" s="72">
        <f t="shared" si="1"/>
        <v>459.63506219003011</v>
      </c>
      <c r="P15" s="54">
        <v>42</v>
      </c>
      <c r="Q15" s="69"/>
      <c r="R15" s="15">
        <f t="shared" ca="1" si="2"/>
        <v>224814.54980215925</v>
      </c>
      <c r="S15" s="16">
        <v>0.32177525634020121</v>
      </c>
      <c r="T15" s="8">
        <v>133</v>
      </c>
      <c r="U15" s="68"/>
      <c r="V15" s="7">
        <v>63721</v>
      </c>
      <c r="W15" s="7">
        <v>30567</v>
      </c>
      <c r="X15" s="9">
        <v>0.24562855581627077</v>
      </c>
      <c r="Y15" s="23">
        <v>16</v>
      </c>
    </row>
    <row r="16" spans="1:25" s="10" customFormat="1" x14ac:dyDescent="0.25">
      <c r="A16" s="8">
        <v>125</v>
      </c>
      <c r="B16" s="11" t="s">
        <v>42</v>
      </c>
      <c r="C16" s="11" t="s">
        <v>7</v>
      </c>
      <c r="D16" s="20" t="s">
        <v>367</v>
      </c>
      <c r="E16" s="61" t="s">
        <v>339</v>
      </c>
      <c r="F16" s="65">
        <v>55.04</v>
      </c>
      <c r="G16" s="33">
        <f t="shared" si="0"/>
        <v>5.0399999999999993E-2</v>
      </c>
      <c r="H16" s="66" t="s">
        <v>374</v>
      </c>
      <c r="I16" s="7">
        <v>130617</v>
      </c>
      <c r="J16" s="54" t="s">
        <v>42</v>
      </c>
      <c r="K16" s="51" t="s">
        <v>7</v>
      </c>
      <c r="L16" s="70">
        <v>1236</v>
      </c>
      <c r="M16" s="72">
        <v>1433.3810649111319</v>
      </c>
      <c r="N16" s="72">
        <v>1609.5935143115285</v>
      </c>
      <c r="O16" s="72">
        <f t="shared" si="1"/>
        <v>352.42489880079302</v>
      </c>
      <c r="P16" s="54">
        <v>114</v>
      </c>
      <c r="Q16" s="69"/>
      <c r="R16" s="15">
        <f t="shared" ca="1" si="2"/>
        <v>228153.59818110193</v>
      </c>
      <c r="S16" s="16">
        <v>0.42309194055903904</v>
      </c>
      <c r="T16" s="8">
        <v>57</v>
      </c>
      <c r="U16" s="68"/>
      <c r="V16" s="7">
        <v>66837</v>
      </c>
      <c r="W16" s="7">
        <v>25954</v>
      </c>
      <c r="X16" s="9">
        <v>0.19870307846604959</v>
      </c>
      <c r="Y16" s="23">
        <v>84</v>
      </c>
    </row>
    <row r="17" spans="1:25" s="10" customFormat="1" x14ac:dyDescent="0.25">
      <c r="A17" s="8">
        <v>147</v>
      </c>
      <c r="B17" s="11" t="s">
        <v>52</v>
      </c>
      <c r="C17" s="11" t="s">
        <v>7</v>
      </c>
      <c r="D17" s="20" t="s">
        <v>367</v>
      </c>
      <c r="E17" s="61" t="s">
        <v>361</v>
      </c>
      <c r="F17" s="65">
        <v>55.47</v>
      </c>
      <c r="G17" s="33">
        <f t="shared" si="0"/>
        <v>5.4699999999999992E-2</v>
      </c>
      <c r="H17" s="67" t="s">
        <v>375</v>
      </c>
      <c r="I17" s="7">
        <v>124696</v>
      </c>
      <c r="J17" s="54" t="s">
        <v>52</v>
      </c>
      <c r="K17" s="51" t="s">
        <v>7</v>
      </c>
      <c r="L17" s="70">
        <v>1572</v>
      </c>
      <c r="M17" s="72">
        <v>1823.0380534306632</v>
      </c>
      <c r="N17" s="72">
        <v>2047.1529162602938</v>
      </c>
      <c r="O17" s="72">
        <f t="shared" si="1"/>
        <v>448.22972565926102</v>
      </c>
      <c r="P17" s="54">
        <v>51</v>
      </c>
      <c r="Q17" s="69"/>
      <c r="R17" s="15">
        <f t="shared" ca="1" si="2"/>
        <v>224007.65890668018</v>
      </c>
      <c r="S17" s="16">
        <v>0.32434881632129337</v>
      </c>
      <c r="T17" s="8">
        <v>132</v>
      </c>
      <c r="U17" s="68"/>
      <c r="V17" s="7">
        <v>63666</v>
      </c>
      <c r="W17" s="7">
        <v>29704</v>
      </c>
      <c r="X17" s="9">
        <v>0.23821132995444921</v>
      </c>
      <c r="Y17" s="23">
        <v>23</v>
      </c>
    </row>
    <row r="18" spans="1:25" s="10" customFormat="1" x14ac:dyDescent="0.25">
      <c r="A18" s="8">
        <v>4</v>
      </c>
      <c r="B18" s="11" t="s">
        <v>6</v>
      </c>
      <c r="C18" s="11" t="s">
        <v>7</v>
      </c>
      <c r="D18" s="19" t="s">
        <v>369</v>
      </c>
      <c r="E18" s="61" t="s">
        <v>219</v>
      </c>
      <c r="F18" s="65">
        <v>56.26</v>
      </c>
      <c r="G18" s="33">
        <f t="shared" si="0"/>
        <v>6.2599999999999975E-2</v>
      </c>
      <c r="H18" s="67" t="s">
        <v>375</v>
      </c>
      <c r="I18" s="7">
        <v>107124</v>
      </c>
      <c r="J18" s="54" t="s">
        <v>6</v>
      </c>
      <c r="K18" s="51" t="s">
        <v>7</v>
      </c>
      <c r="L18" s="70">
        <v>1598</v>
      </c>
      <c r="M18" s="72">
        <v>1853.1900823041979</v>
      </c>
      <c r="N18" s="72">
        <v>2081.0116795063291</v>
      </c>
      <c r="O18" s="72">
        <f t="shared" si="1"/>
        <v>455.64319440426243</v>
      </c>
      <c r="P18" s="54">
        <v>47</v>
      </c>
      <c r="Q18" s="69"/>
      <c r="R18" s="15">
        <f t="shared" ca="1" si="2"/>
        <v>189149.03906771174</v>
      </c>
      <c r="S18" s="16">
        <v>0.41667600164295582</v>
      </c>
      <c r="T18" s="8">
        <v>62</v>
      </c>
      <c r="U18" s="68"/>
      <c r="V18" s="7">
        <v>55196</v>
      </c>
      <c r="W18" s="7">
        <v>20794</v>
      </c>
      <c r="X18" s="9">
        <v>0.19411149695679772</v>
      </c>
      <c r="Y18" s="23">
        <v>96</v>
      </c>
    </row>
    <row r="19" spans="1:25" s="10" customFormat="1" x14ac:dyDescent="0.25">
      <c r="A19" s="8">
        <v>107</v>
      </c>
      <c r="B19" s="11" t="s">
        <v>34</v>
      </c>
      <c r="C19" s="11" t="s">
        <v>7</v>
      </c>
      <c r="D19" s="20" t="s">
        <v>367</v>
      </c>
      <c r="E19" s="61" t="s">
        <v>321</v>
      </c>
      <c r="F19" s="65">
        <v>56.64</v>
      </c>
      <c r="G19" s="33">
        <f t="shared" si="0"/>
        <v>6.6400000000000001E-2</v>
      </c>
      <c r="H19" s="67" t="s">
        <v>375</v>
      </c>
      <c r="I19" s="7">
        <v>106761</v>
      </c>
      <c r="J19" s="54" t="s">
        <v>34</v>
      </c>
      <c r="K19" s="51" t="s">
        <v>7</v>
      </c>
      <c r="L19" s="70">
        <v>1412</v>
      </c>
      <c r="M19" s="72">
        <v>1637.4871065166008</v>
      </c>
      <c r="N19" s="72">
        <v>1838.7912962846915</v>
      </c>
      <c r="O19" s="72">
        <f t="shared" si="1"/>
        <v>402.60837953618147</v>
      </c>
      <c r="P19" s="54">
        <v>78</v>
      </c>
      <c r="Q19" s="69"/>
      <c r="R19" s="15">
        <f t="shared" ca="1" si="2"/>
        <v>189390.10028726904</v>
      </c>
      <c r="S19" s="16">
        <v>0.38433510364271595</v>
      </c>
      <c r="T19" s="8">
        <v>90</v>
      </c>
      <c r="U19" s="68"/>
      <c r="V19" s="7">
        <v>54466</v>
      </c>
      <c r="W19" s="7">
        <v>22794</v>
      </c>
      <c r="X19" s="9">
        <v>0.21350493157613734</v>
      </c>
      <c r="Y19" s="23">
        <v>55</v>
      </c>
    </row>
    <row r="20" spans="1:25" s="10" customFormat="1" x14ac:dyDescent="0.25">
      <c r="A20" s="8">
        <v>37</v>
      </c>
      <c r="B20" s="11" t="s">
        <v>16</v>
      </c>
      <c r="C20" s="11" t="s">
        <v>7</v>
      </c>
      <c r="D20" s="21" t="s">
        <v>370</v>
      </c>
      <c r="E20" s="63" t="s">
        <v>252</v>
      </c>
      <c r="F20" s="65">
        <v>56.79</v>
      </c>
      <c r="G20" s="33">
        <f t="shared" si="0"/>
        <v>6.7899999999999988E-2</v>
      </c>
      <c r="H20" s="67" t="s">
        <v>375</v>
      </c>
      <c r="I20" s="7">
        <v>128709</v>
      </c>
      <c r="J20" s="54" t="s">
        <v>16</v>
      </c>
      <c r="K20" s="51" t="s">
        <v>7</v>
      </c>
      <c r="L20" s="70">
        <v>1000</v>
      </c>
      <c r="M20" s="72">
        <v>1159.6934182128903</v>
      </c>
      <c r="N20" s="72">
        <v>1302.260124847515</v>
      </c>
      <c r="O20" s="72">
        <f t="shared" si="1"/>
        <v>285.13341326924956</v>
      </c>
      <c r="P20" s="54">
        <v>142</v>
      </c>
      <c r="Q20" s="69"/>
      <c r="R20" s="15">
        <f t="shared" ca="1" si="2"/>
        <v>219914.24543786552</v>
      </c>
      <c r="S20" s="16">
        <v>0.51572151131622501</v>
      </c>
      <c r="T20" s="8">
        <v>7</v>
      </c>
      <c r="U20" s="68"/>
      <c r="V20" s="7">
        <v>66918</v>
      </c>
      <c r="W20" s="7">
        <v>20398</v>
      </c>
      <c r="X20" s="9">
        <v>0.15848153586773264</v>
      </c>
      <c r="Y20" s="23">
        <v>144</v>
      </c>
    </row>
    <row r="21" spans="1:25" s="10" customFormat="1" x14ac:dyDescent="0.25">
      <c r="A21" s="8">
        <v>10</v>
      </c>
      <c r="B21" s="11" t="s">
        <v>9</v>
      </c>
      <c r="C21" s="11" t="s">
        <v>7</v>
      </c>
      <c r="D21" s="19" t="s">
        <v>369</v>
      </c>
      <c r="E21" s="61" t="s">
        <v>225</v>
      </c>
      <c r="F21" s="65">
        <v>56.91</v>
      </c>
      <c r="G21" s="33">
        <f t="shared" si="0"/>
        <v>6.9099999999999967E-2</v>
      </c>
      <c r="H21" s="67" t="s">
        <v>375</v>
      </c>
      <c r="I21" s="7">
        <v>114533</v>
      </c>
      <c r="J21" s="54" t="s">
        <v>9</v>
      </c>
      <c r="K21" s="51" t="s">
        <v>7</v>
      </c>
      <c r="L21" s="70">
        <v>1817</v>
      </c>
      <c r="M21" s="72">
        <v>2107.1629408928206</v>
      </c>
      <c r="N21" s="72">
        <v>2366.2066468479352</v>
      </c>
      <c r="O21" s="72">
        <f t="shared" si="1"/>
        <v>518.08741191022909</v>
      </c>
      <c r="P21" s="54">
        <v>25</v>
      </c>
      <c r="Q21" s="69"/>
      <c r="R21" s="15">
        <f t="shared" ca="1" si="2"/>
        <v>203478.66559455375</v>
      </c>
      <c r="S21" s="16">
        <v>0.37948888093387934</v>
      </c>
      <c r="T21" s="8">
        <v>94</v>
      </c>
      <c r="U21" s="68"/>
      <c r="V21" s="7">
        <v>58221</v>
      </c>
      <c r="W21" s="7">
        <v>23891</v>
      </c>
      <c r="X21" s="9">
        <v>0.20859490277911169</v>
      </c>
      <c r="Y21" s="23">
        <v>63</v>
      </c>
    </row>
    <row r="22" spans="1:25" s="10" customFormat="1" x14ac:dyDescent="0.25">
      <c r="A22" s="8">
        <v>144</v>
      </c>
      <c r="B22" s="11" t="s">
        <v>49</v>
      </c>
      <c r="C22" s="11" t="s">
        <v>7</v>
      </c>
      <c r="D22" s="22" t="s">
        <v>371</v>
      </c>
      <c r="E22" s="61" t="s">
        <v>358</v>
      </c>
      <c r="F22" s="65">
        <v>57.24</v>
      </c>
      <c r="G22" s="33">
        <f t="shared" si="0"/>
        <v>7.240000000000002E-2</v>
      </c>
      <c r="H22" s="67" t="s">
        <v>375</v>
      </c>
      <c r="I22" s="7">
        <v>104780</v>
      </c>
      <c r="J22" s="54" t="s">
        <v>49</v>
      </c>
      <c r="K22" s="51" t="s">
        <v>7</v>
      </c>
      <c r="L22" s="70">
        <v>2384</v>
      </c>
      <c r="M22" s="72">
        <v>2764.7091090195304</v>
      </c>
      <c r="N22" s="72">
        <v>3104.5881376364755</v>
      </c>
      <c r="O22" s="72">
        <f t="shared" si="1"/>
        <v>679.75805723389021</v>
      </c>
      <c r="P22" s="54">
        <v>1</v>
      </c>
      <c r="Q22" s="69"/>
      <c r="R22" s="15">
        <f t="shared" ca="1" si="2"/>
        <v>189400.25360509244</v>
      </c>
      <c r="S22" s="16">
        <v>0.39278488261118533</v>
      </c>
      <c r="T22" s="8">
        <v>83</v>
      </c>
      <c r="U22" s="68"/>
      <c r="V22" s="7">
        <v>54908</v>
      </c>
      <c r="W22" s="7">
        <v>20778</v>
      </c>
      <c r="X22" s="9">
        <v>0.19830120251956479</v>
      </c>
      <c r="Y22" s="23">
        <v>85</v>
      </c>
    </row>
    <row r="23" spans="1:25" s="10" customFormat="1" x14ac:dyDescent="0.25">
      <c r="A23" s="8">
        <v>97</v>
      </c>
      <c r="B23" s="11" t="s">
        <v>31</v>
      </c>
      <c r="C23" s="11" t="s">
        <v>7</v>
      </c>
      <c r="D23" s="20" t="s">
        <v>367</v>
      </c>
      <c r="E23" s="63" t="s">
        <v>311</v>
      </c>
      <c r="F23" s="65">
        <v>58.4</v>
      </c>
      <c r="G23" s="33">
        <f t="shared" si="0"/>
        <v>8.3999999999999991E-2</v>
      </c>
      <c r="H23" s="67" t="s">
        <v>375</v>
      </c>
      <c r="I23" s="7">
        <v>131639</v>
      </c>
      <c r="J23" s="54" t="s">
        <v>31</v>
      </c>
      <c r="K23" s="51" t="s">
        <v>7</v>
      </c>
      <c r="L23" s="70">
        <v>1573</v>
      </c>
      <c r="M23" s="72">
        <v>1824.1977468488758</v>
      </c>
      <c r="N23" s="72">
        <v>2048.4551763851409</v>
      </c>
      <c r="O23" s="72">
        <f t="shared" si="1"/>
        <v>448.51485907253027</v>
      </c>
      <c r="P23" s="54">
        <v>50</v>
      </c>
      <c r="Q23" s="69"/>
      <c r="R23" s="15">
        <f t="shared" ca="1" si="2"/>
        <v>238399.42267637289</v>
      </c>
      <c r="S23" s="16">
        <v>0.31289359536307632</v>
      </c>
      <c r="T23" s="8">
        <v>136</v>
      </c>
      <c r="U23" s="68"/>
      <c r="V23" s="7">
        <v>67262</v>
      </c>
      <c r="W23" s="7">
        <v>33554</v>
      </c>
      <c r="X23" s="9">
        <v>0.25489406634811873</v>
      </c>
      <c r="Y23" s="23">
        <v>11</v>
      </c>
    </row>
    <row r="24" spans="1:25" s="10" customFormat="1" ht="30" x14ac:dyDescent="0.25">
      <c r="A24" s="8">
        <v>85</v>
      </c>
      <c r="B24" s="11" t="s">
        <v>28</v>
      </c>
      <c r="C24" s="11" t="s">
        <v>7</v>
      </c>
      <c r="D24" s="20" t="s">
        <v>367</v>
      </c>
      <c r="E24" s="61" t="s">
        <v>299</v>
      </c>
      <c r="F24" s="65">
        <v>58.81</v>
      </c>
      <c r="G24" s="33">
        <f t="shared" si="0"/>
        <v>8.8100000000000026E-2</v>
      </c>
      <c r="H24" s="67" t="s">
        <v>375</v>
      </c>
      <c r="I24" s="7">
        <v>114153</v>
      </c>
      <c r="J24" s="54" t="s">
        <v>28</v>
      </c>
      <c r="K24" s="51" t="s">
        <v>7</v>
      </c>
      <c r="L24" s="70">
        <v>1794</v>
      </c>
      <c r="M24" s="72">
        <v>2080.4899922739246</v>
      </c>
      <c r="N24" s="72">
        <v>2336.2546639764419</v>
      </c>
      <c r="O24" s="72">
        <f t="shared" si="1"/>
        <v>511.52934340503452</v>
      </c>
      <c r="P24" s="54">
        <v>28</v>
      </c>
      <c r="Q24" s="69"/>
      <c r="R24" s="15">
        <f t="shared" ca="1" si="2"/>
        <v>205251.4953078996</v>
      </c>
      <c r="S24" s="16">
        <v>0.36507143920878121</v>
      </c>
      <c r="T24" s="8">
        <v>103</v>
      </c>
      <c r="U24" s="68"/>
      <c r="V24" s="7">
        <v>59085</v>
      </c>
      <c r="W24" s="7">
        <v>25263</v>
      </c>
      <c r="X24" s="9">
        <v>0.22130824419857559</v>
      </c>
      <c r="Y24" s="23">
        <v>46</v>
      </c>
    </row>
    <row r="25" spans="1:25" s="10" customFormat="1" ht="30" x14ac:dyDescent="0.25">
      <c r="A25" s="8">
        <v>119</v>
      </c>
      <c r="B25" s="11" t="s">
        <v>38</v>
      </c>
      <c r="C25" s="11" t="s">
        <v>7</v>
      </c>
      <c r="D25" s="19" t="s">
        <v>369</v>
      </c>
      <c r="E25" s="61" t="s">
        <v>333</v>
      </c>
      <c r="F25" s="65">
        <v>59.27</v>
      </c>
      <c r="G25" s="33">
        <f t="shared" si="0"/>
        <v>9.2700000000000032E-2</v>
      </c>
      <c r="H25" s="67" t="s">
        <v>375</v>
      </c>
      <c r="I25" s="7">
        <v>111453</v>
      </c>
      <c r="J25" s="54" t="s">
        <v>38</v>
      </c>
      <c r="K25" s="51" t="s">
        <v>7</v>
      </c>
      <c r="L25" s="70">
        <v>2352</v>
      </c>
      <c r="M25" s="72">
        <v>2727.5989196367177</v>
      </c>
      <c r="N25" s="72">
        <v>3062.9158136413557</v>
      </c>
      <c r="O25" s="72">
        <f t="shared" si="1"/>
        <v>670.63378800927603</v>
      </c>
      <c r="P25" s="54">
        <v>3</v>
      </c>
      <c r="Q25" s="69"/>
      <c r="R25" s="15">
        <f t="shared" ca="1" si="2"/>
        <v>202125.36286275866</v>
      </c>
      <c r="S25" s="16">
        <v>0.37566507855329151</v>
      </c>
      <c r="T25" s="8">
        <v>98</v>
      </c>
      <c r="U25" s="68"/>
      <c r="V25" s="7">
        <v>57967</v>
      </c>
      <c r="W25" s="7">
        <v>23889</v>
      </c>
      <c r="X25" s="9">
        <v>0.21434147129283196</v>
      </c>
      <c r="Y25" s="23">
        <v>53</v>
      </c>
    </row>
    <row r="26" spans="1:25" s="10" customFormat="1" ht="29.25" customHeight="1" x14ac:dyDescent="0.25">
      <c r="A26" s="8">
        <v>6</v>
      </c>
      <c r="B26" s="11" t="s">
        <v>8</v>
      </c>
      <c r="C26" s="11" t="s">
        <v>7</v>
      </c>
      <c r="D26" s="20" t="s">
        <v>367</v>
      </c>
      <c r="E26" s="61" t="s">
        <v>221</v>
      </c>
      <c r="F26" s="65">
        <v>59.41</v>
      </c>
      <c r="G26" s="33">
        <f t="shared" si="0"/>
        <v>9.4099999999999961E-2</v>
      </c>
      <c r="H26" s="67" t="s">
        <v>375</v>
      </c>
      <c r="I26" s="7">
        <v>110550</v>
      </c>
      <c r="J26" s="54" t="s">
        <v>8</v>
      </c>
      <c r="K26" s="51" t="s">
        <v>7</v>
      </c>
      <c r="L26" s="70">
        <v>1601</v>
      </c>
      <c r="M26" s="72">
        <v>1856.6691625588369</v>
      </c>
      <c r="N26" s="72">
        <v>2084.9184598808715</v>
      </c>
      <c r="O26" s="72">
        <f t="shared" si="1"/>
        <v>456.49859464406927</v>
      </c>
      <c r="P26" s="54">
        <v>44</v>
      </c>
      <c r="Q26" s="69"/>
      <c r="R26" s="15">
        <f t="shared" ca="1" si="2"/>
        <v>195602.29421346553</v>
      </c>
      <c r="S26" s="16">
        <v>0.3844776119402985</v>
      </c>
      <c r="T26" s="8">
        <v>89</v>
      </c>
      <c r="U26" s="68"/>
      <c r="V26" s="7">
        <v>56015</v>
      </c>
      <c r="W26" s="7">
        <v>22994</v>
      </c>
      <c r="X26" s="9">
        <v>0.207996381727725</v>
      </c>
      <c r="Y26" s="23">
        <v>67</v>
      </c>
    </row>
    <row r="27" spans="1:25" s="10" customFormat="1" x14ac:dyDescent="0.25">
      <c r="A27" s="8">
        <v>122</v>
      </c>
      <c r="B27" s="11" t="s">
        <v>39</v>
      </c>
      <c r="C27" s="11" t="s">
        <v>7</v>
      </c>
      <c r="D27" s="21" t="s">
        <v>370</v>
      </c>
      <c r="E27" s="63" t="s">
        <v>336</v>
      </c>
      <c r="F27" s="65">
        <v>59.45</v>
      </c>
      <c r="G27" s="33">
        <f t="shared" si="0"/>
        <v>9.4500000000000028E-2</v>
      </c>
      <c r="H27" s="67" t="s">
        <v>375</v>
      </c>
      <c r="I27" s="7">
        <v>120178</v>
      </c>
      <c r="J27" s="54" t="s">
        <v>39</v>
      </c>
      <c r="K27" s="51" t="s">
        <v>7</v>
      </c>
      <c r="L27" s="70">
        <v>998</v>
      </c>
      <c r="M27" s="72">
        <v>1157.3740313764642</v>
      </c>
      <c r="N27" s="72">
        <v>1299.65560459782</v>
      </c>
      <c r="O27" s="72">
        <f t="shared" si="1"/>
        <v>284.56314644271151</v>
      </c>
      <c r="P27" s="54">
        <v>143</v>
      </c>
      <c r="Q27" s="69"/>
      <c r="R27" s="15">
        <f t="shared" ca="1" si="2"/>
        <v>204723.74942506372</v>
      </c>
      <c r="S27" s="16">
        <v>0.52002862420742568</v>
      </c>
      <c r="T27" s="8">
        <v>6</v>
      </c>
      <c r="U27" s="68"/>
      <c r="V27" s="7">
        <v>61838</v>
      </c>
      <c r="W27" s="7">
        <v>18825</v>
      </c>
      <c r="X27" s="9">
        <v>0.156642646740668</v>
      </c>
      <c r="Y27" s="23">
        <v>146</v>
      </c>
    </row>
    <row r="28" spans="1:25" s="10" customFormat="1" x14ac:dyDescent="0.25">
      <c r="A28" s="8">
        <v>78</v>
      </c>
      <c r="B28" s="11" t="s">
        <v>25</v>
      </c>
      <c r="C28" s="11" t="s">
        <v>7</v>
      </c>
      <c r="D28" s="22" t="s">
        <v>371</v>
      </c>
      <c r="E28" s="61" t="s">
        <v>292</v>
      </c>
      <c r="F28" s="65">
        <v>59.85</v>
      </c>
      <c r="G28" s="33">
        <f t="shared" si="0"/>
        <v>9.8500000000000018E-2</v>
      </c>
      <c r="H28" s="67" t="s">
        <v>375</v>
      </c>
      <c r="I28" s="7">
        <v>106810</v>
      </c>
      <c r="J28" s="54" t="s">
        <v>25</v>
      </c>
      <c r="K28" s="51" t="s">
        <v>7</v>
      </c>
      <c r="L28" s="70">
        <v>2088</v>
      </c>
      <c r="M28" s="72">
        <v>2421.439857228514</v>
      </c>
      <c r="N28" s="72">
        <v>2719.1191406816124</v>
      </c>
      <c r="O28" s="72">
        <f t="shared" si="1"/>
        <v>595.35856690619676</v>
      </c>
      <c r="P28" s="54">
        <v>9</v>
      </c>
      <c r="Q28" s="69"/>
      <c r="R28" s="15">
        <f t="shared" ca="1" si="2"/>
        <v>191129.12170300563</v>
      </c>
      <c r="S28" s="16">
        <v>0.38152794682145869</v>
      </c>
      <c r="T28" s="8">
        <v>92</v>
      </c>
      <c r="U28" s="68"/>
      <c r="V28" s="7">
        <v>54682</v>
      </c>
      <c r="W28" s="7">
        <v>21804</v>
      </c>
      <c r="X28" s="9">
        <v>0.20413818930811722</v>
      </c>
      <c r="Y28" s="23">
        <v>72</v>
      </c>
    </row>
    <row r="29" spans="1:25" s="10" customFormat="1" x14ac:dyDescent="0.25">
      <c r="A29" s="8">
        <v>148</v>
      </c>
      <c r="B29" s="11" t="s">
        <v>53</v>
      </c>
      <c r="C29" s="11" t="s">
        <v>7</v>
      </c>
      <c r="D29" s="20" t="s">
        <v>367</v>
      </c>
      <c r="E29" s="62" t="s">
        <v>362</v>
      </c>
      <c r="F29" s="65">
        <v>60.91</v>
      </c>
      <c r="G29" s="33">
        <f t="shared" si="0"/>
        <v>0.10909999999999996</v>
      </c>
      <c r="H29" s="67" t="s">
        <v>375</v>
      </c>
      <c r="I29" s="7">
        <v>124375</v>
      </c>
      <c r="J29" s="54" t="s">
        <v>53</v>
      </c>
      <c r="K29" s="51" t="s">
        <v>7</v>
      </c>
      <c r="L29" s="70">
        <v>1303</v>
      </c>
      <c r="M29" s="72">
        <v>1511.0805239313959</v>
      </c>
      <c r="N29" s="72">
        <v>1696.8449426763125</v>
      </c>
      <c r="O29" s="72">
        <f t="shared" si="1"/>
        <v>371.52883748983322</v>
      </c>
      <c r="P29" s="54">
        <v>99</v>
      </c>
      <c r="Q29" s="69"/>
      <c r="R29" s="15">
        <f t="shared" ca="1" si="2"/>
        <v>217392.64425384629</v>
      </c>
      <c r="S29" s="16">
        <v>0.43896281407035176</v>
      </c>
      <c r="T29" s="8">
        <v>42</v>
      </c>
      <c r="U29" s="68"/>
      <c r="V29" s="7">
        <v>64411</v>
      </c>
      <c r="W29" s="7">
        <v>23625</v>
      </c>
      <c r="X29" s="9">
        <v>0.18994974874371859</v>
      </c>
      <c r="Y29" s="23">
        <v>103</v>
      </c>
    </row>
    <row r="30" spans="1:25" s="10" customFormat="1" x14ac:dyDescent="0.25">
      <c r="A30" s="8">
        <v>49</v>
      </c>
      <c r="B30" s="11" t="s">
        <v>20</v>
      </c>
      <c r="C30" s="11" t="s">
        <v>7</v>
      </c>
      <c r="D30" s="19" t="s">
        <v>369</v>
      </c>
      <c r="E30" s="63" t="s">
        <v>264</v>
      </c>
      <c r="F30" s="65">
        <v>60.94</v>
      </c>
      <c r="G30" s="33">
        <f t="shared" si="0"/>
        <v>0.10939999999999998</v>
      </c>
      <c r="H30" s="67" t="s">
        <v>375</v>
      </c>
      <c r="I30" s="7">
        <v>118084</v>
      </c>
      <c r="J30" s="54" t="s">
        <v>20</v>
      </c>
      <c r="K30" s="51" t="s">
        <v>7</v>
      </c>
      <c r="L30" s="70">
        <v>1149</v>
      </c>
      <c r="M30" s="72">
        <v>1332.4877375266105</v>
      </c>
      <c r="N30" s="72">
        <v>1496.2968834497947</v>
      </c>
      <c r="O30" s="72">
        <f t="shared" si="1"/>
        <v>327.61829184636827</v>
      </c>
      <c r="P30" s="54">
        <v>126</v>
      </c>
      <c r="Q30" s="69"/>
      <c r="R30" s="15">
        <f t="shared" ca="1" si="2"/>
        <v>203577.57705157148</v>
      </c>
      <c r="S30" s="16">
        <v>0.47947224010026762</v>
      </c>
      <c r="T30" s="8">
        <v>19</v>
      </c>
      <c r="U30" s="68"/>
      <c r="V30" s="7">
        <v>60499</v>
      </c>
      <c r="W30" s="7">
        <v>20563</v>
      </c>
      <c r="X30" s="9">
        <v>0.17413874868737508</v>
      </c>
      <c r="Y30" s="23">
        <v>128</v>
      </c>
    </row>
    <row r="31" spans="1:25" s="10" customFormat="1" x14ac:dyDescent="0.25">
      <c r="A31" s="8">
        <v>29</v>
      </c>
      <c r="B31" s="11" t="s">
        <v>14</v>
      </c>
      <c r="C31" s="11" t="s">
        <v>7</v>
      </c>
      <c r="D31" s="20" t="s">
        <v>367</v>
      </c>
      <c r="E31" s="61" t="s">
        <v>244</v>
      </c>
      <c r="F31" s="65">
        <v>62.37</v>
      </c>
      <c r="G31" s="33">
        <f t="shared" si="0"/>
        <v>0.12369999999999998</v>
      </c>
      <c r="H31" s="67" t="s">
        <v>375</v>
      </c>
      <c r="I31" s="7">
        <v>120289</v>
      </c>
      <c r="J31" s="54" t="s">
        <v>14</v>
      </c>
      <c r="K31" s="51" t="s">
        <v>7</v>
      </c>
      <c r="L31" s="70">
        <v>1477</v>
      </c>
      <c r="M31" s="72">
        <v>1712.8671787004384</v>
      </c>
      <c r="N31" s="72">
        <v>1923.4382043997798</v>
      </c>
      <c r="O31" s="72">
        <f t="shared" si="1"/>
        <v>421.14205139868272</v>
      </c>
      <c r="P31" s="54">
        <v>65</v>
      </c>
      <c r="Q31" s="69"/>
      <c r="R31" s="15">
        <f t="shared" ca="1" si="2"/>
        <v>216450.69349191064</v>
      </c>
      <c r="S31" s="16">
        <v>0.31632152565903782</v>
      </c>
      <c r="T31" s="8">
        <v>134</v>
      </c>
      <c r="U31" s="68"/>
      <c r="V31" s="7">
        <v>60964</v>
      </c>
      <c r="W31" s="7">
        <v>29598</v>
      </c>
      <c r="X31" s="9">
        <v>0.2460574117334087</v>
      </c>
      <c r="Y31" s="23">
        <v>15</v>
      </c>
    </row>
    <row r="32" spans="1:25" s="10" customFormat="1" x14ac:dyDescent="0.25">
      <c r="A32" s="8">
        <v>79</v>
      </c>
      <c r="B32" s="11" t="s">
        <v>26</v>
      </c>
      <c r="C32" s="11" t="s">
        <v>7</v>
      </c>
      <c r="D32" s="19" t="s">
        <v>369</v>
      </c>
      <c r="E32" s="61" t="s">
        <v>293</v>
      </c>
      <c r="F32" s="65">
        <v>62.99</v>
      </c>
      <c r="G32" s="33">
        <f t="shared" si="0"/>
        <v>0.12990000000000002</v>
      </c>
      <c r="H32" s="67" t="s">
        <v>375</v>
      </c>
      <c r="I32" s="7">
        <v>119598</v>
      </c>
      <c r="J32" s="54" t="s">
        <v>26</v>
      </c>
      <c r="K32" s="51" t="s">
        <v>7</v>
      </c>
      <c r="L32" s="70">
        <v>1628</v>
      </c>
      <c r="M32" s="72">
        <v>1887.980884850585</v>
      </c>
      <c r="N32" s="72">
        <v>2120.0794832517549</v>
      </c>
      <c r="O32" s="72">
        <f t="shared" si="1"/>
        <v>464.19719680233993</v>
      </c>
      <c r="P32" s="54">
        <v>39</v>
      </c>
      <c r="Q32" s="69"/>
      <c r="R32" s="15">
        <f t="shared" ca="1" si="2"/>
        <v>211748.46615534934</v>
      </c>
      <c r="S32" s="16">
        <v>0.39129416879880935</v>
      </c>
      <c r="T32" s="8">
        <v>85</v>
      </c>
      <c r="U32" s="68"/>
      <c r="V32" s="7">
        <v>61064</v>
      </c>
      <c r="W32" s="7">
        <v>24947</v>
      </c>
      <c r="X32" s="9">
        <v>0.20859044465626517</v>
      </c>
      <c r="Y32" s="23">
        <v>64</v>
      </c>
    </row>
    <row r="33" spans="1:25" s="10" customFormat="1" x14ac:dyDescent="0.25">
      <c r="A33" s="8">
        <v>98</v>
      </c>
      <c r="B33" s="11" t="s">
        <v>32</v>
      </c>
      <c r="C33" s="11" t="s">
        <v>7</v>
      </c>
      <c r="D33" s="19" t="s">
        <v>369</v>
      </c>
      <c r="E33" s="64" t="s">
        <v>312</v>
      </c>
      <c r="F33" s="65">
        <v>63.22</v>
      </c>
      <c r="G33" s="33">
        <f t="shared" si="0"/>
        <v>0.13219999999999998</v>
      </c>
      <c r="H33" s="67" t="s">
        <v>375</v>
      </c>
      <c r="I33" s="7">
        <v>110821</v>
      </c>
      <c r="J33" s="54" t="s">
        <v>32</v>
      </c>
      <c r="K33" s="51" t="s">
        <v>7</v>
      </c>
      <c r="L33" s="70">
        <v>2056</v>
      </c>
      <c r="M33" s="72">
        <v>2384.3296678457023</v>
      </c>
      <c r="N33" s="72">
        <v>2677.4468166864913</v>
      </c>
      <c r="O33" s="72">
        <f t="shared" si="1"/>
        <v>586.23429768157803</v>
      </c>
      <c r="P33" s="54">
        <v>11</v>
      </c>
      <c r="Q33" s="69"/>
      <c r="R33" s="15">
        <f t="shared" ca="1" si="2"/>
        <v>194486.18112898921</v>
      </c>
      <c r="S33" s="16">
        <v>0.44290342083179179</v>
      </c>
      <c r="T33" s="8">
        <v>40</v>
      </c>
      <c r="U33" s="68"/>
      <c r="V33" s="7">
        <v>57072</v>
      </c>
      <c r="W33" s="7">
        <v>18878</v>
      </c>
      <c r="X33" s="9">
        <v>0.17034677543064944</v>
      </c>
      <c r="Y33" s="23">
        <v>134</v>
      </c>
    </row>
    <row r="34" spans="1:25" s="10" customFormat="1" x14ac:dyDescent="0.25">
      <c r="A34" s="8">
        <v>23</v>
      </c>
      <c r="B34" s="11" t="s">
        <v>13</v>
      </c>
      <c r="C34" s="11" t="s">
        <v>7</v>
      </c>
      <c r="D34" s="21" t="s">
        <v>370</v>
      </c>
      <c r="E34" s="61" t="s">
        <v>238</v>
      </c>
      <c r="F34" s="65">
        <v>63.29</v>
      </c>
      <c r="G34" s="33">
        <f t="shared" si="0"/>
        <v>0.13289999999999999</v>
      </c>
      <c r="H34" s="67" t="s">
        <v>375</v>
      </c>
      <c r="I34" s="7">
        <v>120873</v>
      </c>
      <c r="J34" s="54" t="s">
        <v>13</v>
      </c>
      <c r="K34" s="51" t="s">
        <v>7</v>
      </c>
      <c r="L34" s="70">
        <v>1207</v>
      </c>
      <c r="M34" s="72">
        <v>1399.7499557829581</v>
      </c>
      <c r="N34" s="72">
        <v>1571.8279706909507</v>
      </c>
      <c r="O34" s="72">
        <f t="shared" si="1"/>
        <v>344.15602981598522</v>
      </c>
      <c r="P34" s="54">
        <v>119</v>
      </c>
      <c r="Q34" s="69"/>
      <c r="R34" s="15">
        <f t="shared" ca="1" si="2"/>
        <v>209514.92059846804</v>
      </c>
      <c r="S34" s="16">
        <v>0.44004037295343046</v>
      </c>
      <c r="T34" s="8">
        <v>41</v>
      </c>
      <c r="U34" s="68"/>
      <c r="V34" s="7">
        <v>61440</v>
      </c>
      <c r="W34" s="7">
        <v>22560</v>
      </c>
      <c r="X34" s="9">
        <v>0.18664217815393017</v>
      </c>
      <c r="Y34" s="23">
        <v>107</v>
      </c>
    </row>
    <row r="35" spans="1:25" s="10" customFormat="1" x14ac:dyDescent="0.25">
      <c r="A35" s="8">
        <v>38</v>
      </c>
      <c r="B35" s="11" t="s">
        <v>17</v>
      </c>
      <c r="C35" s="11" t="s">
        <v>7</v>
      </c>
      <c r="D35" s="20" t="s">
        <v>367</v>
      </c>
      <c r="E35" s="61" t="s">
        <v>253</v>
      </c>
      <c r="F35" s="65">
        <v>63.41</v>
      </c>
      <c r="G35" s="33">
        <f t="shared" si="0"/>
        <v>0.13409999999999997</v>
      </c>
      <c r="H35" s="67" t="s">
        <v>375</v>
      </c>
      <c r="I35" s="7">
        <v>116490</v>
      </c>
      <c r="J35" s="54" t="s">
        <v>17</v>
      </c>
      <c r="K35" s="51" t="s">
        <v>7</v>
      </c>
      <c r="L35" s="70">
        <v>1372</v>
      </c>
      <c r="M35" s="72">
        <v>1591.0993697880854</v>
      </c>
      <c r="N35" s="72">
        <v>1786.7008912907909</v>
      </c>
      <c r="O35" s="72">
        <f t="shared" si="1"/>
        <v>391.20304300541102</v>
      </c>
      <c r="P35" s="54">
        <v>88</v>
      </c>
      <c r="Q35" s="69"/>
      <c r="R35" s="15">
        <f t="shared" ca="1" si="2"/>
        <v>205000.20678077757</v>
      </c>
      <c r="S35" s="16">
        <v>0.40445531805305174</v>
      </c>
      <c r="T35" s="8">
        <v>72</v>
      </c>
      <c r="U35" s="68"/>
      <c r="V35" s="7">
        <v>59578</v>
      </c>
      <c r="W35" s="7">
        <v>23703</v>
      </c>
      <c r="X35" s="9">
        <v>0.20347669327839299</v>
      </c>
      <c r="Y35" s="23">
        <v>73</v>
      </c>
    </row>
    <row r="36" spans="1:25" s="10" customFormat="1" x14ac:dyDescent="0.25">
      <c r="A36" s="8">
        <v>145</v>
      </c>
      <c r="B36" s="11" t="s">
        <v>50</v>
      </c>
      <c r="C36" s="11" t="s">
        <v>7</v>
      </c>
      <c r="D36" s="20" t="s">
        <v>367</v>
      </c>
      <c r="E36" s="61" t="s">
        <v>359</v>
      </c>
      <c r="F36" s="65">
        <v>63.52</v>
      </c>
      <c r="G36" s="33">
        <f t="shared" si="0"/>
        <v>0.13520000000000004</v>
      </c>
      <c r="H36" s="67" t="s">
        <v>375</v>
      </c>
      <c r="I36" s="7">
        <v>108278</v>
      </c>
      <c r="J36" s="54" t="s">
        <v>50</v>
      </c>
      <c r="K36" s="51" t="s">
        <v>7</v>
      </c>
      <c r="L36" s="70">
        <v>1281</v>
      </c>
      <c r="M36" s="72">
        <v>1485.5672687307122</v>
      </c>
      <c r="N36" s="72">
        <v>1668.195219929667</v>
      </c>
      <c r="O36" s="72">
        <f t="shared" si="1"/>
        <v>365.25590239790972</v>
      </c>
      <c r="P36" s="54">
        <v>105</v>
      </c>
      <c r="Q36" s="69"/>
      <c r="R36" s="15">
        <f t="shared" ca="1" si="2"/>
        <v>190980.2298929331</v>
      </c>
      <c r="S36" s="16">
        <v>0.38223831249191897</v>
      </c>
      <c r="T36" s="8">
        <v>91</v>
      </c>
      <c r="U36" s="68"/>
      <c r="V36" s="7">
        <v>54896</v>
      </c>
      <c r="W36" s="7">
        <v>22901</v>
      </c>
      <c r="X36" s="9">
        <v>0.21150187480374591</v>
      </c>
      <c r="Y36" s="23">
        <v>58</v>
      </c>
    </row>
    <row r="37" spans="1:25" s="10" customFormat="1" x14ac:dyDescent="0.25">
      <c r="A37" s="8">
        <v>117</v>
      </c>
      <c r="B37" s="11" t="s">
        <v>36</v>
      </c>
      <c r="C37" s="11" t="s">
        <v>7</v>
      </c>
      <c r="D37" s="20" t="s">
        <v>367</v>
      </c>
      <c r="E37" s="63" t="s">
        <v>331</v>
      </c>
      <c r="F37" s="65">
        <v>63.83</v>
      </c>
      <c r="G37" s="33">
        <f t="shared" si="0"/>
        <v>0.13829999999999998</v>
      </c>
      <c r="H37" s="67" t="s">
        <v>375</v>
      </c>
      <c r="I37" s="7">
        <v>122094</v>
      </c>
      <c r="J37" s="54" t="s">
        <v>36</v>
      </c>
      <c r="K37" s="51" t="s">
        <v>7</v>
      </c>
      <c r="L37" s="70">
        <v>1398</v>
      </c>
      <c r="M37" s="72">
        <v>1621.25139866162</v>
      </c>
      <c r="N37" s="72">
        <v>1820.5596545368257</v>
      </c>
      <c r="O37" s="72">
        <f t="shared" si="1"/>
        <v>398.61651175041152</v>
      </c>
      <c r="P37" s="54">
        <v>80</v>
      </c>
      <c r="Q37" s="69"/>
      <c r="R37" s="15">
        <f t="shared" ca="1" si="2"/>
        <v>217565.65411989833</v>
      </c>
      <c r="S37" s="16">
        <v>0.36341671171392531</v>
      </c>
      <c r="T37" s="8">
        <v>105</v>
      </c>
      <c r="U37" s="68"/>
      <c r="V37" s="7">
        <v>62492</v>
      </c>
      <c r="W37" s="7">
        <v>27661</v>
      </c>
      <c r="X37" s="9">
        <v>0.22655494946516619</v>
      </c>
      <c r="Y37" s="23">
        <v>38</v>
      </c>
    </row>
    <row r="38" spans="1:25" s="10" customFormat="1" x14ac:dyDescent="0.25">
      <c r="A38" s="8">
        <v>56</v>
      </c>
      <c r="B38" s="11" t="s">
        <v>21</v>
      </c>
      <c r="C38" s="11" t="s">
        <v>7</v>
      </c>
      <c r="D38" s="20" t="s">
        <v>367</v>
      </c>
      <c r="E38" s="61" t="s">
        <v>271</v>
      </c>
      <c r="F38" s="65">
        <v>63.99</v>
      </c>
      <c r="G38" s="33">
        <f t="shared" si="0"/>
        <v>0.13990000000000002</v>
      </c>
      <c r="H38" s="67" t="s">
        <v>375</v>
      </c>
      <c r="I38" s="7">
        <v>107696</v>
      </c>
      <c r="J38" s="54" t="s">
        <v>21</v>
      </c>
      <c r="K38" s="51" t="s">
        <v>7</v>
      </c>
      <c r="L38" s="70">
        <v>1212</v>
      </c>
      <c r="M38" s="72">
        <v>1405.5484228740229</v>
      </c>
      <c r="N38" s="72">
        <v>1578.3392713151882</v>
      </c>
      <c r="O38" s="72">
        <f t="shared" si="1"/>
        <v>345.58169688233056</v>
      </c>
      <c r="P38" s="54">
        <v>118</v>
      </c>
      <c r="Q38" s="69"/>
      <c r="R38" s="15">
        <f t="shared" ca="1" si="2"/>
        <v>188296.66730000038</v>
      </c>
      <c r="S38" s="16">
        <v>0.41164945773287775</v>
      </c>
      <c r="T38" s="8">
        <v>65</v>
      </c>
      <c r="U38" s="68"/>
      <c r="V38" s="7">
        <v>54627</v>
      </c>
      <c r="W38" s="7">
        <v>21314</v>
      </c>
      <c r="X38" s="9">
        <v>0.19790892883672559</v>
      </c>
      <c r="Y38" s="23">
        <v>86</v>
      </c>
    </row>
    <row r="39" spans="1:25" s="10" customFormat="1" ht="30" x14ac:dyDescent="0.25">
      <c r="A39" s="8">
        <v>116</v>
      </c>
      <c r="B39" s="11" t="s">
        <v>37</v>
      </c>
      <c r="C39" s="11" t="s">
        <v>7</v>
      </c>
      <c r="D39" s="21" t="s">
        <v>370</v>
      </c>
      <c r="E39" s="61" t="s">
        <v>330</v>
      </c>
      <c r="F39" s="65">
        <v>64.36</v>
      </c>
      <c r="G39" s="33">
        <f t="shared" si="0"/>
        <v>0.14360000000000001</v>
      </c>
      <c r="H39" s="67" t="s">
        <v>375</v>
      </c>
      <c r="I39" s="7">
        <v>112502</v>
      </c>
      <c r="J39" s="54" t="s">
        <v>37</v>
      </c>
      <c r="K39" s="51" t="s">
        <v>7</v>
      </c>
      <c r="L39" s="70">
        <v>1089</v>
      </c>
      <c r="M39" s="72">
        <v>1262.9061324338372</v>
      </c>
      <c r="N39" s="72">
        <v>1418.1612759589439</v>
      </c>
      <c r="O39" s="72">
        <f t="shared" si="1"/>
        <v>310.51028705021326</v>
      </c>
      <c r="P39" s="54">
        <v>131</v>
      </c>
      <c r="Q39" s="69"/>
      <c r="R39" s="15">
        <f t="shared" ca="1" si="2"/>
        <v>194419.75481229427</v>
      </c>
      <c r="S39" s="16">
        <v>0.47052496844500541</v>
      </c>
      <c r="T39" s="8">
        <v>23</v>
      </c>
      <c r="U39" s="68"/>
      <c r="V39" s="7">
        <v>57780</v>
      </c>
      <c r="W39" s="7">
        <v>19926</v>
      </c>
      <c r="X39" s="9">
        <v>0.17711685125597768</v>
      </c>
      <c r="Y39" s="23">
        <v>122</v>
      </c>
    </row>
    <row r="40" spans="1:25" s="10" customFormat="1" x14ac:dyDescent="0.25">
      <c r="A40" s="8">
        <v>13</v>
      </c>
      <c r="B40" s="11" t="s">
        <v>11</v>
      </c>
      <c r="C40" s="11" t="s">
        <v>7</v>
      </c>
      <c r="D40" s="20" t="s">
        <v>367</v>
      </c>
      <c r="E40" s="61" t="s">
        <v>228</v>
      </c>
      <c r="F40" s="65">
        <v>64.72</v>
      </c>
      <c r="G40" s="33">
        <f t="shared" si="0"/>
        <v>0.1472</v>
      </c>
      <c r="H40" s="67" t="s">
        <v>375</v>
      </c>
      <c r="I40" s="7">
        <v>106737</v>
      </c>
      <c r="J40" s="54" t="s">
        <v>11</v>
      </c>
      <c r="K40" s="51" t="s">
        <v>7</v>
      </c>
      <c r="L40" s="70">
        <v>1222</v>
      </c>
      <c r="M40" s="72">
        <v>1417.1453570561514</v>
      </c>
      <c r="N40" s="72">
        <v>1591.3618725636638</v>
      </c>
      <c r="O40" s="72">
        <f t="shared" si="1"/>
        <v>348.43303101502488</v>
      </c>
      <c r="P40" s="54">
        <v>117</v>
      </c>
      <c r="Q40" s="69"/>
      <c r="R40" s="15">
        <f t="shared" ca="1" si="2"/>
        <v>188525.15940676036</v>
      </c>
      <c r="S40" s="16">
        <v>0.37256059285908355</v>
      </c>
      <c r="T40" s="8">
        <v>100</v>
      </c>
      <c r="U40" s="68"/>
      <c r="V40" s="7">
        <v>53701</v>
      </c>
      <c r="W40" s="7">
        <v>23391</v>
      </c>
      <c r="X40" s="9">
        <v>0.21914612552348295</v>
      </c>
      <c r="Y40" s="23">
        <v>47</v>
      </c>
    </row>
    <row r="41" spans="1:25" s="10" customFormat="1" x14ac:dyDescent="0.25">
      <c r="A41" s="8">
        <v>95</v>
      </c>
      <c r="B41" s="11" t="s">
        <v>30</v>
      </c>
      <c r="C41" s="11" t="s">
        <v>7</v>
      </c>
      <c r="D41" s="21" t="s">
        <v>370</v>
      </c>
      <c r="E41" s="61" t="s">
        <v>309</v>
      </c>
      <c r="F41" s="65">
        <v>65.17</v>
      </c>
      <c r="G41" s="33">
        <f t="shared" si="0"/>
        <v>0.15170000000000003</v>
      </c>
      <c r="H41" s="67" t="s">
        <v>375</v>
      </c>
      <c r="I41" s="7">
        <v>123113</v>
      </c>
      <c r="J41" s="54" t="s">
        <v>30</v>
      </c>
      <c r="K41" s="51" t="s">
        <v>7</v>
      </c>
      <c r="L41" s="70">
        <v>967</v>
      </c>
      <c r="M41" s="72">
        <v>1121.4235354118646</v>
      </c>
      <c r="N41" s="72">
        <v>1259.285540727547</v>
      </c>
      <c r="O41" s="72">
        <f t="shared" si="1"/>
        <v>275.72401063136476</v>
      </c>
      <c r="P41" s="54">
        <v>147</v>
      </c>
      <c r="Q41" s="69"/>
      <c r="R41" s="15">
        <f t="shared" ca="1" si="2"/>
        <v>206570.56840960425</v>
      </c>
      <c r="S41" s="16">
        <v>0.5674949030565416</v>
      </c>
      <c r="T41" s="8">
        <v>1</v>
      </c>
      <c r="U41" s="68"/>
      <c r="V41" s="7">
        <v>63027</v>
      </c>
      <c r="W41" s="7">
        <v>16660</v>
      </c>
      <c r="X41" s="9">
        <v>0.13532283349443194</v>
      </c>
      <c r="Y41" s="23">
        <v>151</v>
      </c>
    </row>
    <row r="42" spans="1:25" s="10" customFormat="1" x14ac:dyDescent="0.25">
      <c r="A42" s="8">
        <v>11</v>
      </c>
      <c r="B42" s="11" t="s">
        <v>10</v>
      </c>
      <c r="C42" s="11" t="s">
        <v>7</v>
      </c>
      <c r="D42" s="19" t="s">
        <v>369</v>
      </c>
      <c r="E42" s="61" t="s">
        <v>226</v>
      </c>
      <c r="F42" s="65">
        <v>65.650000000000006</v>
      </c>
      <c r="G42" s="33">
        <f t="shared" si="0"/>
        <v>0.15650000000000006</v>
      </c>
      <c r="H42" s="67" t="s">
        <v>375</v>
      </c>
      <c r="I42" s="7">
        <v>106077</v>
      </c>
      <c r="J42" s="54" t="s">
        <v>10</v>
      </c>
      <c r="K42" s="51" t="s">
        <v>7</v>
      </c>
      <c r="L42" s="70">
        <v>2256</v>
      </c>
      <c r="M42" s="72">
        <v>2616.2683514882801</v>
      </c>
      <c r="N42" s="72">
        <v>2937.8988416559941</v>
      </c>
      <c r="O42" s="72">
        <f t="shared" si="1"/>
        <v>643.26098033542803</v>
      </c>
      <c r="P42" s="54">
        <v>6</v>
      </c>
      <c r="Q42" s="69"/>
      <c r="R42" s="15">
        <f t="shared" ca="1" si="2"/>
        <v>187077.60163238217</v>
      </c>
      <c r="S42" s="16">
        <v>0.42929192944747685</v>
      </c>
      <c r="T42" s="8">
        <v>50</v>
      </c>
      <c r="U42" s="68"/>
      <c r="V42" s="7">
        <v>54141</v>
      </c>
      <c r="W42" s="7">
        <v>18400</v>
      </c>
      <c r="X42" s="9">
        <v>0.17345890249535714</v>
      </c>
      <c r="Y42" s="23">
        <v>131</v>
      </c>
    </row>
    <row r="43" spans="1:25" s="10" customFormat="1" x14ac:dyDescent="0.25">
      <c r="A43" s="8">
        <v>65</v>
      </c>
      <c r="B43" s="11" t="s">
        <v>23</v>
      </c>
      <c r="C43" s="11" t="s">
        <v>7</v>
      </c>
      <c r="D43" s="20" t="s">
        <v>367</v>
      </c>
      <c r="E43" s="63" t="s">
        <v>280</v>
      </c>
      <c r="F43" s="65">
        <v>66.3</v>
      </c>
      <c r="G43" s="33">
        <f t="shared" si="0"/>
        <v>0.16299999999999998</v>
      </c>
      <c r="H43" s="67" t="s">
        <v>375</v>
      </c>
      <c r="I43" s="7">
        <v>109489</v>
      </c>
      <c r="J43" s="54" t="s">
        <v>23</v>
      </c>
      <c r="K43" s="51" t="s">
        <v>7</v>
      </c>
      <c r="L43" s="70">
        <v>2093</v>
      </c>
      <c r="M43" s="72">
        <v>2427.2383243195791</v>
      </c>
      <c r="N43" s="72">
        <v>2725.6304413058488</v>
      </c>
      <c r="O43" s="72">
        <f t="shared" si="1"/>
        <v>596.78423397253937</v>
      </c>
      <c r="P43" s="54">
        <v>8</v>
      </c>
      <c r="Q43" s="69"/>
      <c r="R43" s="15">
        <f t="shared" ca="1" si="2"/>
        <v>201069.9003121134</v>
      </c>
      <c r="S43" s="16">
        <v>0.3158947474175488</v>
      </c>
      <c r="T43" s="8">
        <v>135</v>
      </c>
      <c r="U43" s="68"/>
      <c r="V43" s="7">
        <v>56652</v>
      </c>
      <c r="W43" s="7">
        <v>27078</v>
      </c>
      <c r="X43" s="9">
        <v>0.24731251541250721</v>
      </c>
      <c r="Y43" s="23">
        <v>14</v>
      </c>
    </row>
    <row r="44" spans="1:25" s="10" customFormat="1" x14ac:dyDescent="0.25">
      <c r="A44" s="8">
        <v>18</v>
      </c>
      <c r="B44" s="11" t="s">
        <v>12</v>
      </c>
      <c r="C44" s="11" t="s">
        <v>7</v>
      </c>
      <c r="D44" s="19" t="s">
        <v>369</v>
      </c>
      <c r="E44" s="61" t="s">
        <v>233</v>
      </c>
      <c r="F44" s="65">
        <v>66.56</v>
      </c>
      <c r="G44" s="33">
        <f t="shared" si="0"/>
        <v>0.16560000000000002</v>
      </c>
      <c r="H44" s="67" t="s">
        <v>375</v>
      </c>
      <c r="I44" s="7">
        <v>108716</v>
      </c>
      <c r="J44" s="54" t="s">
        <v>12</v>
      </c>
      <c r="K44" s="51" t="s">
        <v>7</v>
      </c>
      <c r="L44" s="70">
        <v>2341</v>
      </c>
      <c r="M44" s="72">
        <v>2714.8422920363751</v>
      </c>
      <c r="N44" s="72">
        <v>3048.5909522680327</v>
      </c>
      <c r="O44" s="72">
        <f t="shared" si="1"/>
        <v>667.49732046331519</v>
      </c>
      <c r="P44" s="54">
        <v>4</v>
      </c>
      <c r="Q44" s="69"/>
      <c r="R44" s="15">
        <f t="shared" ca="1" si="2"/>
        <v>193139.10864343142</v>
      </c>
      <c r="S44" s="16">
        <v>0.41996578240553367</v>
      </c>
      <c r="T44" s="8">
        <v>60</v>
      </c>
      <c r="U44" s="68"/>
      <c r="V44" s="7">
        <v>56287</v>
      </c>
      <c r="W44" s="7">
        <v>19360</v>
      </c>
      <c r="X44" s="9">
        <v>0.1780786636741602</v>
      </c>
      <c r="Y44" s="23">
        <v>121</v>
      </c>
    </row>
    <row r="45" spans="1:25" s="10" customFormat="1" x14ac:dyDescent="0.25">
      <c r="A45" s="8">
        <v>123</v>
      </c>
      <c r="B45" s="11" t="s">
        <v>40</v>
      </c>
      <c r="C45" s="11" t="s">
        <v>7</v>
      </c>
      <c r="D45" s="21" t="s">
        <v>370</v>
      </c>
      <c r="E45" s="61" t="s">
        <v>337</v>
      </c>
      <c r="F45" s="65">
        <v>66.91</v>
      </c>
      <c r="G45" s="33">
        <f t="shared" si="0"/>
        <v>0.16909999999999997</v>
      </c>
      <c r="H45" s="67" t="s">
        <v>375</v>
      </c>
      <c r="I45" s="7">
        <v>109279</v>
      </c>
      <c r="J45" s="54" t="s">
        <v>40</v>
      </c>
      <c r="K45" s="51" t="s">
        <v>7</v>
      </c>
      <c r="L45" s="70">
        <v>1143</v>
      </c>
      <c r="M45" s="72">
        <v>1325.5295770173329</v>
      </c>
      <c r="N45" s="72">
        <v>1488.4833227007098</v>
      </c>
      <c r="O45" s="72">
        <f t="shared" si="1"/>
        <v>325.90749136675367</v>
      </c>
      <c r="P45" s="54">
        <v>128</v>
      </c>
      <c r="Q45" s="69"/>
      <c r="R45" s="15">
        <f t="shared" ca="1" si="2"/>
        <v>190067.11511285201</v>
      </c>
      <c r="S45" s="16">
        <v>0.43797069885339363</v>
      </c>
      <c r="T45" s="8">
        <v>45</v>
      </c>
      <c r="U45" s="68"/>
      <c r="V45" s="7">
        <v>55098</v>
      </c>
      <c r="W45" s="7">
        <v>21279</v>
      </c>
      <c r="X45" s="9">
        <v>0.1947217672196854</v>
      </c>
      <c r="Y45" s="23">
        <v>95</v>
      </c>
    </row>
    <row r="46" spans="1:25" s="10" customFormat="1" x14ac:dyDescent="0.25">
      <c r="A46" s="8">
        <v>111</v>
      </c>
      <c r="B46" s="11" t="s">
        <v>35</v>
      </c>
      <c r="C46" s="11" t="s">
        <v>7</v>
      </c>
      <c r="D46" s="19" t="s">
        <v>369</v>
      </c>
      <c r="E46" s="61" t="s">
        <v>325</v>
      </c>
      <c r="F46" s="65">
        <v>68.63</v>
      </c>
      <c r="G46" s="33">
        <f t="shared" si="0"/>
        <v>0.18629999999999997</v>
      </c>
      <c r="H46" s="67" t="s">
        <v>375</v>
      </c>
      <c r="I46" s="7">
        <v>119852</v>
      </c>
      <c r="J46" s="54" t="s">
        <v>35</v>
      </c>
      <c r="K46" s="51" t="s">
        <v>7</v>
      </c>
      <c r="L46" s="70">
        <v>2268</v>
      </c>
      <c r="M46" s="72">
        <v>2630.184672506834</v>
      </c>
      <c r="N46" s="72">
        <v>2953.5259631541639</v>
      </c>
      <c r="O46" s="72">
        <f t="shared" si="1"/>
        <v>646.68258129465994</v>
      </c>
      <c r="P46" s="54">
        <v>5</v>
      </c>
      <c r="Q46" s="69"/>
      <c r="R46" s="15">
        <f t="shared" ca="1" si="2"/>
        <v>215275.60642157469</v>
      </c>
      <c r="S46" s="16">
        <v>0.34825451390047724</v>
      </c>
      <c r="T46" s="8">
        <v>117</v>
      </c>
      <c r="U46" s="68"/>
      <c r="V46" s="7">
        <v>61367</v>
      </c>
      <c r="W46" s="7">
        <v>25553</v>
      </c>
      <c r="X46" s="9">
        <v>0.21320461903013718</v>
      </c>
      <c r="Y46" s="23">
        <v>56</v>
      </c>
    </row>
    <row r="47" spans="1:25" s="10" customFormat="1" x14ac:dyDescent="0.25">
      <c r="A47" s="8">
        <v>141</v>
      </c>
      <c r="B47" s="11" t="s">
        <v>48</v>
      </c>
      <c r="C47" s="11" t="s">
        <v>7</v>
      </c>
      <c r="D47" s="20" t="s">
        <v>367</v>
      </c>
      <c r="E47" s="61" t="s">
        <v>355</v>
      </c>
      <c r="F47" s="65">
        <v>68.67</v>
      </c>
      <c r="G47" s="33">
        <f t="shared" si="0"/>
        <v>0.1867</v>
      </c>
      <c r="H47" s="67" t="s">
        <v>375</v>
      </c>
      <c r="I47" s="7">
        <v>123082</v>
      </c>
      <c r="J47" s="54" t="s">
        <v>48</v>
      </c>
      <c r="K47" s="51" t="s">
        <v>7</v>
      </c>
      <c r="L47" s="70">
        <v>1933</v>
      </c>
      <c r="M47" s="72">
        <v>2241.6873774055171</v>
      </c>
      <c r="N47" s="72">
        <v>2517.2688213302467</v>
      </c>
      <c r="O47" s="72">
        <f t="shared" si="1"/>
        <v>551.16288784945937</v>
      </c>
      <c r="P47" s="54">
        <v>19</v>
      </c>
      <c r="Q47" s="69"/>
      <c r="R47" s="15">
        <f ca="1">SUM(I47:Y47)</f>
        <v>219527.38289445313</v>
      </c>
      <c r="S47" s="16">
        <v>0.265757787491266</v>
      </c>
      <c r="T47" s="8">
        <v>150</v>
      </c>
      <c r="U47" s="68"/>
      <c r="V47" s="7">
        <v>56711</v>
      </c>
      <c r="W47" s="7">
        <v>32470</v>
      </c>
      <c r="X47" s="9">
        <v>0.26380786792544808</v>
      </c>
      <c r="Y47" s="23">
        <v>2</v>
      </c>
    </row>
    <row r="48" spans="1:25" s="10" customFormat="1" x14ac:dyDescent="0.25">
      <c r="A48" s="8">
        <v>32</v>
      </c>
      <c r="B48" s="11" t="s">
        <v>15</v>
      </c>
      <c r="C48" s="11" t="s">
        <v>7</v>
      </c>
      <c r="D48" s="19" t="s">
        <v>369</v>
      </c>
      <c r="E48" s="61" t="s">
        <v>247</v>
      </c>
      <c r="F48" s="65">
        <v>69.02</v>
      </c>
      <c r="G48" s="33">
        <f t="shared" si="0"/>
        <v>0.19019999999999995</v>
      </c>
      <c r="H48" s="67" t="s">
        <v>375</v>
      </c>
      <c r="I48" s="7">
        <v>109806</v>
      </c>
      <c r="J48" s="54" t="s">
        <v>15</v>
      </c>
      <c r="K48" s="51" t="s">
        <v>7</v>
      </c>
      <c r="L48" s="70">
        <v>1805</v>
      </c>
      <c r="M48" s="72">
        <v>2093.2466198742663</v>
      </c>
      <c r="N48" s="72">
        <v>2350.5795253497645</v>
      </c>
      <c r="O48" s="72">
        <f t="shared" si="1"/>
        <v>514.66581095099627</v>
      </c>
      <c r="P48" s="54">
        <v>26</v>
      </c>
      <c r="Q48" s="69"/>
      <c r="R48" s="15">
        <f ca="1">SUM(I48:X48)</f>
        <v>194345.68137205392</v>
      </c>
      <c r="S48" s="16">
        <v>0.42678906434985336</v>
      </c>
      <c r="T48" s="8">
        <v>53</v>
      </c>
      <c r="U48" s="68"/>
      <c r="V48" s="7">
        <v>56951</v>
      </c>
      <c r="W48" s="7">
        <v>20799</v>
      </c>
      <c r="X48" s="9">
        <v>0.18941587891372055</v>
      </c>
      <c r="Y48" s="23">
        <v>104</v>
      </c>
    </row>
    <row r="49" spans="1:25" s="10" customFormat="1" x14ac:dyDescent="0.25">
      <c r="A49" s="8">
        <v>132</v>
      </c>
      <c r="B49" s="11" t="s">
        <v>45</v>
      </c>
      <c r="C49" s="11" t="s">
        <v>7</v>
      </c>
      <c r="D49" s="21" t="s">
        <v>370</v>
      </c>
      <c r="E49" s="61" t="s">
        <v>346</v>
      </c>
      <c r="F49" s="65">
        <v>69.48</v>
      </c>
      <c r="G49" s="33">
        <f t="shared" si="0"/>
        <v>0.19480000000000003</v>
      </c>
      <c r="H49" s="67" t="s">
        <v>375</v>
      </c>
      <c r="I49" s="7">
        <v>115640</v>
      </c>
      <c r="J49" s="54" t="s">
        <v>45</v>
      </c>
      <c r="K49" s="51" t="s">
        <v>7</v>
      </c>
      <c r="L49" s="70">
        <v>1147</v>
      </c>
      <c r="M49" s="72">
        <v>1330.1683506901848</v>
      </c>
      <c r="N49" s="72">
        <v>1493.6923632000999</v>
      </c>
      <c r="O49" s="72">
        <f t="shared" si="1"/>
        <v>327.04802501983022</v>
      </c>
      <c r="P49" s="54">
        <v>127</v>
      </c>
      <c r="Q49" s="69"/>
      <c r="R49" s="15">
        <f ca="1">SUM(I49:X49)</f>
        <v>200874.09653724977</v>
      </c>
      <c r="S49" s="16">
        <v>0.4517554479418886</v>
      </c>
      <c r="T49" s="8">
        <v>32</v>
      </c>
      <c r="U49" s="68"/>
      <c r="V49" s="7">
        <v>59092</v>
      </c>
      <c r="W49" s="7">
        <v>21717</v>
      </c>
      <c r="X49" s="9">
        <v>0.18779833967485299</v>
      </c>
      <c r="Y49" s="23">
        <v>106</v>
      </c>
    </row>
    <row r="51" spans="1:25" x14ac:dyDescent="0.25">
      <c r="A51" t="s">
        <v>164</v>
      </c>
    </row>
    <row r="52" spans="1:25" x14ac:dyDescent="0.25">
      <c r="A52" t="s">
        <v>168</v>
      </c>
    </row>
    <row r="55" spans="1:25" x14ac:dyDescent="0.25">
      <c r="B55" s="2" t="s">
        <v>207</v>
      </c>
    </row>
    <row r="57" spans="1:25" x14ac:dyDescent="0.25">
      <c r="A57" s="73" t="s">
        <v>383</v>
      </c>
    </row>
  </sheetData>
  <autoFilter ref="A2:AA2" xr:uid="{B5576858-5E72-4F99-90C3-76286E80A8EB}">
    <sortState xmlns:xlrd2="http://schemas.microsoft.com/office/spreadsheetml/2017/richdata2" ref="A3:AA153">
      <sortCondition ref="C2"/>
    </sortState>
  </autoFilter>
  <mergeCells count="3">
    <mergeCell ref="L1:O1"/>
    <mergeCell ref="R1:T1"/>
    <mergeCell ref="V1:Y1"/>
  </mergeCells>
  <hyperlinks>
    <hyperlink ref="E49" r:id="rId1" display="https://en.wikipedia.org/wiki/Michael_McCormack_(Australian_politician)" xr:uid="{68921F94-E270-4B10-840B-7ACD08BF4664}"/>
    <hyperlink ref="E33" r:id="rId2" tooltip="Jason Falinski" display="https://en.wikipedia.org/wiki/Jason_Falinski" xr:uid="{DB37A407-98E6-40A5-9BCA-606D239E8119}"/>
    <hyperlink ref="E29" r:id="rId3" display="https://en.wikipedia.org/wiki/Stephen_Jones_(Australian_politician)" xr:uid="{28C93B8A-1DE4-400E-9950-ADC6758F84DA}"/>
    <hyperlink ref="E48" r:id="rId4" display="https://en.wikipedia.org/wiki/Scott_Morrison" xr:uid="{67C1E28D-5012-475E-8C36-AD394125105F}"/>
    <hyperlink ref="E44" r:id="rId5" tooltip="Paul Fletcher (politician)" display="https://en.wikipedia.org/wiki/Paul_Fletcher_(politician)" xr:uid="{F5D66A67-2D73-4003-8EEA-29DE4C8A2F51}"/>
    <hyperlink ref="E6" r:id="rId6" tooltip="Emma McBride" display="https://en.wikipedia.org/wiki/Emma_McBride" xr:uid="{56EACFFC-1E22-4E4E-B1DD-92B5F96A70BF}"/>
    <hyperlink ref="E34" r:id="rId7" tooltip="Andrew Gee (politician)" display="https://en.wikipedia.org/wiki/Andrew_Gee_(politician)" xr:uid="{D713C50C-0FB4-457C-BCB1-FE2E7B817EC4}"/>
    <hyperlink ref="E45" r:id="rId8" tooltip="Mark Coulton" display="https://en.wikipedia.org/wiki/Mark_Coulton" xr:uid="{0893809B-CDE6-43AF-8E4A-AE3339B6CEAA}"/>
    <hyperlink ref="E16" r:id="rId9" tooltip="Meryl Swanson" display="https://en.wikipedia.org/wiki/Meryl_Swanson" xr:uid="{28E0EF66-C13B-4CAE-8A02-E93A4007307B}"/>
    <hyperlink ref="E4" r:id="rId10" display="https://en.wikipedia.org/wiki/Kristy_McBain" xr:uid="{00473AF8-0631-4723-A3C1-E997C6C6FD5E}"/>
    <hyperlink ref="E9" r:id="rId11" display="https://en.wikipedia.org/wiki/Joel_Fitzgibbon" xr:uid="{91525BE1-9F78-4F2A-A7AE-6B59E8DFCD8D}"/>
    <hyperlink ref="E42" r:id="rId12" display="https://en.wikipedia.org/wiki/Julian_Leeser" xr:uid="{727322AA-E7C2-4EFF-AB90-6C4C83AB6579}"/>
    <hyperlink ref="E18" r:id="rId13" display="https://en.wikipedia.org/wiki/David_Coleman_(Australian_politician)" xr:uid="{583C1C93-1F02-4F18-ABA7-5FFB2640FFA9}"/>
    <hyperlink ref="E35" r:id="rId14" display="https://en.wikipedia.org/wiki/Sharon_Bird" xr:uid="{C44AA71A-CE6C-4225-86F0-CA867C795BB8}"/>
    <hyperlink ref="E3" r:id="rId15" tooltip="Susan Templeman" display="https://en.wikipedia.org/wiki/Susan_Templeman" xr:uid="{D1DB6F65-2AEA-4625-AF66-FA8843976B48}"/>
    <hyperlink ref="E22" r:id="rId16" tooltip="Zali Steggall" display="https://en.wikipedia.org/wiki/Zali_Steggall" xr:uid="{5B824338-B098-4DED-9B24-6A153F9B2DCF}"/>
    <hyperlink ref="E26" r:id="rId17" tooltip="Linda Burney" display="https://en.wikipedia.org/wiki/Linda_Burney" xr:uid="{6994BF81-422D-48D7-8B5C-213625A47DAD}"/>
    <hyperlink ref="E5" r:id="rId18" display="https://en.wikipedia.org/wiki/Dave_Sharma" xr:uid="{81E96E7E-ABAA-4AFF-8A53-F71035CEADD2}"/>
    <hyperlink ref="E10" r:id="rId19" tooltip="Fiona Martin" display="https://en.wikipedia.org/wiki/Fiona_Martin" xr:uid="{5B8B48EE-70FC-4702-BA60-8FF0232F8009}"/>
    <hyperlink ref="E15" r:id="rId20" display="https://en.wikipedia.org/wiki/Melissa_McIntosh" xr:uid="{3AF016A9-594F-4241-BAD6-A37CAC90D175}"/>
    <hyperlink ref="E8" r:id="rId21" display="https://en.wikipedia.org/wiki/Michelle_Rowland" xr:uid="{2B67CC5A-8F5F-4587-8FD1-0336C0921DD7}"/>
    <hyperlink ref="E11" r:id="rId22" display="https://en.wikipedia.org/wiki/Julie_Owens" xr:uid="{82A5A86C-042E-49BD-AC30-956B77724B4E}"/>
    <hyperlink ref="E17" r:id="rId23" tooltip="Anne Stanley (politician)" display="https://en.wikipedia.org/wiki/Anne_Stanley_(politician)" xr:uid="{8722E225-37D4-43BD-A3B7-F466E643DB19}"/>
    <hyperlink ref="E19" r:id="rId24" display="https://en.wikipedia.org/wiki/Chris_Bowen" xr:uid="{7A98C416-4D28-4189-A9E2-968C958B58DD}"/>
    <hyperlink ref="E23" r:id="rId25" tooltip="Mike Freelander" display="https://en.wikipedia.org/wiki/Mike_Freelander" xr:uid="{A722A88F-D33E-4AB6-880C-3E3B23C5AEFE}"/>
    <hyperlink ref="E24" r:id="rId26" display="https://en.wikipedia.org/wiki/Matt_Thistlethwaite" xr:uid="{E5B11475-7465-4A7D-A9FE-79E8C167CD81}"/>
    <hyperlink ref="E21" r:id="rId27" tooltip="John Alexander (Australian politician)" display="https://en.wikipedia.org/wiki/John_Alexander_(Australian_politician)" xr:uid="{43689B78-7D29-4D13-9A18-19FEC31631C7}"/>
    <hyperlink ref="E25" r:id="rId28" tooltip="Trent Zimmerman" display="https://en.wikipedia.org/wiki/Trent_Zimmerman" xr:uid="{07F289B2-D051-414D-9392-EAE688522B11}"/>
    <hyperlink ref="E28" r:id="rId29" tooltip="Craig Kelly (politician)" display="https://en.wikipedia.org/wiki/Craig_Kelly_(politician)" xr:uid="{58954DC6-434A-45BE-BECA-F8F2D401F71B}"/>
    <hyperlink ref="E32" r:id="rId30" tooltip="Angus Taylor (politician)" display="https://en.wikipedia.org/wiki/Angus_Taylor_(politician)" xr:uid="{DC5EB520-1143-4F8C-A7FC-7BEAE0F603CA}"/>
    <hyperlink ref="E36" r:id="rId31" display="https://en.wikipedia.org/wiki/Tony_Burke" xr:uid="{672DF7A5-D2BF-40BE-BAAB-838F5C52369A}"/>
    <hyperlink ref="E38" r:id="rId32" display="https://en.wikipedia.org/wiki/Chris_Hayes_(politician)" xr:uid="{09D00B8F-65A4-4CDB-8F50-676E9B1C9658}"/>
    <hyperlink ref="E37" r:id="rId33" tooltip="Sharon Claydon" display="https://en.wikipedia.org/wiki/Sharon_Claydon" xr:uid="{A9DB3790-98A6-4ECA-A1A3-AC72D260F842}"/>
    <hyperlink ref="E40" r:id="rId34" display="https://en.wikipedia.org/wiki/Jason_Clare" xr:uid="{6EAAC1A4-6E1E-48E8-A48B-8DAF935AED1D}"/>
    <hyperlink ref="E46" r:id="rId35" display="https://en.wikipedia.org/wiki/Alex_Hawke" xr:uid="{440D0EF7-7A4C-4A95-972E-EF63DE71D441}"/>
    <hyperlink ref="E43" r:id="rId36" tooltip="Anthony Albanese" display="https://en.wikipedia.org/wiki/Anthony_Albanese" xr:uid="{EFCF7D80-6669-4052-8FF4-924A088FD3CE}"/>
    <hyperlink ref="E31" r:id="rId37" display="https://en.wikipedia.org/wiki/Ed_Husic" xr:uid="{4075447D-0D79-45DF-951B-75AEEA495770}"/>
    <hyperlink ref="E47" r:id="rId38" display="https://en.wikipedia.org/wiki/Tanya_Plibersek" xr:uid="{68D4861A-D86C-4D4B-9653-B42288E9BFF6}"/>
    <hyperlink ref="E41" r:id="rId39" tooltip="David Gillespie (politician)" display="https://en.wikipedia.org/wiki/David_Gillespie_(politician)" xr:uid="{8C9E9F50-40DF-4322-AC8B-A811A1DF5447}"/>
    <hyperlink ref="E7" r:id="rId40" tooltip="Fiona Phillips (politician)" display="https://en.wikipedia.org/wiki/Fiona_Phillips_(politician)" xr:uid="{5CE944A4-6C4C-4662-B398-EBBAD59A2470}"/>
    <hyperlink ref="E20" r:id="rId41" tooltip="Pat Conaghan" display="https://en.wikipedia.org/wiki/Pat_Conaghan" xr:uid="{17660F65-039B-4F43-BF07-0E69341EC038}"/>
    <hyperlink ref="E12" r:id="rId42" display="https://en.wikipedia.org/wiki/Justine_Elliot" xr:uid="{6E54E380-9594-42FC-97A5-5D87B6B04B66}"/>
    <hyperlink ref="E27" r:id="rId43" tooltip="Kevin Hogan (politician)" display="https://en.wikipedia.org/wiki/Kevin_Hogan_(politician)" xr:uid="{63A38FBB-CC18-4971-BBBC-B7A818E8B815}"/>
    <hyperlink ref="E13" r:id="rId44" tooltip="Lucy Wicks (politician)" display="https://en.wikipedia.org/wiki/Lucy_Wicks_(politician)" xr:uid="{C2B5901D-48A0-4EA6-A0E9-A19D0A2791C9}"/>
    <hyperlink ref="E30" r:id="rId45" tooltip="Sussan Ley" display="https://en.wikipedia.org/wiki/Sussan_Ley" xr:uid="{8144F2C4-D748-4AAD-B8C2-114207DB6748}"/>
    <hyperlink ref="E14" r:id="rId46" tooltip="Pat Conroy (politician)" display="https://en.wikipedia.org/wiki/Pat_Conroy_(politician)" xr:uid="{9A5D9CA8-760C-469E-889F-9C7084BBB3EF}"/>
    <hyperlink ref="E39" r:id="rId47" tooltip="Barnaby Joyce" display="https://en.wikipedia.org/wiki/Barnaby_Joyce" xr:uid="{733A27FF-89CA-4E64-81EF-74F5565822A1}"/>
  </hyperlinks>
  <pageMargins left="0.7" right="0.7" top="0.75" bottom="0.75" header="0.3" footer="0.3"/>
  <pageSetup orientation="portrait" r:id="rId4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8003-E226-4777-8447-374E92D5DE5C}">
  <dimension ref="A1:W49"/>
  <sheetViews>
    <sheetView tabSelected="1" workbookViewId="0">
      <selection activeCell="Y5" sqref="Y5"/>
    </sheetView>
  </sheetViews>
  <sheetFormatPr defaultRowHeight="15" x14ac:dyDescent="0.25"/>
  <cols>
    <col min="1" max="1" width="6" customWidth="1"/>
    <col min="2" max="2" width="12.42578125" style="2" customWidth="1"/>
    <col min="3" max="3" width="7.28515625" style="2" customWidth="1"/>
    <col min="4" max="4" width="8.85546875" style="2" customWidth="1"/>
    <col min="5" max="5" width="19.28515625" style="2" hidden="1" customWidth="1"/>
    <col min="6" max="6" width="10.42578125" style="2" hidden="1" customWidth="1"/>
    <col min="7" max="7" width="10" style="2" customWidth="1"/>
    <col min="8" max="8" width="7.7109375" style="2" customWidth="1"/>
    <col min="9" max="9" width="14.42578125" style="1" hidden="1" customWidth="1"/>
    <col min="10" max="10" width="12.7109375" customWidth="1"/>
    <col min="11" max="11" width="10.7109375" customWidth="1"/>
    <col min="12" max="12" width="9.85546875" customWidth="1"/>
    <col min="13" max="13" width="8.85546875" customWidth="1"/>
    <col min="14" max="14" width="9.7109375" customWidth="1"/>
    <col min="15" max="15" width="1.85546875" style="6" customWidth="1"/>
    <col min="16" max="16" width="11.85546875" customWidth="1"/>
    <col min="17" max="17" width="14" customWidth="1"/>
    <col min="18" max="18" width="14.28515625" customWidth="1"/>
    <col min="19" max="19" width="2" customWidth="1"/>
    <col min="20" max="20" width="10.42578125" style="1" customWidth="1"/>
    <col min="21" max="21" width="10.7109375" style="5" customWidth="1"/>
    <col min="22" max="22" width="10.85546875" style="6" customWidth="1"/>
    <col min="23" max="23" width="9.42578125" style="24" customWidth="1"/>
  </cols>
  <sheetData>
    <row r="1" spans="1:23" x14ac:dyDescent="0.25">
      <c r="A1" s="4"/>
      <c r="B1" s="25"/>
      <c r="C1" s="25"/>
      <c r="D1" s="25"/>
      <c r="E1" s="25"/>
      <c r="F1" s="25"/>
      <c r="G1" s="25"/>
      <c r="H1" s="25"/>
      <c r="I1" s="3"/>
      <c r="J1" s="79" t="s">
        <v>377</v>
      </c>
      <c r="K1" s="80"/>
      <c r="L1" s="80"/>
      <c r="M1" s="80"/>
      <c r="N1" s="78"/>
      <c r="O1" s="26"/>
      <c r="P1" s="79" t="s">
        <v>376</v>
      </c>
      <c r="Q1" s="80"/>
      <c r="R1" s="81"/>
      <c r="T1" s="79" t="s">
        <v>378</v>
      </c>
      <c r="U1" s="80"/>
      <c r="V1" s="80"/>
      <c r="W1" s="81"/>
    </row>
    <row r="2" spans="1:23" ht="93" customHeight="1" x14ac:dyDescent="0.25">
      <c r="A2" s="4"/>
      <c r="B2" s="50" t="s">
        <v>0</v>
      </c>
      <c r="C2" s="50" t="s">
        <v>1</v>
      </c>
      <c r="D2" s="50" t="s">
        <v>169</v>
      </c>
      <c r="E2" s="50" t="s">
        <v>215</v>
      </c>
      <c r="F2" s="50" t="s">
        <v>381</v>
      </c>
      <c r="G2" s="50" t="s">
        <v>366</v>
      </c>
      <c r="H2" s="50" t="s">
        <v>373</v>
      </c>
      <c r="I2" s="50" t="s">
        <v>161</v>
      </c>
      <c r="J2" s="50" t="s">
        <v>200</v>
      </c>
      <c r="K2" s="50" t="s">
        <v>379</v>
      </c>
      <c r="L2" s="50" t="s">
        <v>380</v>
      </c>
      <c r="M2" s="50" t="s">
        <v>204</v>
      </c>
      <c r="N2" s="48" t="s">
        <v>384</v>
      </c>
      <c r="O2" s="14"/>
      <c r="P2" s="50" t="s">
        <v>167</v>
      </c>
      <c r="Q2" s="50" t="s">
        <v>166</v>
      </c>
      <c r="R2" s="48" t="s">
        <v>384</v>
      </c>
      <c r="T2" s="50" t="s">
        <v>163</v>
      </c>
      <c r="U2" s="50" t="s">
        <v>162</v>
      </c>
      <c r="V2" s="50" t="s">
        <v>165</v>
      </c>
      <c r="W2" s="48" t="s">
        <v>384</v>
      </c>
    </row>
    <row r="3" spans="1:23" s="10" customFormat="1" x14ac:dyDescent="0.25">
      <c r="A3" s="8">
        <v>1</v>
      </c>
      <c r="B3" s="11" t="s">
        <v>213</v>
      </c>
      <c r="C3" s="11" t="s">
        <v>160</v>
      </c>
      <c r="D3" s="60" t="s">
        <v>214</v>
      </c>
      <c r="E3" s="61"/>
      <c r="F3" s="65"/>
      <c r="G3" s="33">
        <f>(F3-50)/100</f>
        <v>-0.5</v>
      </c>
      <c r="H3" s="33"/>
      <c r="I3" s="7">
        <v>105788</v>
      </c>
      <c r="J3" s="71" t="s">
        <v>205</v>
      </c>
      <c r="K3" s="71"/>
      <c r="L3" s="71"/>
      <c r="M3" s="71"/>
      <c r="N3" s="53"/>
      <c r="O3" s="69"/>
      <c r="P3" s="77">
        <v>35582</v>
      </c>
      <c r="Q3" s="16">
        <v>0.33635194918138162</v>
      </c>
      <c r="R3" s="8">
        <v>127</v>
      </c>
      <c r="S3" s="68"/>
      <c r="T3" s="7">
        <v>53998</v>
      </c>
      <c r="U3" s="7">
        <v>24760</v>
      </c>
      <c r="V3" s="9">
        <v>0.23405301168374484</v>
      </c>
      <c r="W3" s="23">
        <v>27</v>
      </c>
    </row>
    <row r="4" spans="1:23" s="10" customFormat="1" x14ac:dyDescent="0.25">
      <c r="A4" s="8">
        <v>5</v>
      </c>
      <c r="B4" s="11" t="s">
        <v>109</v>
      </c>
      <c r="C4" s="11" t="s">
        <v>160</v>
      </c>
      <c r="D4" s="19" t="s">
        <v>369</v>
      </c>
      <c r="E4" s="64" t="s">
        <v>245</v>
      </c>
      <c r="F4" s="65">
        <v>50.57</v>
      </c>
      <c r="G4" s="33">
        <f>(F4-50)/100</f>
        <v>5.7000000000000028E-3</v>
      </c>
      <c r="H4" s="66" t="s">
        <v>374</v>
      </c>
      <c r="I4" s="7">
        <v>109530</v>
      </c>
      <c r="J4" s="70">
        <v>1428</v>
      </c>
      <c r="K4" s="72">
        <v>1656.0422012080071</v>
      </c>
      <c r="L4" s="72">
        <v>1859.6274582822518</v>
      </c>
      <c r="M4" s="72">
        <f>(L4-K4)*2</f>
        <v>407.17051414848947</v>
      </c>
      <c r="N4" s="54">
        <v>75</v>
      </c>
      <c r="O4" s="69"/>
      <c r="P4" s="77">
        <v>45182</v>
      </c>
      <c r="Q4" s="16">
        <v>0.43729571806810918</v>
      </c>
      <c r="R4" s="8">
        <v>46</v>
      </c>
      <c r="S4" s="68"/>
      <c r="T4" s="7">
        <v>56379</v>
      </c>
      <c r="U4" s="7">
        <v>19310</v>
      </c>
      <c r="V4" s="9">
        <v>0.17629873094129461</v>
      </c>
      <c r="W4" s="23">
        <v>124</v>
      </c>
    </row>
    <row r="5" spans="1:23" s="10" customFormat="1" x14ac:dyDescent="0.25">
      <c r="A5" s="8">
        <v>8</v>
      </c>
      <c r="B5" s="11" t="s">
        <v>111</v>
      </c>
      <c r="C5" s="11" t="s">
        <v>160</v>
      </c>
      <c r="D5" s="20" t="s">
        <v>367</v>
      </c>
      <c r="E5" s="61" t="s">
        <v>249</v>
      </c>
      <c r="F5" s="65">
        <v>51.07</v>
      </c>
      <c r="G5" s="33">
        <f>(F5-50)/100</f>
        <v>1.0700000000000003E-2</v>
      </c>
      <c r="H5" s="66" t="s">
        <v>374</v>
      </c>
      <c r="I5" s="7">
        <v>110282</v>
      </c>
      <c r="J5" s="70">
        <v>1388</v>
      </c>
      <c r="K5" s="72">
        <v>1609.6544644794913</v>
      </c>
      <c r="L5" s="72">
        <v>1807.537053288351</v>
      </c>
      <c r="M5" s="72">
        <f>(L5-K5)*2</f>
        <v>395.76517761771947</v>
      </c>
      <c r="N5" s="54">
        <v>84</v>
      </c>
      <c r="O5" s="69"/>
      <c r="P5" s="77">
        <v>52084</v>
      </c>
      <c r="Q5" s="16">
        <v>0.42942637964491032</v>
      </c>
      <c r="R5" s="8">
        <v>49</v>
      </c>
      <c r="S5" s="68"/>
      <c r="T5" s="7">
        <v>57785</v>
      </c>
      <c r="U5" s="7">
        <v>22030</v>
      </c>
      <c r="V5" s="9">
        <v>0.1997606136994251</v>
      </c>
      <c r="W5" s="23">
        <v>79</v>
      </c>
    </row>
    <row r="6" spans="1:23" s="10" customFormat="1" x14ac:dyDescent="0.25">
      <c r="A6" s="8">
        <v>12</v>
      </c>
      <c r="B6" s="11" t="s">
        <v>125</v>
      </c>
      <c r="C6" s="11" t="s">
        <v>160</v>
      </c>
      <c r="D6" s="22" t="s">
        <v>371</v>
      </c>
      <c r="E6" s="61" t="s">
        <v>295</v>
      </c>
      <c r="F6" s="65">
        <v>51.39</v>
      </c>
      <c r="G6" s="33">
        <f>(F6-50)/100</f>
        <v>1.3900000000000006E-2</v>
      </c>
      <c r="H6" s="66" t="s">
        <v>374</v>
      </c>
      <c r="I6" s="7">
        <v>116616</v>
      </c>
      <c r="J6" s="70">
        <v>1126</v>
      </c>
      <c r="K6" s="72">
        <v>1305.8147889077143</v>
      </c>
      <c r="L6" s="72">
        <v>1466.3449005783018</v>
      </c>
      <c r="M6" s="72">
        <f>(L6-K6)*2</f>
        <v>321.06022334117506</v>
      </c>
      <c r="N6" s="54">
        <v>129</v>
      </c>
      <c r="O6" s="69"/>
      <c r="P6" s="77">
        <v>55623</v>
      </c>
      <c r="Q6" s="16">
        <v>0.49009569870343694</v>
      </c>
      <c r="R6" s="8">
        <v>16</v>
      </c>
      <c r="S6" s="68"/>
      <c r="T6" s="7">
        <v>59726</v>
      </c>
      <c r="U6" s="7">
        <v>19571</v>
      </c>
      <c r="V6" s="9">
        <v>0.16782431227275846</v>
      </c>
      <c r="W6" s="23">
        <v>138</v>
      </c>
    </row>
    <row r="7" spans="1:23" s="10" customFormat="1" x14ac:dyDescent="0.25">
      <c r="A7" s="8">
        <v>17</v>
      </c>
      <c r="B7" s="11" t="s">
        <v>114</v>
      </c>
      <c r="C7" s="11" t="s">
        <v>160</v>
      </c>
      <c r="D7" s="20" t="s">
        <v>367</v>
      </c>
      <c r="E7" s="61" t="s">
        <v>259</v>
      </c>
      <c r="F7" s="65">
        <v>52.74</v>
      </c>
      <c r="G7" s="33">
        <f>(F7-50)/100</f>
        <v>2.7400000000000022E-2</v>
      </c>
      <c r="H7" s="66" t="s">
        <v>374</v>
      </c>
      <c r="I7" s="7">
        <v>111470</v>
      </c>
      <c r="J7" s="70">
        <v>1325</v>
      </c>
      <c r="K7" s="72">
        <v>1536.5937791320791</v>
      </c>
      <c r="L7" s="72">
        <v>1725.4946654229573</v>
      </c>
      <c r="M7" s="72">
        <f>(L7-K7)*2</f>
        <v>377.80177258175627</v>
      </c>
      <c r="N7" s="54">
        <v>94</v>
      </c>
      <c r="O7" s="69"/>
      <c r="P7" s="77">
        <v>42726</v>
      </c>
      <c r="Q7" s="16">
        <v>0.38940522113573156</v>
      </c>
      <c r="R7" s="8">
        <v>86</v>
      </c>
      <c r="S7" s="68"/>
      <c r="T7" s="7">
        <v>57744</v>
      </c>
      <c r="U7" s="7">
        <v>23154</v>
      </c>
      <c r="V7" s="9">
        <v>0.20771508029066116</v>
      </c>
      <c r="W7" s="23">
        <v>69</v>
      </c>
    </row>
    <row r="8" spans="1:23" s="10" customFormat="1" x14ac:dyDescent="0.25">
      <c r="A8" s="8">
        <v>26</v>
      </c>
      <c r="B8" s="11" t="s">
        <v>122</v>
      </c>
      <c r="C8" s="11" t="s">
        <v>160</v>
      </c>
      <c r="D8" s="19" t="s">
        <v>369</v>
      </c>
      <c r="E8" s="61" t="s">
        <v>287</v>
      </c>
      <c r="F8" s="65">
        <v>53.88</v>
      </c>
      <c r="G8" s="33">
        <f>(F8-50)/100</f>
        <v>3.8800000000000029E-2</v>
      </c>
      <c r="H8" s="66" t="s">
        <v>374</v>
      </c>
      <c r="I8" s="7">
        <v>107150</v>
      </c>
      <c r="J8" s="70">
        <v>1911</v>
      </c>
      <c r="K8" s="72">
        <v>2216.1741222048327</v>
      </c>
      <c r="L8" s="72">
        <v>2488.6190985836015</v>
      </c>
      <c r="M8" s="72">
        <f>(L8-K8)*2</f>
        <v>544.88995275753769</v>
      </c>
      <c r="N8" s="54">
        <v>20</v>
      </c>
      <c r="O8" s="69"/>
      <c r="P8" s="77">
        <v>40275</v>
      </c>
      <c r="Q8" s="16">
        <v>0.36985534297713485</v>
      </c>
      <c r="R8" s="8">
        <v>101</v>
      </c>
      <c r="S8" s="68"/>
      <c r="T8" s="7">
        <v>55826</v>
      </c>
      <c r="U8" s="7">
        <v>24037</v>
      </c>
      <c r="V8" s="9">
        <v>0.22433037797480168</v>
      </c>
      <c r="W8" s="23">
        <v>41</v>
      </c>
    </row>
    <row r="9" spans="1:23" s="10" customFormat="1" x14ac:dyDescent="0.25">
      <c r="A9" s="8">
        <v>31</v>
      </c>
      <c r="B9" s="11" t="s">
        <v>130</v>
      </c>
      <c r="C9" s="11" t="s">
        <v>160</v>
      </c>
      <c r="D9" s="19" t="s">
        <v>369</v>
      </c>
      <c r="E9" s="61" t="s">
        <v>302</v>
      </c>
      <c r="F9" s="65">
        <v>54.49</v>
      </c>
      <c r="G9" s="33">
        <f>(F9-50)/100</f>
        <v>4.4900000000000023E-2</v>
      </c>
      <c r="H9" s="66" t="s">
        <v>374</v>
      </c>
      <c r="I9" s="7">
        <v>104092</v>
      </c>
      <c r="J9" s="70">
        <v>1724</v>
      </c>
      <c r="K9" s="72">
        <v>1999.3114529990223</v>
      </c>
      <c r="L9" s="72">
        <v>2245.0964552371156</v>
      </c>
      <c r="M9" s="72">
        <f>(L9-K9)*2</f>
        <v>491.57000447618657</v>
      </c>
      <c r="N9" s="54">
        <v>32</v>
      </c>
      <c r="O9" s="69"/>
      <c r="P9" s="77">
        <v>35736</v>
      </c>
      <c r="Q9" s="16">
        <v>0.30834261999000884</v>
      </c>
      <c r="R9" s="8">
        <v>137</v>
      </c>
      <c r="S9" s="68"/>
      <c r="T9" s="7">
        <v>53483</v>
      </c>
      <c r="U9" s="7">
        <v>25868</v>
      </c>
      <c r="V9" s="9">
        <v>0.24851093263651386</v>
      </c>
      <c r="W9" s="23">
        <v>12</v>
      </c>
    </row>
    <row r="10" spans="1:23" s="10" customFormat="1" x14ac:dyDescent="0.25">
      <c r="A10" s="8">
        <v>32</v>
      </c>
      <c r="B10" s="11" t="s">
        <v>108</v>
      </c>
      <c r="C10" s="11" t="s">
        <v>160</v>
      </c>
      <c r="D10" s="19" t="s">
        <v>369</v>
      </c>
      <c r="E10" s="61" t="s">
        <v>243</v>
      </c>
      <c r="F10" s="65">
        <v>54.64</v>
      </c>
      <c r="G10" s="33">
        <f>(F10-50)/100</f>
        <v>4.6400000000000004E-2</v>
      </c>
      <c r="H10" s="66" t="s">
        <v>374</v>
      </c>
      <c r="I10" s="7">
        <v>114174</v>
      </c>
      <c r="J10" s="70">
        <v>1472</v>
      </c>
      <c r="K10" s="72">
        <v>1707.0687116093743</v>
      </c>
      <c r="L10" s="72">
        <v>1916.9269037755419</v>
      </c>
      <c r="M10" s="72">
        <f>(L10-K10)*2</f>
        <v>419.71638433233511</v>
      </c>
      <c r="N10" s="54">
        <v>67</v>
      </c>
      <c r="O10" s="69"/>
      <c r="P10" s="77">
        <v>45011</v>
      </c>
      <c r="Q10" s="16">
        <v>0.40215810955208714</v>
      </c>
      <c r="R10" s="8">
        <v>76</v>
      </c>
      <c r="S10" s="68"/>
      <c r="T10" s="7">
        <v>58471</v>
      </c>
      <c r="U10" s="7">
        <v>22710</v>
      </c>
      <c r="V10" s="9">
        <v>0.19890693152556624</v>
      </c>
      <c r="W10" s="23">
        <v>81</v>
      </c>
    </row>
    <row r="11" spans="1:23" s="10" customFormat="1" x14ac:dyDescent="0.25">
      <c r="A11" s="8">
        <v>34</v>
      </c>
      <c r="B11" s="11" t="s">
        <v>113</v>
      </c>
      <c r="C11" s="11" t="s">
        <v>160</v>
      </c>
      <c r="D11" s="19" t="s">
        <v>369</v>
      </c>
      <c r="E11" s="61" t="s">
        <v>256</v>
      </c>
      <c r="F11" s="65">
        <v>54.78</v>
      </c>
      <c r="G11" s="33">
        <f>(F11-50)/100</f>
        <v>4.7800000000000009E-2</v>
      </c>
      <c r="H11" s="66" t="s">
        <v>374</v>
      </c>
      <c r="I11" s="7">
        <v>112854</v>
      </c>
      <c r="J11" s="70">
        <v>1522</v>
      </c>
      <c r="K11" s="72">
        <v>1765.0533825200187</v>
      </c>
      <c r="L11" s="72">
        <v>1982.0399100179181</v>
      </c>
      <c r="M11" s="72">
        <f>(L11-K11)*2</f>
        <v>433.97305499579898</v>
      </c>
      <c r="N11" s="54">
        <v>58</v>
      </c>
      <c r="O11" s="69"/>
      <c r="P11" s="77">
        <v>42887</v>
      </c>
      <c r="Q11" s="16">
        <v>0.40864302550197601</v>
      </c>
      <c r="R11" s="8">
        <v>68</v>
      </c>
      <c r="S11" s="68"/>
      <c r="T11" s="7">
        <v>59029</v>
      </c>
      <c r="U11" s="7">
        <v>22022</v>
      </c>
      <c r="V11" s="9">
        <v>0.19513707976677833</v>
      </c>
      <c r="W11" s="23">
        <v>94</v>
      </c>
    </row>
    <row r="12" spans="1:23" s="10" customFormat="1" x14ac:dyDescent="0.25">
      <c r="A12" s="8">
        <v>38</v>
      </c>
      <c r="B12" s="11" t="s">
        <v>134</v>
      </c>
      <c r="C12" s="11" t="s">
        <v>160</v>
      </c>
      <c r="D12" s="20" t="s">
        <v>367</v>
      </c>
      <c r="E12" s="61" t="s">
        <v>320</v>
      </c>
      <c r="F12" s="65">
        <v>55.02</v>
      </c>
      <c r="G12" s="33">
        <f>(F12-50)/100</f>
        <v>5.0200000000000029E-2</v>
      </c>
      <c r="H12" s="66" t="s">
        <v>374</v>
      </c>
      <c r="I12" s="7">
        <v>106714</v>
      </c>
      <c r="J12" s="70">
        <v>1613</v>
      </c>
      <c r="K12" s="72">
        <v>1870.5854835773916</v>
      </c>
      <c r="L12" s="72">
        <v>2100.5455813790418</v>
      </c>
      <c r="M12" s="72">
        <f>(L12-K12)*2</f>
        <v>459.92019560330027</v>
      </c>
      <c r="N12" s="54">
        <v>41</v>
      </c>
      <c r="O12" s="69"/>
      <c r="P12" s="77">
        <v>38466</v>
      </c>
      <c r="Q12" s="16">
        <v>0.34300091834248553</v>
      </c>
      <c r="R12" s="8">
        <v>122</v>
      </c>
      <c r="S12" s="68"/>
      <c r="T12" s="7">
        <v>54528</v>
      </c>
      <c r="U12" s="7">
        <v>23924</v>
      </c>
      <c r="V12" s="9">
        <v>0.22418801656764811</v>
      </c>
      <c r="W12" s="23">
        <v>42</v>
      </c>
    </row>
    <row r="13" spans="1:23" s="10" customFormat="1" x14ac:dyDescent="0.25">
      <c r="A13" s="8">
        <v>46</v>
      </c>
      <c r="B13" s="11" t="s">
        <v>115</v>
      </c>
      <c r="C13" s="11" t="s">
        <v>160</v>
      </c>
      <c r="D13" s="19" t="s">
        <v>369</v>
      </c>
      <c r="E13" s="61" t="s">
        <v>267</v>
      </c>
      <c r="F13" s="65">
        <v>55.64</v>
      </c>
      <c r="G13" s="33">
        <f>(F13-50)/100</f>
        <v>5.6400000000000006E-2</v>
      </c>
      <c r="H13" s="67" t="s">
        <v>375</v>
      </c>
      <c r="I13" s="7">
        <v>114088</v>
      </c>
      <c r="J13" s="70">
        <v>1224</v>
      </c>
      <c r="K13" s="72">
        <v>1419.4647438925772</v>
      </c>
      <c r="L13" s="72">
        <v>1593.9663928133584</v>
      </c>
      <c r="M13" s="72">
        <f>(L13-K13)*2</f>
        <v>349.00329784156247</v>
      </c>
      <c r="N13" s="54">
        <v>115</v>
      </c>
      <c r="O13" s="69"/>
      <c r="P13" s="77">
        <v>57240</v>
      </c>
      <c r="Q13" s="16">
        <v>0.51474300539934081</v>
      </c>
      <c r="R13" s="8">
        <v>8</v>
      </c>
      <c r="S13" s="68"/>
      <c r="T13" s="7">
        <v>59653</v>
      </c>
      <c r="U13" s="7">
        <v>17623</v>
      </c>
      <c r="V13" s="9">
        <v>0.1544684804712152</v>
      </c>
      <c r="W13" s="23">
        <v>147</v>
      </c>
    </row>
    <row r="14" spans="1:23" s="10" customFormat="1" x14ac:dyDescent="0.25">
      <c r="A14" s="8">
        <v>47</v>
      </c>
      <c r="B14" s="11" t="s">
        <v>128</v>
      </c>
      <c r="C14" s="11" t="s">
        <v>160</v>
      </c>
      <c r="D14" s="19" t="s">
        <v>369</v>
      </c>
      <c r="E14" s="61" t="s">
        <v>301</v>
      </c>
      <c r="F14" s="65">
        <v>55.7</v>
      </c>
      <c r="G14" s="33">
        <f>(F14-50)/100</f>
        <v>5.700000000000003E-2</v>
      </c>
      <c r="H14" s="67" t="s">
        <v>375</v>
      </c>
      <c r="I14" s="7">
        <v>112496</v>
      </c>
      <c r="J14" s="70">
        <v>2035</v>
      </c>
      <c r="K14" s="72">
        <v>2359.9761060632318</v>
      </c>
      <c r="L14" s="72">
        <v>2650.0993540646932</v>
      </c>
      <c r="M14" s="72">
        <f>(L14-K14)*2</f>
        <v>580.24649600292287</v>
      </c>
      <c r="N14" s="54">
        <v>14</v>
      </c>
      <c r="O14" s="69"/>
      <c r="P14" s="77">
        <v>43891</v>
      </c>
      <c r="Q14" s="16">
        <v>0.41523254160147915</v>
      </c>
      <c r="R14" s="8">
        <v>64</v>
      </c>
      <c r="S14" s="68"/>
      <c r="T14" s="7">
        <v>59223</v>
      </c>
      <c r="U14" s="7">
        <v>21467</v>
      </c>
      <c r="V14" s="9">
        <v>0.1908245626511165</v>
      </c>
      <c r="W14" s="23">
        <v>101</v>
      </c>
    </row>
    <row r="15" spans="1:23" s="10" customFormat="1" x14ac:dyDescent="0.25">
      <c r="A15" s="8">
        <v>48</v>
      </c>
      <c r="B15" s="11" t="s">
        <v>124</v>
      </c>
      <c r="C15" s="11" t="s">
        <v>160</v>
      </c>
      <c r="D15" s="20" t="s">
        <v>367</v>
      </c>
      <c r="E15" s="61" t="s">
        <v>291</v>
      </c>
      <c r="F15" s="65">
        <v>55.91</v>
      </c>
      <c r="G15" s="33">
        <f>(F15-50)/100</f>
        <v>5.9099999999999965E-2</v>
      </c>
      <c r="H15" s="67" t="s">
        <v>375</v>
      </c>
      <c r="I15" s="7">
        <v>115711</v>
      </c>
      <c r="J15" s="70">
        <v>1435</v>
      </c>
      <c r="K15" s="72">
        <v>1664.160055135497</v>
      </c>
      <c r="L15" s="72">
        <v>1868.7432791561841</v>
      </c>
      <c r="M15" s="72">
        <f>(L15-K15)*2</f>
        <v>409.16644804137422</v>
      </c>
      <c r="N15" s="54">
        <v>72</v>
      </c>
      <c r="O15" s="69"/>
      <c r="P15" s="77">
        <v>44680</v>
      </c>
      <c r="Q15" s="16">
        <v>0.40362627580783156</v>
      </c>
      <c r="R15" s="8">
        <v>74</v>
      </c>
      <c r="S15" s="68"/>
      <c r="T15" s="7">
        <v>58576</v>
      </c>
      <c r="U15" s="7">
        <v>22438</v>
      </c>
      <c r="V15" s="9">
        <v>0.19391414817951622</v>
      </c>
      <c r="W15" s="23">
        <v>97</v>
      </c>
    </row>
    <row r="16" spans="1:23" s="10" customFormat="1" x14ac:dyDescent="0.25">
      <c r="A16" s="8">
        <v>50</v>
      </c>
      <c r="B16" s="11" t="s">
        <v>131</v>
      </c>
      <c r="C16" s="11" t="s">
        <v>160</v>
      </c>
      <c r="D16" s="20" t="s">
        <v>367</v>
      </c>
      <c r="E16" s="61" t="s">
        <v>313</v>
      </c>
      <c r="F16" s="65">
        <v>56.25</v>
      </c>
      <c r="G16" s="33">
        <f>(F16-50)/100</f>
        <v>6.25E-2</v>
      </c>
      <c r="H16" s="67" t="s">
        <v>375</v>
      </c>
      <c r="I16" s="7">
        <v>109206</v>
      </c>
      <c r="J16" s="70">
        <v>1866</v>
      </c>
      <c r="K16" s="72">
        <v>2163.9879183852527</v>
      </c>
      <c r="L16" s="72">
        <v>2430.0173929654625</v>
      </c>
      <c r="M16" s="72">
        <f>(L16-K16)*2</f>
        <v>532.05894916041962</v>
      </c>
      <c r="N16" s="54">
        <v>24</v>
      </c>
      <c r="O16" s="69"/>
      <c r="P16" s="77">
        <v>37670</v>
      </c>
      <c r="Q16" s="16">
        <v>0.34098859037049245</v>
      </c>
      <c r="R16" s="8">
        <v>124</v>
      </c>
      <c r="S16" s="68"/>
      <c r="T16" s="7">
        <v>56050</v>
      </c>
      <c r="U16" s="7">
        <v>26122</v>
      </c>
      <c r="V16" s="9">
        <v>0.2391993113931469</v>
      </c>
      <c r="W16" s="23">
        <v>20</v>
      </c>
    </row>
    <row r="17" spans="1:23" s="10" customFormat="1" x14ac:dyDescent="0.25">
      <c r="A17" s="8">
        <v>53</v>
      </c>
      <c r="B17" s="11" t="s">
        <v>126</v>
      </c>
      <c r="C17" s="11" t="s">
        <v>160</v>
      </c>
      <c r="D17" s="20" t="s">
        <v>367</v>
      </c>
      <c r="E17" s="61" t="s">
        <v>296</v>
      </c>
      <c r="F17" s="65">
        <v>56.43</v>
      </c>
      <c r="G17" s="33">
        <f>(F17-50)/100</f>
        <v>6.4299999999999996E-2</v>
      </c>
      <c r="H17" s="67" t="s">
        <v>375</v>
      </c>
      <c r="I17" s="7">
        <v>110582</v>
      </c>
      <c r="J17" s="70">
        <v>1504</v>
      </c>
      <c r="K17" s="72">
        <v>1744.1789009921868</v>
      </c>
      <c r="L17" s="72">
        <v>1958.5992277706628</v>
      </c>
      <c r="M17" s="72">
        <f>(L17-K17)*2</f>
        <v>428.84065355695202</v>
      </c>
      <c r="N17" s="54">
        <v>61</v>
      </c>
      <c r="O17" s="69"/>
      <c r="P17" s="77">
        <v>42625</v>
      </c>
      <c r="Q17" s="16">
        <v>0.3931290806822087</v>
      </c>
      <c r="R17" s="8">
        <v>82</v>
      </c>
      <c r="S17" s="68"/>
      <c r="T17" s="7">
        <v>57696</v>
      </c>
      <c r="U17" s="7">
        <v>21983</v>
      </c>
      <c r="V17" s="9">
        <v>0.19879365538695268</v>
      </c>
      <c r="W17" s="23">
        <v>83</v>
      </c>
    </row>
    <row r="18" spans="1:23" s="10" customFormat="1" x14ac:dyDescent="0.25">
      <c r="A18" s="8">
        <v>56</v>
      </c>
      <c r="B18" s="11" t="s">
        <v>127</v>
      </c>
      <c r="C18" s="11" t="s">
        <v>160</v>
      </c>
      <c r="D18" s="20" t="s">
        <v>367</v>
      </c>
      <c r="E18" s="61" t="s">
        <v>297</v>
      </c>
      <c r="F18" s="65">
        <v>56.57</v>
      </c>
      <c r="G18" s="33">
        <f>(F18-50)/100</f>
        <v>6.5700000000000008E-2</v>
      </c>
      <c r="H18" s="67" t="s">
        <v>375</v>
      </c>
      <c r="I18" s="7">
        <v>113407</v>
      </c>
      <c r="J18" s="70">
        <v>1757</v>
      </c>
      <c r="K18" s="72">
        <v>2037.5813358000482</v>
      </c>
      <c r="L18" s="72">
        <v>2288.0710393570839</v>
      </c>
      <c r="M18" s="72">
        <f>(L18-K18)*2</f>
        <v>500.97940711407136</v>
      </c>
      <c r="N18" s="54">
        <v>29</v>
      </c>
      <c r="O18" s="69"/>
      <c r="P18" s="77">
        <v>42709</v>
      </c>
      <c r="Q18" s="16">
        <v>0.40963079880430664</v>
      </c>
      <c r="R18" s="8">
        <v>66</v>
      </c>
      <c r="S18" s="68"/>
      <c r="T18" s="7">
        <v>58787</v>
      </c>
      <c r="U18" s="7">
        <v>21936</v>
      </c>
      <c r="V18" s="9">
        <v>0.19342721348770359</v>
      </c>
      <c r="W18" s="23">
        <v>99</v>
      </c>
    </row>
    <row r="19" spans="1:23" s="10" customFormat="1" x14ac:dyDescent="0.25">
      <c r="A19" s="8">
        <v>64</v>
      </c>
      <c r="B19" s="11" t="s">
        <v>137</v>
      </c>
      <c r="C19" s="11" t="s">
        <v>160</v>
      </c>
      <c r="D19" s="19" t="s">
        <v>369</v>
      </c>
      <c r="E19" s="61" t="s">
        <v>326</v>
      </c>
      <c r="F19" s="65">
        <v>57.36</v>
      </c>
      <c r="G19" s="33">
        <f>(F19-50)/100</f>
        <v>7.3599999999999999E-2</v>
      </c>
      <c r="H19" s="67" t="s">
        <v>375</v>
      </c>
      <c r="I19" s="7">
        <v>109955</v>
      </c>
      <c r="J19" s="70">
        <v>1163</v>
      </c>
      <c r="K19" s="72">
        <v>1348.7234453815909</v>
      </c>
      <c r="L19" s="72">
        <v>1514.52852519766</v>
      </c>
      <c r="M19" s="72">
        <f>(L19-K19)*2</f>
        <v>331.61015963213822</v>
      </c>
      <c r="N19" s="54">
        <v>124</v>
      </c>
      <c r="O19" s="69"/>
      <c r="P19" s="77">
        <v>56963</v>
      </c>
      <c r="Q19" s="16">
        <v>0.49913146287117455</v>
      </c>
      <c r="R19" s="8">
        <v>13</v>
      </c>
      <c r="S19" s="68"/>
      <c r="T19" s="7">
        <v>56718</v>
      </c>
      <c r="U19" s="7">
        <v>18544</v>
      </c>
      <c r="V19" s="9">
        <v>0.16865081169569368</v>
      </c>
      <c r="W19" s="23">
        <v>136</v>
      </c>
    </row>
    <row r="20" spans="1:23" s="10" customFormat="1" x14ac:dyDescent="0.25">
      <c r="A20" s="8">
        <v>68</v>
      </c>
      <c r="B20" s="11" t="s">
        <v>136</v>
      </c>
      <c r="C20" s="11" t="s">
        <v>160</v>
      </c>
      <c r="D20" s="19" t="s">
        <v>369</v>
      </c>
      <c r="E20" s="61" t="s">
        <v>324</v>
      </c>
      <c r="F20" s="65">
        <v>57.53</v>
      </c>
      <c r="G20" s="33">
        <f>(F20-50)/100</f>
        <v>7.5300000000000006E-2</v>
      </c>
      <c r="H20" s="67" t="s">
        <v>375</v>
      </c>
      <c r="I20" s="7">
        <v>112993</v>
      </c>
      <c r="J20" s="70">
        <v>1701</v>
      </c>
      <c r="K20" s="72">
        <v>1972.6385043801261</v>
      </c>
      <c r="L20" s="72">
        <v>2215.1444723656232</v>
      </c>
      <c r="M20" s="72">
        <f>(L20-K20)*2</f>
        <v>485.01193597099427</v>
      </c>
      <c r="N20" s="54">
        <v>35</v>
      </c>
      <c r="O20" s="69"/>
      <c r="P20" s="77">
        <v>48491</v>
      </c>
      <c r="Q20" s="16">
        <v>0.44345224925437859</v>
      </c>
      <c r="R20" s="8">
        <v>39</v>
      </c>
      <c r="S20" s="68"/>
      <c r="T20" s="7">
        <v>58391</v>
      </c>
      <c r="U20" s="7">
        <v>19618</v>
      </c>
      <c r="V20" s="9">
        <v>0.17362137477542858</v>
      </c>
      <c r="W20" s="23">
        <v>130</v>
      </c>
    </row>
    <row r="21" spans="1:23" s="10" customFormat="1" x14ac:dyDescent="0.25">
      <c r="A21" s="8">
        <v>69</v>
      </c>
      <c r="B21" s="11" t="s">
        <v>119</v>
      </c>
      <c r="C21" s="11" t="s">
        <v>160</v>
      </c>
      <c r="D21" s="19" t="s">
        <v>369</v>
      </c>
      <c r="E21" s="62" t="s">
        <v>278</v>
      </c>
      <c r="F21" s="65">
        <v>57.79</v>
      </c>
      <c r="G21" s="33">
        <f>(F21-50)/100</f>
        <v>7.7899999999999997E-2</v>
      </c>
      <c r="H21" s="67" t="s">
        <v>375</v>
      </c>
      <c r="I21" s="7">
        <v>109556</v>
      </c>
      <c r="J21" s="70">
        <v>2018</v>
      </c>
      <c r="K21" s="72">
        <v>2340.261317953612</v>
      </c>
      <c r="L21" s="72">
        <v>2627.9609319422857</v>
      </c>
      <c r="M21" s="72">
        <f>(L21-K21)*2</f>
        <v>575.39922797734744</v>
      </c>
      <c r="N21" s="54">
        <v>15</v>
      </c>
      <c r="O21" s="69"/>
      <c r="P21" s="77">
        <v>47277</v>
      </c>
      <c r="Q21" s="16">
        <v>0.43815948008324512</v>
      </c>
      <c r="R21" s="8">
        <v>43</v>
      </c>
      <c r="S21" s="68"/>
      <c r="T21" s="7">
        <v>57569</v>
      </c>
      <c r="U21" s="7">
        <v>18580</v>
      </c>
      <c r="V21" s="9">
        <v>0.16959363248019277</v>
      </c>
      <c r="W21" s="23">
        <v>135</v>
      </c>
    </row>
    <row r="22" spans="1:23" s="10" customFormat="1" x14ac:dyDescent="0.25">
      <c r="A22" s="8">
        <v>70</v>
      </c>
      <c r="B22" s="11" t="s">
        <v>141</v>
      </c>
      <c r="C22" s="11" t="s">
        <v>160</v>
      </c>
      <c r="D22" s="20" t="s">
        <v>367</v>
      </c>
      <c r="E22" s="61" t="s">
        <v>364</v>
      </c>
      <c r="F22" s="65">
        <v>58.17</v>
      </c>
      <c r="G22" s="33">
        <f>(F22-50)/100</f>
        <v>8.1700000000000023E-2</v>
      </c>
      <c r="H22" s="67" t="s">
        <v>375</v>
      </c>
      <c r="I22" s="7">
        <v>107835</v>
      </c>
      <c r="J22" s="70">
        <v>1515</v>
      </c>
      <c r="K22" s="72">
        <v>1756.9355285925285</v>
      </c>
      <c r="L22" s="72">
        <v>1972.9240891439852</v>
      </c>
      <c r="M22" s="72">
        <f>(L22-K22)*2</f>
        <v>431.97712110291332</v>
      </c>
      <c r="N22" s="54">
        <v>60</v>
      </c>
      <c r="O22" s="69"/>
      <c r="P22" s="77">
        <v>33377</v>
      </c>
      <c r="Q22" s="16">
        <v>0.30817452589604488</v>
      </c>
      <c r="R22" s="8">
        <v>138</v>
      </c>
      <c r="S22" s="68"/>
      <c r="T22" s="7">
        <v>55843</v>
      </c>
      <c r="U22" s="7">
        <v>27900</v>
      </c>
      <c r="V22" s="9">
        <v>0.25872861315899293</v>
      </c>
      <c r="W22" s="23">
        <v>7</v>
      </c>
    </row>
    <row r="23" spans="1:23" s="10" customFormat="1" x14ac:dyDescent="0.25">
      <c r="A23" s="8">
        <v>77</v>
      </c>
      <c r="B23" s="11" t="s">
        <v>123</v>
      </c>
      <c r="C23" s="11" t="s">
        <v>160</v>
      </c>
      <c r="D23" s="20" t="s">
        <v>367</v>
      </c>
      <c r="E23" s="61" t="s">
        <v>290</v>
      </c>
      <c r="F23" s="65">
        <v>58.7</v>
      </c>
      <c r="G23" s="33">
        <f>(F23-50)/100</f>
        <v>8.7000000000000022E-2</v>
      </c>
      <c r="H23" s="67" t="s">
        <v>375</v>
      </c>
      <c r="I23" s="7">
        <v>106359</v>
      </c>
      <c r="J23" s="70">
        <v>1467</v>
      </c>
      <c r="K23" s="72">
        <v>1701.2702445183095</v>
      </c>
      <c r="L23" s="72">
        <v>1910.4156031513048</v>
      </c>
      <c r="M23" s="72">
        <f>(L23-K23)*2</f>
        <v>418.29071726599068</v>
      </c>
      <c r="N23" s="54">
        <v>68</v>
      </c>
      <c r="O23" s="69"/>
      <c r="P23" s="77">
        <v>31173</v>
      </c>
      <c r="Q23" s="16">
        <v>0.27457008809785727</v>
      </c>
      <c r="R23" s="8">
        <v>149</v>
      </c>
      <c r="S23" s="68"/>
      <c r="T23" s="7">
        <v>53343</v>
      </c>
      <c r="U23" s="7">
        <v>27907</v>
      </c>
      <c r="V23" s="9">
        <v>0.26238494156582892</v>
      </c>
      <c r="W23" s="23">
        <v>5</v>
      </c>
    </row>
    <row r="24" spans="1:23" s="10" customFormat="1" x14ac:dyDescent="0.25">
      <c r="A24" s="8">
        <v>79</v>
      </c>
      <c r="B24" s="11" t="s">
        <v>105</v>
      </c>
      <c r="C24" s="11" t="s">
        <v>160</v>
      </c>
      <c r="D24" s="20" t="s">
        <v>367</v>
      </c>
      <c r="E24" s="61" t="s">
        <v>224</v>
      </c>
      <c r="F24" s="65">
        <v>59.04</v>
      </c>
      <c r="G24" s="33">
        <f>(F24-50)/100</f>
        <v>9.0399999999999994E-2</v>
      </c>
      <c r="H24" s="67" t="s">
        <v>375</v>
      </c>
      <c r="I24" s="7">
        <v>111879</v>
      </c>
      <c r="J24" s="70">
        <v>1188</v>
      </c>
      <c r="K24" s="72">
        <v>1377.7157808369134</v>
      </c>
      <c r="L24" s="72">
        <v>1547.0850283188474</v>
      </c>
      <c r="M24" s="72">
        <f>(L24-K24)*2</f>
        <v>338.73849496386811</v>
      </c>
      <c r="N24" s="54">
        <v>121</v>
      </c>
      <c r="O24" s="69"/>
      <c r="P24" s="77">
        <v>50993</v>
      </c>
      <c r="Q24" s="16">
        <v>0.44499861457467443</v>
      </c>
      <c r="R24" s="8">
        <v>37</v>
      </c>
      <c r="S24" s="68"/>
      <c r="T24" s="7">
        <v>58162</v>
      </c>
      <c r="U24" s="7">
        <v>21333</v>
      </c>
      <c r="V24" s="9">
        <v>0.19067921593864801</v>
      </c>
      <c r="W24" s="23">
        <v>102</v>
      </c>
    </row>
    <row r="25" spans="1:23" s="10" customFormat="1" x14ac:dyDescent="0.25">
      <c r="A25" s="8">
        <v>85</v>
      </c>
      <c r="B25" s="11" t="s">
        <v>103</v>
      </c>
      <c r="C25" s="11" t="s">
        <v>160</v>
      </c>
      <c r="D25" s="19" t="s">
        <v>369</v>
      </c>
      <c r="E25" s="61" t="s">
        <v>217</v>
      </c>
      <c r="F25" s="65">
        <v>60.13</v>
      </c>
      <c r="G25" s="33">
        <f>(F25-50)/100</f>
        <v>0.10130000000000003</v>
      </c>
      <c r="H25" s="67" t="s">
        <v>375</v>
      </c>
      <c r="I25" s="7">
        <v>110176</v>
      </c>
      <c r="J25" s="70">
        <v>1590</v>
      </c>
      <c r="K25" s="72">
        <v>1843.9125349584951</v>
      </c>
      <c r="L25" s="72">
        <v>2070.5935985075494</v>
      </c>
      <c r="M25" s="72">
        <f>(L25-K25)*2</f>
        <v>453.36212709810843</v>
      </c>
      <c r="N25" s="54">
        <v>49</v>
      </c>
      <c r="O25" s="69"/>
      <c r="P25" s="77">
        <v>43802</v>
      </c>
      <c r="Q25" s="16">
        <v>0.40406259076386875</v>
      </c>
      <c r="R25" s="8">
        <v>73</v>
      </c>
      <c r="S25" s="68"/>
      <c r="T25" s="7">
        <v>56564</v>
      </c>
      <c r="U25" s="7">
        <v>21655</v>
      </c>
      <c r="V25" s="9">
        <v>0.1965491577112983</v>
      </c>
      <c r="W25" s="23">
        <v>91</v>
      </c>
    </row>
    <row r="26" spans="1:23" s="10" customFormat="1" x14ac:dyDescent="0.25">
      <c r="A26" s="8">
        <v>87</v>
      </c>
      <c r="B26" s="11" t="s">
        <v>112</v>
      </c>
      <c r="C26" s="11" t="s">
        <v>160</v>
      </c>
      <c r="D26" s="20" t="s">
        <v>367</v>
      </c>
      <c r="E26" s="61" t="s">
        <v>250</v>
      </c>
      <c r="F26" s="65">
        <v>60.32</v>
      </c>
      <c r="G26" s="33">
        <f>(F26-50)/100</f>
        <v>0.1032</v>
      </c>
      <c r="H26" s="67" t="s">
        <v>375</v>
      </c>
      <c r="I26" s="7">
        <v>112111</v>
      </c>
      <c r="J26" s="70">
        <v>1154</v>
      </c>
      <c r="K26" s="72">
        <v>1338.2862046176751</v>
      </c>
      <c r="L26" s="72">
        <v>1502.8081840740322</v>
      </c>
      <c r="M26" s="72">
        <f>(L26-K26)*2</f>
        <v>329.04395891271406</v>
      </c>
      <c r="N26" s="54">
        <v>125</v>
      </c>
      <c r="O26" s="69"/>
      <c r="P26" s="77">
        <v>44815</v>
      </c>
      <c r="Q26" s="16">
        <v>0.40343944840381407</v>
      </c>
      <c r="R26" s="8">
        <v>75</v>
      </c>
      <c r="S26" s="68"/>
      <c r="T26" s="7">
        <v>58673</v>
      </c>
      <c r="U26" s="7">
        <v>23383</v>
      </c>
      <c r="V26" s="9">
        <v>0.20857007786925458</v>
      </c>
      <c r="W26" s="23">
        <v>65</v>
      </c>
    </row>
    <row r="27" spans="1:23" s="10" customFormat="1" x14ac:dyDescent="0.25">
      <c r="A27" s="8">
        <v>88</v>
      </c>
      <c r="B27" s="11" t="s">
        <v>140</v>
      </c>
      <c r="C27" s="11" t="s">
        <v>160</v>
      </c>
      <c r="D27" s="19" t="s">
        <v>369</v>
      </c>
      <c r="E27" s="64" t="s">
        <v>357</v>
      </c>
      <c r="F27" s="65">
        <v>60.38</v>
      </c>
      <c r="G27" s="33">
        <f>(F27-50)/100</f>
        <v>0.10380000000000003</v>
      </c>
      <c r="H27" s="67" t="s">
        <v>375</v>
      </c>
      <c r="I27" s="7">
        <v>115565</v>
      </c>
      <c r="J27" s="70">
        <v>1043</v>
      </c>
      <c r="K27" s="72">
        <v>1209.560235196044</v>
      </c>
      <c r="L27" s="72">
        <v>1358.2573102159583</v>
      </c>
      <c r="M27" s="72">
        <f>(L27-K27)*2</f>
        <v>297.39415003982867</v>
      </c>
      <c r="N27" s="54">
        <v>138</v>
      </c>
      <c r="O27" s="69"/>
      <c r="P27" s="77">
        <v>55510</v>
      </c>
      <c r="Q27" s="16">
        <v>0.49284818067754077</v>
      </c>
      <c r="R27" s="8">
        <v>15</v>
      </c>
      <c r="S27" s="68"/>
      <c r="T27" s="7">
        <v>59010</v>
      </c>
      <c r="U27" s="7">
        <v>18874</v>
      </c>
      <c r="V27" s="9">
        <v>0.16331934409206939</v>
      </c>
      <c r="W27" s="23">
        <v>140</v>
      </c>
    </row>
    <row r="28" spans="1:23" s="10" customFormat="1" x14ac:dyDescent="0.25">
      <c r="A28" s="8">
        <v>92</v>
      </c>
      <c r="B28" s="11" t="s">
        <v>104</v>
      </c>
      <c r="C28" s="11" t="s">
        <v>160</v>
      </c>
      <c r="D28" s="20" t="s">
        <v>367</v>
      </c>
      <c r="E28" s="62" t="s">
        <v>218</v>
      </c>
      <c r="F28" s="65">
        <v>60.98</v>
      </c>
      <c r="G28" s="33">
        <f>(F28-50)/100</f>
        <v>0.10979999999999997</v>
      </c>
      <c r="H28" s="67" t="s">
        <v>375</v>
      </c>
      <c r="I28" s="7">
        <v>110051</v>
      </c>
      <c r="J28" s="70">
        <v>1191</v>
      </c>
      <c r="K28" s="72">
        <v>1381.194861091552</v>
      </c>
      <c r="L28" s="72">
        <v>1550.9918086933906</v>
      </c>
      <c r="M28" s="72">
        <f>(L28-K28)*2</f>
        <v>339.59389520367722</v>
      </c>
      <c r="N28" s="54">
        <v>120</v>
      </c>
      <c r="O28" s="69"/>
      <c r="P28" s="77">
        <v>48998</v>
      </c>
      <c r="Q28" s="16">
        <v>0.42510290683410418</v>
      </c>
      <c r="R28" s="8">
        <v>54</v>
      </c>
      <c r="S28" s="68"/>
      <c r="T28" s="7">
        <v>57163</v>
      </c>
      <c r="U28" s="7">
        <v>21497</v>
      </c>
      <c r="V28" s="9">
        <v>0.19533670752651044</v>
      </c>
      <c r="W28" s="23">
        <v>93</v>
      </c>
    </row>
    <row r="29" spans="1:23" s="10" customFormat="1" x14ac:dyDescent="0.25">
      <c r="A29" s="8">
        <v>93</v>
      </c>
      <c r="B29" s="11" t="s">
        <v>133</v>
      </c>
      <c r="C29" s="11" t="s">
        <v>160</v>
      </c>
      <c r="D29" s="20" t="s">
        <v>367</v>
      </c>
      <c r="E29" s="61" t="s">
        <v>318</v>
      </c>
      <c r="F29" s="65">
        <v>61.2</v>
      </c>
      <c r="G29" s="33">
        <f>(F29-50)/100</f>
        <v>0.11200000000000003</v>
      </c>
      <c r="H29" s="67" t="s">
        <v>375</v>
      </c>
      <c r="I29" s="7">
        <v>108938</v>
      </c>
      <c r="J29" s="70">
        <v>1405</v>
      </c>
      <c r="K29" s="72">
        <v>1629.3692525891106</v>
      </c>
      <c r="L29" s="72">
        <v>1829.6754754107587</v>
      </c>
      <c r="M29" s="72">
        <f>(L29-K29)*2</f>
        <v>400.61244564329627</v>
      </c>
      <c r="N29" s="54">
        <v>79</v>
      </c>
      <c r="O29" s="69"/>
      <c r="P29" s="77">
        <v>39935</v>
      </c>
      <c r="Q29" s="16">
        <v>0.37826102920927501</v>
      </c>
      <c r="R29" s="8">
        <v>95</v>
      </c>
      <c r="S29" s="68"/>
      <c r="T29" s="7">
        <v>56481</v>
      </c>
      <c r="U29" s="7">
        <v>23181</v>
      </c>
      <c r="V29" s="9">
        <v>0.21279076171767428</v>
      </c>
      <c r="W29" s="23">
        <v>57</v>
      </c>
    </row>
    <row r="30" spans="1:23" s="10" customFormat="1" x14ac:dyDescent="0.25">
      <c r="A30" s="8">
        <v>102</v>
      </c>
      <c r="B30" s="11" t="s">
        <v>129</v>
      </c>
      <c r="C30" s="11" t="s">
        <v>160</v>
      </c>
      <c r="D30" s="20" t="s">
        <v>367</v>
      </c>
      <c r="E30" s="61" t="s">
        <v>303</v>
      </c>
      <c r="F30" s="65">
        <v>62.41</v>
      </c>
      <c r="G30" s="33">
        <f>(F30-50)/100</f>
        <v>0.12409999999999996</v>
      </c>
      <c r="H30" s="67" t="s">
        <v>375</v>
      </c>
      <c r="I30" s="7">
        <v>105793</v>
      </c>
      <c r="J30" s="70">
        <v>1600</v>
      </c>
      <c r="K30" s="72">
        <v>1855.5094691406239</v>
      </c>
      <c r="L30" s="72">
        <v>2083.6161997560239</v>
      </c>
      <c r="M30" s="72">
        <f>(L30-K30)*2</f>
        <v>456.21346123080002</v>
      </c>
      <c r="N30" s="54">
        <v>46</v>
      </c>
      <c r="O30" s="69"/>
      <c r="P30" s="77">
        <v>29705</v>
      </c>
      <c r="Q30" s="16">
        <v>0.27648332120272606</v>
      </c>
      <c r="R30" s="8">
        <v>148</v>
      </c>
      <c r="S30" s="68"/>
      <c r="T30" s="7">
        <v>52892</v>
      </c>
      <c r="U30" s="7">
        <v>27727</v>
      </c>
      <c r="V30" s="9">
        <v>0.26208728365770895</v>
      </c>
      <c r="W30" s="23">
        <v>6</v>
      </c>
    </row>
    <row r="31" spans="1:23" s="10" customFormat="1" x14ac:dyDescent="0.25">
      <c r="A31" s="8">
        <v>116</v>
      </c>
      <c r="B31" s="11" t="s">
        <v>106</v>
      </c>
      <c r="C31" s="11" t="s">
        <v>160</v>
      </c>
      <c r="D31" s="20" t="s">
        <v>367</v>
      </c>
      <c r="E31" s="61" t="s">
        <v>236</v>
      </c>
      <c r="F31" s="65">
        <v>64.150000000000006</v>
      </c>
      <c r="G31" s="33">
        <f>(F31-50)/100</f>
        <v>0.14150000000000007</v>
      </c>
      <c r="H31" s="67" t="s">
        <v>375</v>
      </c>
      <c r="I31" s="7">
        <v>113010</v>
      </c>
      <c r="J31" s="70">
        <v>1303</v>
      </c>
      <c r="K31" s="72">
        <v>1511.0805239313959</v>
      </c>
      <c r="L31" s="72">
        <v>1696.8449426763125</v>
      </c>
      <c r="M31" s="72">
        <f>(L31-K31)*2</f>
        <v>371.52883748983322</v>
      </c>
      <c r="N31" s="54">
        <v>99</v>
      </c>
      <c r="O31" s="69"/>
      <c r="P31" s="77">
        <v>44397</v>
      </c>
      <c r="Q31" s="16">
        <v>0.38101053004158925</v>
      </c>
      <c r="R31" s="8">
        <v>93</v>
      </c>
      <c r="S31" s="68"/>
      <c r="T31" s="7">
        <v>56635</v>
      </c>
      <c r="U31" s="7">
        <v>22959</v>
      </c>
      <c r="V31" s="9">
        <v>0.20315901247677196</v>
      </c>
      <c r="W31" s="23">
        <v>74</v>
      </c>
    </row>
    <row r="32" spans="1:23" s="10" customFormat="1" x14ac:dyDescent="0.25">
      <c r="A32" s="8">
        <v>118</v>
      </c>
      <c r="B32" s="11" t="s">
        <v>116</v>
      </c>
      <c r="C32" s="11" t="s">
        <v>160</v>
      </c>
      <c r="D32" s="20" t="s">
        <v>367</v>
      </c>
      <c r="E32" s="61" t="s">
        <v>273</v>
      </c>
      <c r="F32" s="65">
        <v>64.180000000000007</v>
      </c>
      <c r="G32" s="33">
        <f>(F32-50)/100</f>
        <v>0.14180000000000006</v>
      </c>
      <c r="H32" s="67" t="s">
        <v>375</v>
      </c>
      <c r="I32" s="7">
        <v>110665</v>
      </c>
      <c r="J32" s="71" t="s">
        <v>205</v>
      </c>
      <c r="K32" s="71"/>
      <c r="L32" s="71"/>
      <c r="M32" s="71"/>
      <c r="N32" s="53"/>
      <c r="O32" s="69"/>
      <c r="P32" s="77">
        <v>44073</v>
      </c>
      <c r="Q32" s="16">
        <v>0.35277639723489812</v>
      </c>
      <c r="R32" s="8">
        <v>113</v>
      </c>
      <c r="S32" s="68"/>
      <c r="T32" s="7">
        <v>55672</v>
      </c>
      <c r="U32" s="7">
        <v>25042</v>
      </c>
      <c r="V32" s="9">
        <v>0.22628654045994667</v>
      </c>
      <c r="W32" s="23">
        <v>39</v>
      </c>
    </row>
    <row r="33" spans="1:23" s="10" customFormat="1" x14ac:dyDescent="0.25">
      <c r="A33" s="8">
        <v>126</v>
      </c>
      <c r="B33" s="11" t="s">
        <v>110</v>
      </c>
      <c r="C33" s="11" t="s">
        <v>160</v>
      </c>
      <c r="D33" s="20" t="s">
        <v>367</v>
      </c>
      <c r="E33" s="61" t="s">
        <v>248</v>
      </c>
      <c r="F33" s="65">
        <v>64.650000000000006</v>
      </c>
      <c r="G33" s="33">
        <f>(F33-50)/100</f>
        <v>0.14650000000000005</v>
      </c>
      <c r="H33" s="67" t="s">
        <v>375</v>
      </c>
      <c r="I33" s="7">
        <v>108078</v>
      </c>
      <c r="J33" s="70">
        <v>1443</v>
      </c>
      <c r="K33" s="72">
        <v>1673.4376024812002</v>
      </c>
      <c r="L33" s="72">
        <v>1879.1613601549643</v>
      </c>
      <c r="M33" s="72">
        <f>(L33-K33)*2</f>
        <v>411.44751534752822</v>
      </c>
      <c r="N33" s="54">
        <v>70</v>
      </c>
      <c r="O33" s="69"/>
      <c r="P33" s="77">
        <v>36080</v>
      </c>
      <c r="Q33" s="16">
        <v>0.33091841077740153</v>
      </c>
      <c r="R33" s="8">
        <v>128</v>
      </c>
      <c r="S33" s="68"/>
      <c r="T33" s="7">
        <v>56502</v>
      </c>
      <c r="U33" s="7">
        <v>25980</v>
      </c>
      <c r="V33" s="9">
        <v>0.24038194637206461</v>
      </c>
      <c r="W33" s="23">
        <v>19</v>
      </c>
    </row>
    <row r="34" spans="1:23" s="10" customFormat="1" x14ac:dyDescent="0.25">
      <c r="A34" s="8">
        <v>129</v>
      </c>
      <c r="B34" s="11" t="s">
        <v>117</v>
      </c>
      <c r="C34" s="11" t="s">
        <v>160</v>
      </c>
      <c r="D34" s="75" t="s">
        <v>367</v>
      </c>
      <c r="E34" s="61" t="s">
        <v>275</v>
      </c>
      <c r="F34" s="65">
        <v>64.83</v>
      </c>
      <c r="G34" s="33">
        <f>(F34-50)/100</f>
        <v>0.14829999999999999</v>
      </c>
      <c r="H34" s="67" t="s">
        <v>375</v>
      </c>
      <c r="I34" s="7">
        <v>108050</v>
      </c>
      <c r="J34" s="70">
        <v>1490</v>
      </c>
      <c r="K34" s="72">
        <v>1727.943193137206</v>
      </c>
      <c r="L34" s="72">
        <v>1940.3675860227975</v>
      </c>
      <c r="M34" s="72">
        <f>(L34-K34)*2</f>
        <v>424.84878577118297</v>
      </c>
      <c r="N34" s="54">
        <v>62</v>
      </c>
      <c r="O34" s="69"/>
      <c r="P34" s="77">
        <v>35637</v>
      </c>
      <c r="Q34" s="16">
        <v>0.30659879685330865</v>
      </c>
      <c r="R34" s="8">
        <v>139</v>
      </c>
      <c r="S34" s="68"/>
      <c r="T34" s="7">
        <v>54953</v>
      </c>
      <c r="U34" s="7">
        <v>25783</v>
      </c>
      <c r="V34" s="9">
        <v>0.23862100879222581</v>
      </c>
      <c r="W34" s="23">
        <v>22</v>
      </c>
    </row>
    <row r="35" spans="1:23" s="10" customFormat="1" x14ac:dyDescent="0.25">
      <c r="A35" s="8">
        <v>131</v>
      </c>
      <c r="B35" s="11" t="s">
        <v>120</v>
      </c>
      <c r="C35" s="11" t="s">
        <v>160</v>
      </c>
      <c r="D35" s="20" t="s">
        <v>367</v>
      </c>
      <c r="E35" s="61" t="s">
        <v>279</v>
      </c>
      <c r="F35" s="65">
        <v>65.36</v>
      </c>
      <c r="G35" s="33">
        <f>(F35-50)/100</f>
        <v>0.15359999999999999</v>
      </c>
      <c r="H35" s="67" t="s">
        <v>375</v>
      </c>
      <c r="I35" s="7">
        <v>109753</v>
      </c>
      <c r="J35" s="70">
        <v>1475</v>
      </c>
      <c r="K35" s="72">
        <v>1710.5477918640127</v>
      </c>
      <c r="L35" s="72">
        <v>1920.8336841500848</v>
      </c>
      <c r="M35" s="72">
        <f>(L35-K35)*2</f>
        <v>420.57178457214422</v>
      </c>
      <c r="N35" s="54">
        <v>66</v>
      </c>
      <c r="O35" s="69"/>
      <c r="P35" s="77">
        <v>32529</v>
      </c>
      <c r="Q35" s="16">
        <v>0.32756280010569189</v>
      </c>
      <c r="R35" s="8">
        <v>130</v>
      </c>
      <c r="S35" s="68"/>
      <c r="T35" s="7">
        <v>55736</v>
      </c>
      <c r="U35" s="7">
        <v>24965</v>
      </c>
      <c r="V35" s="9">
        <v>0.22746530846537225</v>
      </c>
      <c r="W35" s="23">
        <v>35</v>
      </c>
    </row>
    <row r="36" spans="1:23" s="10" customFormat="1" x14ac:dyDescent="0.25">
      <c r="A36" s="8">
        <v>134</v>
      </c>
      <c r="B36" s="11" t="s">
        <v>132</v>
      </c>
      <c r="C36" s="11" t="s">
        <v>160</v>
      </c>
      <c r="D36" s="21" t="s">
        <v>370</v>
      </c>
      <c r="E36" s="63" t="s">
        <v>316</v>
      </c>
      <c r="F36" s="65">
        <v>66.23</v>
      </c>
      <c r="G36" s="33">
        <f>(F36-50)/100</f>
        <v>0.16230000000000003</v>
      </c>
      <c r="H36" s="67" t="s">
        <v>375</v>
      </c>
      <c r="I36" s="7">
        <v>120435</v>
      </c>
      <c r="J36" s="70">
        <v>1015</v>
      </c>
      <c r="K36" s="72">
        <v>1177.0888194860836</v>
      </c>
      <c r="L36" s="72">
        <v>1321.7940267202277</v>
      </c>
      <c r="M36" s="72">
        <f>(L36-K36)*2</f>
        <v>289.41041446828831</v>
      </c>
      <c r="N36" s="54">
        <v>140</v>
      </c>
      <c r="O36" s="69"/>
      <c r="P36" s="77">
        <v>56331</v>
      </c>
      <c r="Q36" s="16">
        <v>0.49982978370075143</v>
      </c>
      <c r="R36" s="8">
        <v>12</v>
      </c>
      <c r="S36" s="68"/>
      <c r="T36" s="7">
        <v>61200</v>
      </c>
      <c r="U36" s="7">
        <v>19887</v>
      </c>
      <c r="V36" s="9">
        <v>0.16512641673931996</v>
      </c>
      <c r="W36" s="23">
        <v>139</v>
      </c>
    </row>
    <row r="37" spans="1:23" s="10" customFormat="1" x14ac:dyDescent="0.25">
      <c r="A37" s="8">
        <v>137</v>
      </c>
      <c r="B37" s="11" t="s">
        <v>118</v>
      </c>
      <c r="C37" s="11" t="s">
        <v>160</v>
      </c>
      <c r="D37" s="21" t="s">
        <v>370</v>
      </c>
      <c r="E37" s="63" t="s">
        <v>277</v>
      </c>
      <c r="F37" s="65">
        <v>66.67</v>
      </c>
      <c r="G37" s="33">
        <f>(F37-50)/100</f>
        <v>0.16670000000000001</v>
      </c>
      <c r="H37" s="67" t="s">
        <v>375</v>
      </c>
      <c r="I37" s="7">
        <v>113873</v>
      </c>
      <c r="J37" s="70">
        <v>1058</v>
      </c>
      <c r="K37" s="72">
        <v>1226.9556364692376</v>
      </c>
      <c r="L37" s="72">
        <v>1377.791212088671</v>
      </c>
      <c r="M37" s="72">
        <f>(L37-K37)*2</f>
        <v>301.67115123886697</v>
      </c>
      <c r="N37" s="54">
        <v>135</v>
      </c>
      <c r="O37" s="69"/>
      <c r="P37" s="77">
        <v>55359</v>
      </c>
      <c r="Q37" s="16">
        <v>0.49705373530160796</v>
      </c>
      <c r="R37" s="8">
        <v>14</v>
      </c>
      <c r="S37" s="68"/>
      <c r="T37" s="7">
        <v>58113</v>
      </c>
      <c r="U37" s="7">
        <v>19151</v>
      </c>
      <c r="V37" s="9">
        <v>0.16817858491477347</v>
      </c>
      <c r="W37" s="23">
        <v>137</v>
      </c>
    </row>
    <row r="38" spans="1:23" s="10" customFormat="1" x14ac:dyDescent="0.25">
      <c r="A38" s="8">
        <v>142</v>
      </c>
      <c r="B38" s="11" t="s">
        <v>107</v>
      </c>
      <c r="C38" s="11" t="s">
        <v>160</v>
      </c>
      <c r="D38" s="20" t="s">
        <v>367</v>
      </c>
      <c r="E38" s="61" t="s">
        <v>239</v>
      </c>
      <c r="F38" s="65">
        <v>68.8</v>
      </c>
      <c r="G38" s="33">
        <f>(F38-50)/100</f>
        <v>0.18799999999999997</v>
      </c>
      <c r="H38" s="67" t="s">
        <v>375</v>
      </c>
      <c r="I38" s="7">
        <v>105586</v>
      </c>
      <c r="J38" s="70">
        <v>1331</v>
      </c>
      <c r="K38" s="72">
        <v>1543.5519396413567</v>
      </c>
      <c r="L38" s="72">
        <v>1733.3082261720426</v>
      </c>
      <c r="M38" s="72">
        <f>(L38-K38)*2</f>
        <v>379.51257306137177</v>
      </c>
      <c r="N38" s="54">
        <v>92</v>
      </c>
      <c r="O38" s="69"/>
      <c r="P38" s="77">
        <v>34283</v>
      </c>
      <c r="Q38" s="16">
        <v>0.28751917867899152</v>
      </c>
      <c r="R38" s="8">
        <v>143</v>
      </c>
      <c r="S38" s="68"/>
      <c r="T38" s="7">
        <v>53066</v>
      </c>
      <c r="U38" s="7">
        <v>27055</v>
      </c>
      <c r="V38" s="9">
        <v>0.25623662227946886</v>
      </c>
      <c r="W38" s="23">
        <v>10</v>
      </c>
    </row>
    <row r="39" spans="1:23" s="10" customFormat="1" x14ac:dyDescent="0.25">
      <c r="A39" s="8">
        <v>146</v>
      </c>
      <c r="B39" s="11" t="s">
        <v>138</v>
      </c>
      <c r="C39" s="11" t="s">
        <v>160</v>
      </c>
      <c r="D39" s="21" t="s">
        <v>370</v>
      </c>
      <c r="E39" s="61" t="s">
        <v>332</v>
      </c>
      <c r="F39" s="65">
        <v>70.03</v>
      </c>
      <c r="G39" s="33">
        <f>(F39-50)/100</f>
        <v>0.20030000000000001</v>
      </c>
      <c r="H39" s="67" t="s">
        <v>375</v>
      </c>
      <c r="I39" s="7">
        <v>114006</v>
      </c>
      <c r="J39" s="70">
        <v>1080</v>
      </c>
      <c r="K39" s="72">
        <v>1252.4688916699215</v>
      </c>
      <c r="L39" s="72">
        <v>1406.4409348353161</v>
      </c>
      <c r="M39" s="72">
        <f>(L39-K39)*2</f>
        <v>307.9440863307891</v>
      </c>
      <c r="N39" s="54">
        <v>134</v>
      </c>
      <c r="O39" s="69"/>
      <c r="P39" s="77">
        <v>52851</v>
      </c>
      <c r="Q39" s="16">
        <v>0.47534340297879057</v>
      </c>
      <c r="R39" s="8">
        <v>20</v>
      </c>
      <c r="S39" s="68"/>
      <c r="T39" s="7">
        <v>58010</v>
      </c>
      <c r="U39" s="7">
        <v>19808</v>
      </c>
      <c r="V39" s="9">
        <v>0.17374524147851866</v>
      </c>
      <c r="W39" s="23">
        <v>129</v>
      </c>
    </row>
    <row r="40" spans="1:23" s="10" customFormat="1" x14ac:dyDescent="0.25">
      <c r="A40" s="8">
        <v>148</v>
      </c>
      <c r="B40" s="11" t="s">
        <v>139</v>
      </c>
      <c r="C40" s="11" t="s">
        <v>160</v>
      </c>
      <c r="D40" s="20" t="s">
        <v>367</v>
      </c>
      <c r="E40" s="61" t="s">
        <v>349</v>
      </c>
      <c r="F40" s="65">
        <v>71.66</v>
      </c>
      <c r="G40" s="33">
        <f>(F40-50)/100</f>
        <v>0.21659999999999996</v>
      </c>
      <c r="H40" s="67" t="s">
        <v>375</v>
      </c>
      <c r="I40" s="7">
        <v>108447</v>
      </c>
      <c r="J40" s="70">
        <v>1434</v>
      </c>
      <c r="K40" s="72">
        <v>1663.0003617172842</v>
      </c>
      <c r="L40" s="72">
        <v>1867.4410190313367</v>
      </c>
      <c r="M40" s="72">
        <f>(L40-K40)*2</f>
        <v>408.88131462810497</v>
      </c>
      <c r="N40" s="54">
        <v>73</v>
      </c>
      <c r="O40" s="69"/>
      <c r="P40" s="77">
        <v>36956</v>
      </c>
      <c r="Q40" s="16">
        <v>0.3529281584552823</v>
      </c>
      <c r="R40" s="8">
        <v>112</v>
      </c>
      <c r="S40" s="68"/>
      <c r="T40" s="7">
        <v>55176</v>
      </c>
      <c r="U40" s="7">
        <v>24096</v>
      </c>
      <c r="V40" s="9">
        <v>0.22219148524163879</v>
      </c>
      <c r="W40" s="23">
        <v>44</v>
      </c>
    </row>
    <row r="41" spans="1:23" s="10" customFormat="1" x14ac:dyDescent="0.25">
      <c r="A41" s="8">
        <v>149</v>
      </c>
      <c r="B41" s="11" t="s">
        <v>135</v>
      </c>
      <c r="C41" s="11" t="s">
        <v>160</v>
      </c>
      <c r="D41" s="74" t="s">
        <v>382</v>
      </c>
      <c r="E41" s="61" t="s">
        <v>323</v>
      </c>
      <c r="F41" s="65">
        <v>71.83</v>
      </c>
      <c r="G41" s="33">
        <f>(F41-50)/100</f>
        <v>0.21829999999999999</v>
      </c>
      <c r="H41" s="67" t="s">
        <v>375</v>
      </c>
      <c r="I41" s="7">
        <v>110500</v>
      </c>
      <c r="J41" s="70">
        <v>1484</v>
      </c>
      <c r="K41" s="72">
        <v>1720.9850326279288</v>
      </c>
      <c r="L41" s="72">
        <v>1932.5540252737123</v>
      </c>
      <c r="M41" s="72">
        <f>(L41-K41)*2</f>
        <v>423.13798529156702</v>
      </c>
      <c r="N41" s="54">
        <v>63</v>
      </c>
      <c r="O41" s="69"/>
      <c r="P41" s="77">
        <v>27683</v>
      </c>
      <c r="Q41" s="16">
        <v>0.25723076923076921</v>
      </c>
      <c r="R41" s="8">
        <v>151</v>
      </c>
      <c r="S41" s="68"/>
      <c r="T41" s="7">
        <v>55217</v>
      </c>
      <c r="U41" s="7">
        <v>32162</v>
      </c>
      <c r="V41" s="9">
        <v>0.29105882352941176</v>
      </c>
      <c r="W41" s="23">
        <v>1</v>
      </c>
    </row>
    <row r="43" spans="1:23" x14ac:dyDescent="0.25">
      <c r="A43" t="s">
        <v>164</v>
      </c>
    </row>
    <row r="44" spans="1:23" x14ac:dyDescent="0.25">
      <c r="A44" t="s">
        <v>168</v>
      </c>
    </row>
    <row r="47" spans="1:23" x14ac:dyDescent="0.25">
      <c r="B47" s="2" t="s">
        <v>207</v>
      </c>
    </row>
    <row r="49" spans="1:1" x14ac:dyDescent="0.25">
      <c r="A49" s="73" t="s">
        <v>383</v>
      </c>
    </row>
  </sheetData>
  <autoFilter ref="A2:Y2" xr:uid="{22B18003-E226-4777-8447-374E92D5DE5C}">
    <sortState xmlns:xlrd2="http://schemas.microsoft.com/office/spreadsheetml/2017/richdata2" ref="A3:Y153">
      <sortCondition ref="C2"/>
    </sortState>
  </autoFilter>
  <mergeCells count="3">
    <mergeCell ref="J1:M1"/>
    <mergeCell ref="P1:R1"/>
    <mergeCell ref="T1:W1"/>
  </mergeCells>
  <hyperlinks>
    <hyperlink ref="E39" r:id="rId1" tooltip="Damian Drum" display="https://en.wikipedia.org/wiki/Damian_Drum" xr:uid="{3EA84D5B-EA72-4AFA-B940-D4C01158B3C2}"/>
    <hyperlink ref="E27" r:id="rId2" tooltip="Dan Tehan" display="https://en.wikipedia.org/wiki/Dan_Tehan" xr:uid="{6FB64D29-E996-43C7-ABB1-7203BA0DFE3D}"/>
    <hyperlink ref="E4" r:id="rId3" tooltip="Gladys Liu" display="https://en.wikipedia.org/wiki/Gladys_Liu" xr:uid="{F841B4E0-37F5-4F4C-84E6-1A296F135BB8}"/>
    <hyperlink ref="E20" r:id="rId4" tooltip="Kevin Andrews (politician)" display="https://en.wikipedia.org/wiki/Kevin_Andrews_(politician)" xr:uid="{197D61D2-9764-4E41-AD18-C61336CDC621}"/>
    <hyperlink ref="E15" r:id="rId5" tooltip="Clare O'Neil" display="https://en.wikipedia.org/wiki/Clare_O%27Neil" xr:uid="{23AE1FF5-9CB6-49A4-B9BE-502DE7B7D31A}"/>
    <hyperlink ref="E24" r:id="rId6" display="https://en.wikipedia.org/wiki/Lisa_Chesters" xr:uid="{8DFA4F69-5D51-46A6-BB3B-0EAC739FA2B6}"/>
    <hyperlink ref="E5" r:id="rId7" tooltip="Libby Coker" display="https://en.wikipedia.org/wiki/Libby_Coker" xr:uid="{9E73CBBA-7DD8-4BAF-93BA-2ED6C42AA127}"/>
    <hyperlink ref="E21" r:id="rId8" display="https://en.wikipedia.org/wiki/Tim_Wilson_(Australian_politician)" xr:uid="{BC55EFA0-7A75-4976-AC1F-52557B5D57B7}"/>
    <hyperlink ref="E11" r:id="rId9" tooltip="Michael Sukkar" display="https://en.wikipedia.org/wiki/Michael_Sukkar" xr:uid="{EC76884D-C21D-4AC3-B482-3B077948D504}"/>
    <hyperlink ref="E14" r:id="rId10" tooltip="Josh Frydenberg" display="https://en.wikipedia.org/wiki/Josh_Frydenberg" xr:uid="{115E3E41-DFC3-4F1D-BF36-7005F21645AB}"/>
    <hyperlink ref="E28" r:id="rId11" tooltip="Catherine King (politician)" display="https://en.wikipedia.org/wiki/Catherine_King_(politician)" xr:uid="{7F280662-167F-4624-A26D-C372D7321D0A}"/>
    <hyperlink ref="E26" r:id="rId12" tooltip="Richard Marles" display="https://en.wikipedia.org/wiki/Richard_Marles" xr:uid="{9BBEC67F-A4EE-4F09-ADE9-97A1BBE84D7C}"/>
    <hyperlink ref="E18" r:id="rId13" display="https://en.wikipedia.org/wiki/Kate_Thwaites" xr:uid="{C59B804A-44B9-4106-8540-60B464EE47DC}"/>
    <hyperlink ref="E17" r:id="rId14" display="https://en.wikipedia.org/wiki/Mark_Dreyfus" xr:uid="{E5D375F7-4940-4317-B2E7-6DB0929A08A3}"/>
    <hyperlink ref="E31" r:id="rId15" tooltip="Julian Hill" display="https://en.wikipedia.org/wiki/Julian_Hill" xr:uid="{FE140BBF-3861-49EF-B36F-C39C10CB40E7}"/>
    <hyperlink ref="E8" r:id="rId16" tooltip="Katie Allen (politician)" display="https://en.wikipedia.org/wiki/Katie_Allen_(politician)" xr:uid="{C7ABEF05-9D8A-4C49-8B2E-20B232D89F56}"/>
    <hyperlink ref="E9" r:id="rId17" tooltip="Jason Wood (politician)" display="https://en.wikipedia.org/wiki/Jason_Wood_(politician)" xr:uid="{EFA465CF-5C55-4390-B130-2A4AAFEA6B7F}"/>
    <hyperlink ref="E10" r:id="rId18" display="https://en.wikipedia.org/wiki/Tony_Smith_(Victorian_politician)" xr:uid="{BCA1200C-B436-48A6-BA86-A5D0FAEADA6B}"/>
    <hyperlink ref="E7" r:id="rId19" display="https://en.wikipedia.org/wiki/Peta_Murphy" xr:uid="{FD861037-19B7-4C39-8BDF-EB399CA943FC}"/>
    <hyperlink ref="E12" r:id="rId20" tooltip="Rob Mitchell (Victorian politician)" display="https://en.wikipedia.org/wiki/Rob_Mitchell_(Victorian_politician)" xr:uid="{AF3F30D4-59CD-483B-A63B-BBB28B046CEB}"/>
    <hyperlink ref="E16" r:id="rId21" display="https://en.wikipedia.org/wiki/Josh_Burns_(politician)" xr:uid="{FB378A2E-D2FB-44AC-BA05-A1B1CA756058}"/>
    <hyperlink ref="E22" r:id="rId22" display="https://en.wikipedia.org/wiki/Peter_Khalil" xr:uid="{2AA1A0BB-9E3D-417C-B16F-23D229BE93E7}"/>
    <hyperlink ref="E23" r:id="rId23" display="https://en.wikipedia.org/wiki/Anthony_Byrne_(politician)" xr:uid="{07BFDF57-1694-4253-976B-7B7EDEBE64A9}"/>
    <hyperlink ref="E32" r:id="rId24" tooltip="Daniel Mulino" display="https://en.wikipedia.org/wiki/Daniel_Mulino" xr:uid="{43AEE782-A3F9-43DA-B5E9-1EAE86547952}"/>
    <hyperlink ref="E25" r:id="rId25" tooltip="Alan Tudge" display="https://en.wikipedia.org/wiki/Alan_Tudge" xr:uid="{84ED1342-055E-4308-875B-8CFC1A3F5D9A}"/>
    <hyperlink ref="E29" r:id="rId26" display="https://en.wikipedia.org/wiki/Bill_Shorten" xr:uid="{5F1972FF-68EB-44EF-BCF0-FCBC189EFBF8}"/>
    <hyperlink ref="E33" r:id="rId27" tooltip="Ged Kearney" display="https://en.wikipedia.org/wiki/Ged_Kearney" xr:uid="{EC27CDD0-C1CD-4C53-834B-807211F28009}"/>
    <hyperlink ref="E40" r:id="rId28" display="https://en.wikipedia.org/wiki/Andrew_Giles" xr:uid="{8B54471F-D446-46B6-A3DA-A7B2CE211BD7}"/>
    <hyperlink ref="E34" r:id="rId29" display="https://en.wikipedia.org/wiki/Tim_Watts_(politician)" xr:uid="{97B6FA8D-B429-4384-9307-471DFED05639}"/>
    <hyperlink ref="E38" r:id="rId30" display="https://en.wikipedia.org/wiki/Maria_Vamvakinou" xr:uid="{73FA9771-42F7-4C3D-8DB2-A021D4F0E0B5}"/>
    <hyperlink ref="E41" r:id="rId31" tooltip="Adam Bandt" display="https://en.wikipedia.org/wiki/Adam_Bandt" xr:uid="{599689AF-7366-4C34-BF47-B1799C0D0FF7}"/>
    <hyperlink ref="E35" r:id="rId32" display="https://en.wikipedia.org/wiki/Brendan_O%27Connor_(politician)" xr:uid="{006E5A91-09AF-4E52-BA4A-36B95924047C}"/>
    <hyperlink ref="E30" r:id="rId33" display="https://en.wikipedia.org/wiki/Joanne_Ryan_(politician)" xr:uid="{C261BEC0-431C-45A6-B362-104240F72E71}"/>
    <hyperlink ref="E13" r:id="rId34" tooltip="Greg Hunt" display="https://en.wikipedia.org/wiki/Greg_Hunt" xr:uid="{02DDCCD3-D2FD-4A3E-B3D9-834A22CD4CA7}"/>
    <hyperlink ref="E36" r:id="rId35" tooltip="Anne Webster" display="https://en.wikipedia.org/wiki/Anne_Webster" xr:uid="{F8D58A35-2D19-4900-BD3E-C02A3CF4BEA0}"/>
    <hyperlink ref="E37" r:id="rId36" tooltip="Darren Chester" display="https://en.wikipedia.org/wiki/Darren_Chester" xr:uid="{16CBD27C-A37B-4DA2-8728-788168D14AF2}"/>
    <hyperlink ref="E19" r:id="rId37" tooltip="Russell Broadbent" display="https://en.wikipedia.org/wiki/Russell_Broadbent" xr:uid="{4F425284-4800-4DA2-A121-90DD00D92E7B}"/>
    <hyperlink ref="E6" r:id="rId38" display="https://en.wikipedia.org/wiki/Helen_Haines" xr:uid="{D6FAD081-997A-49A4-8988-331F88C41B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1880-D69B-4835-A608-56B572027C94}">
  <dimension ref="A1:M33"/>
  <sheetViews>
    <sheetView topLeftCell="A10" workbookViewId="0">
      <selection activeCell="D14" sqref="D14:D31"/>
    </sheetView>
  </sheetViews>
  <sheetFormatPr defaultRowHeight="15" x14ac:dyDescent="0.25"/>
  <cols>
    <col min="4" max="4" width="12.42578125" customWidth="1"/>
    <col min="7" max="7" width="11" customWidth="1"/>
    <col min="8" max="8" width="11.42578125" customWidth="1"/>
    <col min="13" max="13" width="11.5703125" customWidth="1"/>
  </cols>
  <sheetData>
    <row r="1" spans="1:13" ht="157.5" x14ac:dyDescent="0.25">
      <c r="A1" s="4"/>
      <c r="B1" s="12" t="s">
        <v>0</v>
      </c>
      <c r="C1" s="13" t="s">
        <v>1</v>
      </c>
      <c r="D1" s="18" t="s">
        <v>169</v>
      </c>
      <c r="E1" s="14" t="s">
        <v>161</v>
      </c>
      <c r="F1" s="14" t="s">
        <v>163</v>
      </c>
      <c r="G1" s="27" t="s">
        <v>162</v>
      </c>
      <c r="H1" s="14" t="s">
        <v>165</v>
      </c>
      <c r="I1" s="28" t="s">
        <v>176</v>
      </c>
      <c r="J1" s="14"/>
      <c r="K1" s="14" t="s">
        <v>167</v>
      </c>
      <c r="L1" s="14" t="s">
        <v>166</v>
      </c>
      <c r="M1" s="28" t="s">
        <v>177</v>
      </c>
    </row>
    <row r="2" spans="1:13" x14ac:dyDescent="0.25">
      <c r="A2" s="8">
        <v>95</v>
      </c>
      <c r="B2" s="11" t="s">
        <v>30</v>
      </c>
      <c r="C2" s="11" t="s">
        <v>7</v>
      </c>
      <c r="D2" s="20" t="s">
        <v>170</v>
      </c>
      <c r="E2" s="7">
        <v>123113</v>
      </c>
      <c r="F2" s="7">
        <v>63027</v>
      </c>
      <c r="G2" s="7">
        <v>16660</v>
      </c>
      <c r="H2" s="9">
        <v>0.13532283349443194</v>
      </c>
      <c r="I2" s="23">
        <v>151</v>
      </c>
      <c r="J2" s="17"/>
      <c r="K2" s="15">
        <f t="shared" ref="K2:K31" si="0">SUM(E2:H2)</f>
        <v>202800.13532283349</v>
      </c>
      <c r="L2" s="16">
        <v>0.5674949030565416</v>
      </c>
      <c r="M2" s="8">
        <v>1</v>
      </c>
    </row>
    <row r="3" spans="1:13" x14ac:dyDescent="0.25">
      <c r="A3" s="8">
        <v>75</v>
      </c>
      <c r="B3" s="11" t="s">
        <v>72</v>
      </c>
      <c r="C3" s="11" t="s">
        <v>158</v>
      </c>
      <c r="D3" s="20" t="s">
        <v>170</v>
      </c>
      <c r="E3" s="7">
        <v>114944</v>
      </c>
      <c r="F3" s="7">
        <v>59940</v>
      </c>
      <c r="G3" s="7">
        <v>17134</v>
      </c>
      <c r="H3" s="9">
        <v>0.14906389198218262</v>
      </c>
      <c r="I3" s="23">
        <v>148</v>
      </c>
      <c r="J3" s="17"/>
      <c r="K3" s="15">
        <f t="shared" si="0"/>
        <v>192018.14906389199</v>
      </c>
      <c r="L3" s="16">
        <v>0.54780588808463249</v>
      </c>
      <c r="M3" s="8">
        <v>2</v>
      </c>
    </row>
    <row r="4" spans="1:13" x14ac:dyDescent="0.25">
      <c r="A4" s="8">
        <v>61</v>
      </c>
      <c r="B4" s="11" t="s">
        <v>22</v>
      </c>
      <c r="C4" s="11" t="s">
        <v>7</v>
      </c>
      <c r="D4" s="20" t="s">
        <v>170</v>
      </c>
      <c r="E4" s="7">
        <v>127705</v>
      </c>
      <c r="F4" s="7">
        <v>65193</v>
      </c>
      <c r="G4" s="7">
        <v>18875</v>
      </c>
      <c r="H4" s="9">
        <v>0.1478015739399397</v>
      </c>
      <c r="I4" s="23">
        <v>149</v>
      </c>
      <c r="J4" s="17"/>
      <c r="K4" s="15">
        <f t="shared" si="0"/>
        <v>211773.14780157394</v>
      </c>
      <c r="L4" s="16">
        <v>0.54348694256293806</v>
      </c>
      <c r="M4" s="8">
        <v>3</v>
      </c>
    </row>
    <row r="5" spans="1:13" x14ac:dyDescent="0.25">
      <c r="A5" s="8">
        <v>105</v>
      </c>
      <c r="B5" s="11" t="s">
        <v>95</v>
      </c>
      <c r="C5" s="11" t="s">
        <v>88</v>
      </c>
      <c r="D5" s="20" t="s">
        <v>170</v>
      </c>
      <c r="E5" s="7">
        <v>125085</v>
      </c>
      <c r="F5" s="7">
        <v>64745</v>
      </c>
      <c r="G5" s="7">
        <v>19848</v>
      </c>
      <c r="H5" s="9">
        <v>0.15867610025182877</v>
      </c>
      <c r="I5" s="23">
        <v>143</v>
      </c>
      <c r="J5" s="17"/>
      <c r="K5" s="15">
        <f t="shared" si="0"/>
        <v>209678.15867610025</v>
      </c>
      <c r="L5" s="16">
        <v>0.50984530519246907</v>
      </c>
      <c r="M5" s="8">
        <v>9</v>
      </c>
    </row>
    <row r="6" spans="1:13" x14ac:dyDescent="0.25">
      <c r="A6" s="8">
        <v>81</v>
      </c>
      <c r="B6" s="11" t="s">
        <v>125</v>
      </c>
      <c r="C6" s="11" t="s">
        <v>160</v>
      </c>
      <c r="D6" s="20" t="s">
        <v>170</v>
      </c>
      <c r="E6" s="7">
        <v>116616</v>
      </c>
      <c r="F6" s="7">
        <v>59726</v>
      </c>
      <c r="G6" s="7">
        <v>19571</v>
      </c>
      <c r="H6" s="9">
        <v>0.16782431227275846</v>
      </c>
      <c r="I6" s="23">
        <v>138</v>
      </c>
      <c r="J6" s="17"/>
      <c r="K6" s="15">
        <f t="shared" si="0"/>
        <v>195913.16782431226</v>
      </c>
      <c r="L6" s="16">
        <v>0.49009569870343694</v>
      </c>
      <c r="M6" s="8">
        <v>16</v>
      </c>
    </row>
    <row r="7" spans="1:13" x14ac:dyDescent="0.25">
      <c r="A7" s="8">
        <v>96</v>
      </c>
      <c r="B7" s="11" t="s">
        <v>102</v>
      </c>
      <c r="C7" s="11" t="s">
        <v>159</v>
      </c>
      <c r="D7" s="20" t="s">
        <v>170</v>
      </c>
      <c r="E7" s="7">
        <v>83831</v>
      </c>
      <c r="F7" s="7">
        <v>42648</v>
      </c>
      <c r="G7" s="7">
        <v>14668</v>
      </c>
      <c r="H7" s="9">
        <v>0.174971072753516</v>
      </c>
      <c r="I7" s="23">
        <v>125</v>
      </c>
      <c r="J7" s="17"/>
      <c r="K7" s="15">
        <f t="shared" si="0"/>
        <v>141147.17497107276</v>
      </c>
      <c r="L7" s="16">
        <v>0.48049051067027709</v>
      </c>
      <c r="M7" s="8">
        <v>18</v>
      </c>
    </row>
    <row r="8" spans="1:13" x14ac:dyDescent="0.25">
      <c r="A8" s="8">
        <v>103</v>
      </c>
      <c r="B8" s="11" t="s">
        <v>77</v>
      </c>
      <c r="C8" s="11" t="s">
        <v>158</v>
      </c>
      <c r="D8" s="20" t="s">
        <v>170</v>
      </c>
      <c r="E8" s="7">
        <v>107647</v>
      </c>
      <c r="F8" s="7">
        <v>54100</v>
      </c>
      <c r="G8" s="7">
        <v>18993</v>
      </c>
      <c r="H8" s="9">
        <v>0.17643780133213188</v>
      </c>
      <c r="I8" s="23">
        <v>123</v>
      </c>
      <c r="J8" s="17"/>
      <c r="K8" s="15">
        <f t="shared" si="0"/>
        <v>180740.17643780133</v>
      </c>
      <c r="L8" s="16">
        <v>0.47294397428632473</v>
      </c>
      <c r="M8" s="8">
        <v>21</v>
      </c>
    </row>
    <row r="9" spans="1:13" ht="30" x14ac:dyDescent="0.25">
      <c r="A9" s="8">
        <v>120</v>
      </c>
      <c r="B9" s="11" t="s">
        <v>153</v>
      </c>
      <c r="C9" s="11" t="s">
        <v>143</v>
      </c>
      <c r="D9" s="20" t="s">
        <v>170</v>
      </c>
      <c r="E9" s="7">
        <v>116849</v>
      </c>
      <c r="F9" s="7">
        <v>58090</v>
      </c>
      <c r="G9" s="7">
        <v>19972</v>
      </c>
      <c r="H9" s="9">
        <v>0.17092144562640674</v>
      </c>
      <c r="I9" s="23">
        <v>132</v>
      </c>
      <c r="J9" s="17"/>
      <c r="K9" s="15">
        <f t="shared" si="0"/>
        <v>194911.17092144562</v>
      </c>
      <c r="L9" s="16">
        <v>0.47067582948934095</v>
      </c>
      <c r="M9" s="8">
        <v>22</v>
      </c>
    </row>
    <row r="10" spans="1:13" ht="30" x14ac:dyDescent="0.25">
      <c r="A10" s="8">
        <v>116</v>
      </c>
      <c r="B10" s="11" t="s">
        <v>37</v>
      </c>
      <c r="C10" s="11" t="s">
        <v>7</v>
      </c>
      <c r="D10" s="20" t="s">
        <v>170</v>
      </c>
      <c r="E10" s="7">
        <v>112502</v>
      </c>
      <c r="F10" s="7">
        <v>57780</v>
      </c>
      <c r="G10" s="7">
        <v>19926</v>
      </c>
      <c r="H10" s="9">
        <v>0.17711685125597768</v>
      </c>
      <c r="I10" s="23">
        <v>122</v>
      </c>
      <c r="J10" s="17"/>
      <c r="K10" s="15">
        <f t="shared" si="0"/>
        <v>190208.17711685126</v>
      </c>
      <c r="L10" s="16">
        <v>0.47052496844500541</v>
      </c>
      <c r="M10" s="8">
        <v>23</v>
      </c>
    </row>
    <row r="11" spans="1:13" ht="30" x14ac:dyDescent="0.25">
      <c r="A11" s="8">
        <v>46</v>
      </c>
      <c r="B11" s="11" t="s">
        <v>19</v>
      </c>
      <c r="C11" s="11" t="s">
        <v>7</v>
      </c>
      <c r="D11" s="20" t="s">
        <v>170</v>
      </c>
      <c r="E11" s="7">
        <v>114160</v>
      </c>
      <c r="F11" s="7">
        <v>57965</v>
      </c>
      <c r="G11" s="7">
        <v>19928</v>
      </c>
      <c r="H11" s="9">
        <v>0.17456201822004205</v>
      </c>
      <c r="I11" s="23">
        <v>127</v>
      </c>
      <c r="J11" s="17"/>
      <c r="K11" s="15">
        <f t="shared" si="0"/>
        <v>192053.17456201822</v>
      </c>
      <c r="L11" s="16">
        <v>0.46553959355290819</v>
      </c>
      <c r="M11" s="8">
        <v>25</v>
      </c>
    </row>
    <row r="12" spans="1:13" x14ac:dyDescent="0.25">
      <c r="A12" s="8">
        <v>57</v>
      </c>
      <c r="B12" s="11" t="s">
        <v>101</v>
      </c>
      <c r="C12" s="11" t="s">
        <v>159</v>
      </c>
      <c r="D12" s="20" t="s">
        <v>170</v>
      </c>
      <c r="E12" s="7">
        <v>79193</v>
      </c>
      <c r="F12" s="7">
        <v>41472</v>
      </c>
      <c r="G12" s="7">
        <v>14475</v>
      </c>
      <c r="H12" s="9">
        <v>0.18278130642859849</v>
      </c>
      <c r="I12" s="23">
        <v>112</v>
      </c>
      <c r="J12" s="17"/>
      <c r="K12" s="15">
        <f t="shared" si="0"/>
        <v>135140.18278130642</v>
      </c>
      <c r="L12" s="16">
        <v>0.45838647355195533</v>
      </c>
      <c r="M12" s="8">
        <v>27</v>
      </c>
    </row>
    <row r="13" spans="1:13" ht="30" x14ac:dyDescent="0.25">
      <c r="A13" s="8">
        <v>136</v>
      </c>
      <c r="B13" s="11" t="s">
        <v>47</v>
      </c>
      <c r="C13" s="11" t="s">
        <v>7</v>
      </c>
      <c r="D13" s="20" t="s">
        <v>170</v>
      </c>
      <c r="E13" s="7">
        <v>115648</v>
      </c>
      <c r="F13" s="7">
        <v>59705</v>
      </c>
      <c r="G13" s="7">
        <v>20825</v>
      </c>
      <c r="H13" s="9">
        <v>0.18007228832318761</v>
      </c>
      <c r="I13" s="23">
        <v>119</v>
      </c>
      <c r="J13" s="17"/>
      <c r="K13" s="15">
        <f t="shared" si="0"/>
        <v>196178.18007228832</v>
      </c>
      <c r="L13" s="16">
        <v>0.45690370780298839</v>
      </c>
      <c r="M13" s="8">
        <v>29</v>
      </c>
    </row>
    <row r="14" spans="1:13" ht="30" x14ac:dyDescent="0.25">
      <c r="A14" s="8">
        <v>149</v>
      </c>
      <c r="B14" s="11" t="s">
        <v>85</v>
      </c>
      <c r="C14" s="11" t="s">
        <v>158</v>
      </c>
      <c r="D14" s="19" t="s">
        <v>172</v>
      </c>
      <c r="E14" s="7">
        <v>113527</v>
      </c>
      <c r="F14" s="7">
        <v>57922</v>
      </c>
      <c r="G14" s="7">
        <v>16232</v>
      </c>
      <c r="H14" s="9">
        <v>0.14297920318514537</v>
      </c>
      <c r="I14" s="23">
        <v>150</v>
      </c>
      <c r="J14" s="17"/>
      <c r="K14" s="15">
        <f t="shared" si="0"/>
        <v>187681.1429792032</v>
      </c>
      <c r="L14" s="16">
        <v>0.53681503078562809</v>
      </c>
      <c r="M14" s="8">
        <v>4</v>
      </c>
    </row>
    <row r="15" spans="1:13" x14ac:dyDescent="0.25">
      <c r="A15" s="8">
        <v>102</v>
      </c>
      <c r="B15" s="11" t="s">
        <v>132</v>
      </c>
      <c r="C15" s="11" t="s">
        <v>160</v>
      </c>
      <c r="D15" s="19" t="s">
        <v>172</v>
      </c>
      <c r="E15" s="7">
        <v>120435</v>
      </c>
      <c r="F15" s="7">
        <v>61200</v>
      </c>
      <c r="G15" s="7">
        <v>19887</v>
      </c>
      <c r="H15" s="9">
        <v>0.16512641673931996</v>
      </c>
      <c r="I15" s="23">
        <v>139</v>
      </c>
      <c r="J15" s="17"/>
      <c r="K15" s="15">
        <f t="shared" si="0"/>
        <v>201522.16512641674</v>
      </c>
      <c r="L15" s="16">
        <v>0.49982978370075143</v>
      </c>
      <c r="M15" s="8">
        <v>12</v>
      </c>
    </row>
    <row r="16" spans="1:13" x14ac:dyDescent="0.25">
      <c r="A16" s="8">
        <v>112</v>
      </c>
      <c r="B16" s="11" t="s">
        <v>137</v>
      </c>
      <c r="C16" s="11" t="s">
        <v>160</v>
      </c>
      <c r="D16" s="19" t="s">
        <v>172</v>
      </c>
      <c r="E16" s="7">
        <v>109955</v>
      </c>
      <c r="F16" s="7">
        <v>56718</v>
      </c>
      <c r="G16" s="7">
        <v>18544</v>
      </c>
      <c r="H16" s="9">
        <v>0.16865081169569368</v>
      </c>
      <c r="I16" s="23">
        <v>136</v>
      </c>
      <c r="J16" s="17"/>
      <c r="K16" s="15">
        <f t="shared" si="0"/>
        <v>185217.16865081168</v>
      </c>
      <c r="L16" s="16">
        <v>0.49913146287117455</v>
      </c>
      <c r="M16" s="8">
        <v>13</v>
      </c>
    </row>
    <row r="17" spans="1:13" x14ac:dyDescent="0.25">
      <c r="A17" s="8">
        <v>51</v>
      </c>
      <c r="B17" s="11" t="s">
        <v>66</v>
      </c>
      <c r="C17" s="11" t="s">
        <v>158</v>
      </c>
      <c r="D17" s="19" t="s">
        <v>172</v>
      </c>
      <c r="E17" s="7">
        <v>123306</v>
      </c>
      <c r="F17" s="7">
        <v>64676</v>
      </c>
      <c r="G17" s="7">
        <v>22472</v>
      </c>
      <c r="H17" s="9">
        <v>0.18224579501403013</v>
      </c>
      <c r="I17" s="23">
        <v>113</v>
      </c>
      <c r="J17" s="17"/>
      <c r="K17" s="15">
        <f t="shared" si="0"/>
        <v>210454.182245795</v>
      </c>
      <c r="L17" s="16">
        <v>0.45673365448558872</v>
      </c>
      <c r="M17" s="8">
        <v>30</v>
      </c>
    </row>
    <row r="18" spans="1:13" x14ac:dyDescent="0.25">
      <c r="A18" s="8">
        <v>52</v>
      </c>
      <c r="B18" s="11" t="s">
        <v>115</v>
      </c>
      <c r="C18" s="11" t="s">
        <v>160</v>
      </c>
      <c r="D18" s="19" t="s">
        <v>171</v>
      </c>
      <c r="E18" s="7">
        <v>114088</v>
      </c>
      <c r="F18" s="7">
        <v>59653</v>
      </c>
      <c r="G18" s="7">
        <v>17623</v>
      </c>
      <c r="H18" s="9">
        <v>0.1544684804712152</v>
      </c>
      <c r="I18" s="23">
        <v>147</v>
      </c>
      <c r="J18" s="17"/>
      <c r="K18" s="15">
        <f t="shared" si="0"/>
        <v>191364.15446848047</v>
      </c>
      <c r="L18" s="16">
        <v>0.51474300539934081</v>
      </c>
      <c r="M18" s="8">
        <v>8</v>
      </c>
    </row>
    <row r="19" spans="1:13" x14ac:dyDescent="0.25">
      <c r="A19" s="8">
        <v>67</v>
      </c>
      <c r="B19" s="11" t="s">
        <v>91</v>
      </c>
      <c r="C19" s="11" t="s">
        <v>88</v>
      </c>
      <c r="D19" s="19" t="s">
        <v>171</v>
      </c>
      <c r="E19" s="7">
        <v>120687</v>
      </c>
      <c r="F19" s="7">
        <v>60355</v>
      </c>
      <c r="G19" s="7">
        <v>19467</v>
      </c>
      <c r="H19" s="9">
        <v>0.16130154863406995</v>
      </c>
      <c r="I19" s="23">
        <v>141</v>
      </c>
      <c r="J19" s="17"/>
      <c r="K19" s="15">
        <f t="shared" si="0"/>
        <v>200509.16130154862</v>
      </c>
      <c r="L19" s="16">
        <v>0.50624342306959325</v>
      </c>
      <c r="M19" s="8">
        <v>10</v>
      </c>
    </row>
    <row r="20" spans="1:13" x14ac:dyDescent="0.25">
      <c r="A20" s="8">
        <v>5</v>
      </c>
      <c r="B20" s="11" t="s">
        <v>89</v>
      </c>
      <c r="C20" s="11" t="s">
        <v>88</v>
      </c>
      <c r="D20" s="19" t="s">
        <v>171</v>
      </c>
      <c r="E20" s="7">
        <v>119697</v>
      </c>
      <c r="F20" s="7">
        <v>60665</v>
      </c>
      <c r="G20" s="7">
        <v>19222</v>
      </c>
      <c r="H20" s="9">
        <v>0.16058882010409617</v>
      </c>
      <c r="I20" s="23">
        <v>142</v>
      </c>
      <c r="J20" s="17"/>
      <c r="K20" s="15">
        <f t="shared" si="0"/>
        <v>199584.16058882012</v>
      </c>
      <c r="L20" s="16">
        <v>0.50586898585595297</v>
      </c>
      <c r="M20" s="8">
        <v>11</v>
      </c>
    </row>
    <row r="21" spans="1:13" x14ac:dyDescent="0.25">
      <c r="A21" s="8">
        <v>143</v>
      </c>
      <c r="B21" s="11" t="s">
        <v>140</v>
      </c>
      <c r="C21" s="11" t="s">
        <v>160</v>
      </c>
      <c r="D21" s="19" t="s">
        <v>171</v>
      </c>
      <c r="E21" s="7">
        <v>115565</v>
      </c>
      <c r="F21" s="7">
        <v>59010</v>
      </c>
      <c r="G21" s="7">
        <v>18874</v>
      </c>
      <c r="H21" s="9">
        <v>0.16331934409206939</v>
      </c>
      <c r="I21" s="23">
        <v>140</v>
      </c>
      <c r="J21" s="17"/>
      <c r="K21" s="15">
        <f t="shared" si="0"/>
        <v>193449.16331934408</v>
      </c>
      <c r="L21" s="16">
        <v>0.49284818067754077</v>
      </c>
      <c r="M21" s="8">
        <v>15</v>
      </c>
    </row>
    <row r="22" spans="1:13" x14ac:dyDescent="0.25">
      <c r="A22" s="8">
        <v>17</v>
      </c>
      <c r="B22" s="11" t="s">
        <v>99</v>
      </c>
      <c r="C22" s="11" t="s">
        <v>159</v>
      </c>
      <c r="D22" s="19" t="s">
        <v>171</v>
      </c>
      <c r="E22" s="7">
        <v>81676</v>
      </c>
      <c r="F22" s="7">
        <v>42309</v>
      </c>
      <c r="G22" s="7">
        <v>13948</v>
      </c>
      <c r="H22" s="9">
        <v>0.1707723198981341</v>
      </c>
      <c r="I22" s="23">
        <v>133</v>
      </c>
      <c r="J22" s="17"/>
      <c r="K22" s="15">
        <f t="shared" si="0"/>
        <v>137933.17077231989</v>
      </c>
      <c r="L22" s="16">
        <v>0.48557715852882122</v>
      </c>
      <c r="M22" s="8">
        <v>17</v>
      </c>
    </row>
    <row r="23" spans="1:13" x14ac:dyDescent="0.25">
      <c r="A23" s="8">
        <v>49</v>
      </c>
      <c r="B23" s="11" t="s">
        <v>20</v>
      </c>
      <c r="C23" s="11" t="s">
        <v>7</v>
      </c>
      <c r="D23" s="19" t="s">
        <v>171</v>
      </c>
      <c r="E23" s="7">
        <v>118084</v>
      </c>
      <c r="F23" s="7">
        <v>60499</v>
      </c>
      <c r="G23" s="7">
        <v>20563</v>
      </c>
      <c r="H23" s="9">
        <v>0.17413874868737508</v>
      </c>
      <c r="I23" s="23">
        <v>128</v>
      </c>
      <c r="J23" s="17"/>
      <c r="K23" s="15">
        <f t="shared" si="0"/>
        <v>199146.1741387487</v>
      </c>
      <c r="L23" s="16">
        <v>0.47947224010026762</v>
      </c>
      <c r="M23" s="8">
        <v>19</v>
      </c>
    </row>
    <row r="24" spans="1:13" x14ac:dyDescent="0.25">
      <c r="A24" s="8">
        <v>118</v>
      </c>
      <c r="B24" s="11" t="s">
        <v>138</v>
      </c>
      <c r="C24" s="11" t="s">
        <v>160</v>
      </c>
      <c r="D24" s="19" t="s">
        <v>171</v>
      </c>
      <c r="E24" s="7">
        <v>114006</v>
      </c>
      <c r="F24" s="7">
        <v>58010</v>
      </c>
      <c r="G24" s="7">
        <v>19808</v>
      </c>
      <c r="H24" s="9">
        <v>0.17374524147851866</v>
      </c>
      <c r="I24" s="23">
        <v>129</v>
      </c>
      <c r="J24" s="17"/>
      <c r="K24" s="15">
        <f t="shared" si="0"/>
        <v>191824.17374524148</v>
      </c>
      <c r="L24" s="16">
        <v>0.47534340297879057</v>
      </c>
      <c r="M24" s="8">
        <v>20</v>
      </c>
    </row>
    <row r="25" spans="1:13" ht="30" x14ac:dyDescent="0.25">
      <c r="A25" s="8">
        <v>133</v>
      </c>
      <c r="B25" s="11" t="s">
        <v>46</v>
      </c>
      <c r="C25" s="11" t="s">
        <v>7</v>
      </c>
      <c r="D25" s="19" t="s">
        <v>171</v>
      </c>
      <c r="E25" s="7">
        <v>112591</v>
      </c>
      <c r="F25" s="7">
        <v>58813</v>
      </c>
      <c r="G25" s="7">
        <v>19666</v>
      </c>
      <c r="H25" s="9">
        <v>0.17466760220621541</v>
      </c>
      <c r="I25" s="23">
        <v>126</v>
      </c>
      <c r="J25" s="17"/>
      <c r="K25" s="15">
        <f t="shared" si="0"/>
        <v>191070.1746676022</v>
      </c>
      <c r="L25" s="16">
        <v>0.47019744029274096</v>
      </c>
      <c r="M25" s="8">
        <v>24</v>
      </c>
    </row>
    <row r="26" spans="1:13" x14ac:dyDescent="0.25">
      <c r="A26" s="8">
        <v>26</v>
      </c>
      <c r="B26" s="11" t="s">
        <v>145</v>
      </c>
      <c r="C26" s="11" t="s">
        <v>143</v>
      </c>
      <c r="D26" s="19" t="s">
        <v>171</v>
      </c>
      <c r="E26" s="7">
        <v>113477</v>
      </c>
      <c r="F26" s="7">
        <v>57849</v>
      </c>
      <c r="G26" s="7">
        <v>20625</v>
      </c>
      <c r="H26" s="9">
        <v>0.18175489306203019</v>
      </c>
      <c r="I26" s="23">
        <v>116</v>
      </c>
      <c r="J26" s="17"/>
      <c r="K26" s="15">
        <f t="shared" si="0"/>
        <v>191951.18175489307</v>
      </c>
      <c r="L26" s="16">
        <v>0.46101853238982349</v>
      </c>
      <c r="M26" s="8">
        <v>26</v>
      </c>
    </row>
    <row r="27" spans="1:13" x14ac:dyDescent="0.25">
      <c r="A27" s="8">
        <v>7</v>
      </c>
      <c r="B27" s="11" t="s">
        <v>98</v>
      </c>
      <c r="C27" s="11" t="s">
        <v>159</v>
      </c>
      <c r="D27" s="19" t="s">
        <v>171</v>
      </c>
      <c r="E27" s="7">
        <v>78672</v>
      </c>
      <c r="F27" s="7">
        <v>40766</v>
      </c>
      <c r="G27" s="7">
        <v>14316</v>
      </c>
      <c r="H27" s="9">
        <v>0.18197071384990848</v>
      </c>
      <c r="I27" s="23">
        <v>114</v>
      </c>
      <c r="J27" s="17"/>
      <c r="K27" s="15">
        <f t="shared" si="0"/>
        <v>133754.18197071386</v>
      </c>
      <c r="L27" s="16">
        <v>0.45769778320113891</v>
      </c>
      <c r="M27" s="8">
        <v>28</v>
      </c>
    </row>
    <row r="28" spans="1:13" ht="30" x14ac:dyDescent="0.25">
      <c r="A28" s="8">
        <v>131</v>
      </c>
      <c r="B28" s="11" t="s">
        <v>44</v>
      </c>
      <c r="C28" s="11" t="s">
        <v>7</v>
      </c>
      <c r="D28" s="21" t="s">
        <v>173</v>
      </c>
      <c r="E28" s="7">
        <v>116684</v>
      </c>
      <c r="F28" s="7">
        <v>61772</v>
      </c>
      <c r="G28" s="7">
        <v>18357</v>
      </c>
      <c r="H28" s="9">
        <v>0.15732234068081313</v>
      </c>
      <c r="I28" s="23">
        <v>145</v>
      </c>
      <c r="J28" s="17"/>
      <c r="K28" s="15">
        <f t="shared" si="0"/>
        <v>196813.15732234067</v>
      </c>
      <c r="L28" s="16">
        <v>0.52190531692434272</v>
      </c>
      <c r="M28" s="8">
        <v>5</v>
      </c>
    </row>
    <row r="29" spans="1:13" x14ac:dyDescent="0.25">
      <c r="A29" s="8">
        <v>122</v>
      </c>
      <c r="B29" s="11" t="s">
        <v>39</v>
      </c>
      <c r="C29" s="11" t="s">
        <v>7</v>
      </c>
      <c r="D29" s="21" t="s">
        <v>173</v>
      </c>
      <c r="E29" s="7">
        <v>120178</v>
      </c>
      <c r="F29" s="7">
        <v>61838</v>
      </c>
      <c r="G29" s="7">
        <v>18825</v>
      </c>
      <c r="H29" s="9">
        <v>0.156642646740668</v>
      </c>
      <c r="I29" s="23">
        <v>146</v>
      </c>
      <c r="J29" s="17"/>
      <c r="K29" s="15">
        <f t="shared" si="0"/>
        <v>200841.15664264673</v>
      </c>
      <c r="L29" s="16">
        <v>0.52002862420742568</v>
      </c>
      <c r="M29" s="8">
        <v>6</v>
      </c>
    </row>
    <row r="30" spans="1:13" x14ac:dyDescent="0.25">
      <c r="A30" s="8">
        <v>37</v>
      </c>
      <c r="B30" s="11" t="s">
        <v>16</v>
      </c>
      <c r="C30" s="11" t="s">
        <v>7</v>
      </c>
      <c r="D30" s="21" t="s">
        <v>173</v>
      </c>
      <c r="E30" s="7">
        <v>128709</v>
      </c>
      <c r="F30" s="7">
        <v>66918</v>
      </c>
      <c r="G30" s="7">
        <v>20398</v>
      </c>
      <c r="H30" s="9">
        <v>0.15848153586773264</v>
      </c>
      <c r="I30" s="23">
        <v>144</v>
      </c>
      <c r="J30" s="17"/>
      <c r="K30" s="15">
        <f t="shared" si="0"/>
        <v>216025.15848153588</v>
      </c>
      <c r="L30" s="16">
        <v>0.51572151131622501</v>
      </c>
      <c r="M30" s="8">
        <v>7</v>
      </c>
    </row>
    <row r="31" spans="1:13" ht="30" x14ac:dyDescent="0.25">
      <c r="A31" s="8">
        <v>62</v>
      </c>
      <c r="B31" s="11" t="s">
        <v>118</v>
      </c>
      <c r="C31" s="11" t="s">
        <v>160</v>
      </c>
      <c r="D31" s="21" t="s">
        <v>173</v>
      </c>
      <c r="E31" s="7">
        <v>113873</v>
      </c>
      <c r="F31" s="7">
        <v>58113</v>
      </c>
      <c r="G31" s="7">
        <v>19151</v>
      </c>
      <c r="H31" s="9">
        <v>0.16817858491477347</v>
      </c>
      <c r="I31" s="23">
        <v>137</v>
      </c>
      <c r="J31" s="17"/>
      <c r="K31" s="15">
        <f t="shared" si="0"/>
        <v>191137.16817858492</v>
      </c>
      <c r="L31" s="16">
        <v>0.49705373530160796</v>
      </c>
      <c r="M31" s="8">
        <v>14</v>
      </c>
    </row>
    <row r="33" spans="1:1" x14ac:dyDescent="0.25">
      <c r="A33" t="s">
        <v>188</v>
      </c>
    </row>
  </sheetData>
  <autoFilter ref="A1:M1" xr:uid="{09571880-D69B-4835-A608-56B572027C94}">
    <sortState xmlns:xlrd2="http://schemas.microsoft.com/office/spreadsheetml/2017/richdata2" ref="A2:M31">
      <sortCondition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0CE6-7C7A-4A2F-98B7-A37428F93E8F}">
  <dimension ref="A1:I31"/>
  <sheetViews>
    <sheetView workbookViewId="0">
      <selection activeCell="D23" sqref="D23:D31"/>
    </sheetView>
  </sheetViews>
  <sheetFormatPr defaultRowHeight="15" x14ac:dyDescent="0.25"/>
  <cols>
    <col min="2" max="2" width="13.42578125" customWidth="1"/>
    <col min="4" max="4" width="12.42578125" customWidth="1"/>
    <col min="9" max="9" width="12.5703125" customWidth="1"/>
  </cols>
  <sheetData>
    <row r="1" spans="1:9" ht="88.5" customHeight="1" x14ac:dyDescent="0.25">
      <c r="A1" s="4"/>
      <c r="B1" s="12" t="s">
        <v>0</v>
      </c>
      <c r="C1" s="13" t="s">
        <v>1</v>
      </c>
      <c r="D1" s="18" t="s">
        <v>169</v>
      </c>
      <c r="E1" s="14" t="s">
        <v>161</v>
      </c>
      <c r="F1" s="14" t="s">
        <v>163</v>
      </c>
      <c r="G1" s="27" t="s">
        <v>162</v>
      </c>
      <c r="H1" s="14" t="s">
        <v>165</v>
      </c>
      <c r="I1" s="28" t="s">
        <v>176</v>
      </c>
    </row>
    <row r="2" spans="1:9" s="10" customFormat="1" x14ac:dyDescent="0.25">
      <c r="A2" s="8">
        <v>65</v>
      </c>
      <c r="B2" s="11" t="s">
        <v>23</v>
      </c>
      <c r="C2" s="11" t="s">
        <v>7</v>
      </c>
      <c r="D2" s="20" t="s">
        <v>175</v>
      </c>
      <c r="E2" s="7">
        <v>109489</v>
      </c>
      <c r="F2" s="7">
        <v>56652</v>
      </c>
      <c r="G2" s="7">
        <v>27078</v>
      </c>
      <c r="H2" s="9">
        <v>0.24731251541250721</v>
      </c>
      <c r="I2" s="23">
        <v>14</v>
      </c>
    </row>
    <row r="3" spans="1:9" s="10" customFormat="1" x14ac:dyDescent="0.25">
      <c r="A3" s="8">
        <v>150</v>
      </c>
      <c r="B3" s="11" t="s">
        <v>141</v>
      </c>
      <c r="C3" s="11" t="s">
        <v>160</v>
      </c>
      <c r="D3" s="20" t="s">
        <v>175</v>
      </c>
      <c r="E3" s="7">
        <v>107835</v>
      </c>
      <c r="F3" s="7">
        <v>55843</v>
      </c>
      <c r="G3" s="7">
        <v>27900</v>
      </c>
      <c r="H3" s="9">
        <v>0.25872861315899293</v>
      </c>
      <c r="I3" s="23">
        <v>7</v>
      </c>
    </row>
    <row r="4" spans="1:9" s="10" customFormat="1" x14ac:dyDescent="0.25">
      <c r="A4" s="8">
        <v>50</v>
      </c>
      <c r="B4" s="11" t="s">
        <v>5</v>
      </c>
      <c r="C4" s="11" t="s">
        <v>3</v>
      </c>
      <c r="D4" s="20" t="s">
        <v>170</v>
      </c>
      <c r="E4" s="7">
        <v>101212</v>
      </c>
      <c r="F4" s="7">
        <v>51396</v>
      </c>
      <c r="G4" s="7">
        <v>26149</v>
      </c>
      <c r="H4" s="9">
        <v>0.25835869264514089</v>
      </c>
      <c r="I4" s="23">
        <v>8</v>
      </c>
    </row>
    <row r="5" spans="1:9" s="10" customFormat="1" x14ac:dyDescent="0.25">
      <c r="A5" s="8">
        <v>25</v>
      </c>
      <c r="B5" s="11" t="s">
        <v>4</v>
      </c>
      <c r="C5" s="11" t="s">
        <v>3</v>
      </c>
      <c r="D5" s="20" t="s">
        <v>170</v>
      </c>
      <c r="E5" s="7">
        <v>100031</v>
      </c>
      <c r="F5" s="7">
        <v>51208</v>
      </c>
      <c r="G5" s="7">
        <v>23625</v>
      </c>
      <c r="H5" s="9">
        <v>0.23617678519658905</v>
      </c>
      <c r="I5" s="23">
        <v>25</v>
      </c>
    </row>
    <row r="6" spans="1:9" s="10" customFormat="1" x14ac:dyDescent="0.25">
      <c r="A6" s="8">
        <v>141</v>
      </c>
      <c r="B6" s="11" t="s">
        <v>48</v>
      </c>
      <c r="C6" s="11" t="s">
        <v>7</v>
      </c>
      <c r="D6" s="20" t="s">
        <v>170</v>
      </c>
      <c r="E6" s="7">
        <v>123082</v>
      </c>
      <c r="F6" s="7">
        <v>56711</v>
      </c>
      <c r="G6" s="7">
        <v>32470</v>
      </c>
      <c r="H6" s="9">
        <v>0.26380786792544808</v>
      </c>
      <c r="I6" s="23">
        <v>2</v>
      </c>
    </row>
    <row r="7" spans="1:9" s="10" customFormat="1" x14ac:dyDescent="0.25">
      <c r="A7" s="8">
        <v>66</v>
      </c>
      <c r="B7" s="11" t="s">
        <v>24</v>
      </c>
      <c r="C7" s="11" t="s">
        <v>7</v>
      </c>
      <c r="D7" s="20" t="s">
        <v>170</v>
      </c>
      <c r="E7" s="7">
        <v>118738</v>
      </c>
      <c r="F7" s="7">
        <v>59804</v>
      </c>
      <c r="G7" s="7">
        <v>29373</v>
      </c>
      <c r="H7" s="9">
        <v>0.2473765770014654</v>
      </c>
      <c r="I7" s="23">
        <v>13</v>
      </c>
    </row>
    <row r="8" spans="1:9" s="10" customFormat="1" x14ac:dyDescent="0.25">
      <c r="A8" s="8">
        <v>29</v>
      </c>
      <c r="B8" s="11" t="s">
        <v>14</v>
      </c>
      <c r="C8" s="11" t="s">
        <v>7</v>
      </c>
      <c r="D8" s="20" t="s">
        <v>170</v>
      </c>
      <c r="E8" s="7">
        <v>120289</v>
      </c>
      <c r="F8" s="7">
        <v>60964</v>
      </c>
      <c r="G8" s="7">
        <v>29598</v>
      </c>
      <c r="H8" s="9">
        <v>0.2460574117334087</v>
      </c>
      <c r="I8" s="23">
        <v>15</v>
      </c>
    </row>
    <row r="9" spans="1:9" s="10" customFormat="1" x14ac:dyDescent="0.25">
      <c r="A9" s="8">
        <v>92</v>
      </c>
      <c r="B9" s="11" t="s">
        <v>29</v>
      </c>
      <c r="C9" s="11" t="s">
        <v>7</v>
      </c>
      <c r="D9" s="20" t="s">
        <v>170</v>
      </c>
      <c r="E9" s="7">
        <v>124444</v>
      </c>
      <c r="F9" s="7">
        <v>63721</v>
      </c>
      <c r="G9" s="7">
        <v>30567</v>
      </c>
      <c r="H9" s="9">
        <v>0.24562855581627077</v>
      </c>
      <c r="I9" s="23">
        <v>16</v>
      </c>
    </row>
    <row r="10" spans="1:9" s="10" customFormat="1" x14ac:dyDescent="0.25">
      <c r="A10" s="8">
        <v>147</v>
      </c>
      <c r="B10" s="11" t="s">
        <v>52</v>
      </c>
      <c r="C10" s="11" t="s">
        <v>7</v>
      </c>
      <c r="D10" s="20" t="s">
        <v>170</v>
      </c>
      <c r="E10" s="7">
        <v>124696</v>
      </c>
      <c r="F10" s="7">
        <v>63666</v>
      </c>
      <c r="G10" s="7">
        <v>29704</v>
      </c>
      <c r="H10" s="9">
        <v>0.23821132995444921</v>
      </c>
      <c r="I10" s="23">
        <v>23</v>
      </c>
    </row>
    <row r="11" spans="1:9" s="10" customFormat="1" x14ac:dyDescent="0.25">
      <c r="A11" s="8">
        <v>137</v>
      </c>
      <c r="B11" s="11" t="s">
        <v>56</v>
      </c>
      <c r="C11" s="11" t="s">
        <v>55</v>
      </c>
      <c r="D11" s="20" t="s">
        <v>170</v>
      </c>
      <c r="E11" s="7">
        <v>71755</v>
      </c>
      <c r="F11" s="7">
        <v>35128</v>
      </c>
      <c r="G11" s="7">
        <v>17600</v>
      </c>
      <c r="H11" s="9">
        <v>0.24527907462894571</v>
      </c>
      <c r="I11" s="23">
        <v>17</v>
      </c>
    </row>
    <row r="12" spans="1:9" s="10" customFormat="1" x14ac:dyDescent="0.25">
      <c r="A12" s="8">
        <v>68</v>
      </c>
      <c r="B12" s="11" t="s">
        <v>69</v>
      </c>
      <c r="C12" s="11" t="s">
        <v>158</v>
      </c>
      <c r="D12" s="20" t="s">
        <v>170</v>
      </c>
      <c r="E12" s="7">
        <v>119102</v>
      </c>
      <c r="F12" s="7">
        <v>60956</v>
      </c>
      <c r="G12" s="7">
        <v>31403</v>
      </c>
      <c r="H12" s="9">
        <v>0.26366475793857364</v>
      </c>
      <c r="I12" s="23">
        <v>3</v>
      </c>
    </row>
    <row r="13" spans="1:9" s="10" customFormat="1" x14ac:dyDescent="0.25">
      <c r="A13" s="8">
        <v>12</v>
      </c>
      <c r="B13" s="11" t="s">
        <v>57</v>
      </c>
      <c r="C13" s="11" t="s">
        <v>158</v>
      </c>
      <c r="D13" s="20" t="s">
        <v>170</v>
      </c>
      <c r="E13" s="7">
        <v>123854</v>
      </c>
      <c r="F13" s="7">
        <v>63360</v>
      </c>
      <c r="G13" s="7">
        <v>29068</v>
      </c>
      <c r="H13" s="9">
        <v>0.23469569008671501</v>
      </c>
      <c r="I13" s="23">
        <v>26</v>
      </c>
    </row>
    <row r="14" spans="1:9" s="10" customFormat="1" x14ac:dyDescent="0.25">
      <c r="A14" s="8">
        <v>76</v>
      </c>
      <c r="B14" s="11" t="s">
        <v>123</v>
      </c>
      <c r="C14" s="11" t="s">
        <v>160</v>
      </c>
      <c r="D14" s="20" t="s">
        <v>170</v>
      </c>
      <c r="E14" s="7">
        <v>106359</v>
      </c>
      <c r="F14" s="7">
        <v>53343</v>
      </c>
      <c r="G14" s="7">
        <v>27907</v>
      </c>
      <c r="H14" s="9">
        <v>0.26238494156582892</v>
      </c>
      <c r="I14" s="23">
        <v>5</v>
      </c>
    </row>
    <row r="15" spans="1:9" s="10" customFormat="1" x14ac:dyDescent="0.25">
      <c r="A15" s="8">
        <v>24</v>
      </c>
      <c r="B15" s="11" t="s">
        <v>107</v>
      </c>
      <c r="C15" s="11" t="s">
        <v>160</v>
      </c>
      <c r="D15" s="20" t="s">
        <v>170</v>
      </c>
      <c r="E15" s="7">
        <v>105586</v>
      </c>
      <c r="F15" s="7">
        <v>53066</v>
      </c>
      <c r="G15" s="7">
        <v>27055</v>
      </c>
      <c r="H15" s="9">
        <v>0.25623662227946886</v>
      </c>
      <c r="I15" s="23">
        <v>10</v>
      </c>
    </row>
    <row r="16" spans="1:9" s="10" customFormat="1" x14ac:dyDescent="0.25">
      <c r="A16" s="8">
        <v>88</v>
      </c>
      <c r="B16" s="11" t="s">
        <v>130</v>
      </c>
      <c r="C16" s="11" t="s">
        <v>160</v>
      </c>
      <c r="D16" s="20" t="s">
        <v>170</v>
      </c>
      <c r="E16" s="7">
        <v>104092</v>
      </c>
      <c r="F16" s="7">
        <v>53483</v>
      </c>
      <c r="G16" s="7">
        <v>25868</v>
      </c>
      <c r="H16" s="9">
        <v>0.24851093263651386</v>
      </c>
      <c r="I16" s="23">
        <v>12</v>
      </c>
    </row>
    <row r="17" spans="1:9" s="10" customFormat="1" x14ac:dyDescent="0.25">
      <c r="A17" s="8">
        <v>33</v>
      </c>
      <c r="B17" s="11" t="s">
        <v>110</v>
      </c>
      <c r="C17" s="11" t="s">
        <v>160</v>
      </c>
      <c r="D17" s="20" t="s">
        <v>170</v>
      </c>
      <c r="E17" s="7">
        <v>108078</v>
      </c>
      <c r="F17" s="7">
        <v>56502</v>
      </c>
      <c r="G17" s="7">
        <v>25980</v>
      </c>
      <c r="H17" s="9">
        <v>0.24038194637206461</v>
      </c>
      <c r="I17" s="23">
        <v>19</v>
      </c>
    </row>
    <row r="18" spans="1:9" s="10" customFormat="1" x14ac:dyDescent="0.25">
      <c r="A18" s="8">
        <v>99</v>
      </c>
      <c r="B18" s="11" t="s">
        <v>131</v>
      </c>
      <c r="C18" s="11" t="s">
        <v>160</v>
      </c>
      <c r="D18" s="20" t="s">
        <v>170</v>
      </c>
      <c r="E18" s="7">
        <v>109206</v>
      </c>
      <c r="F18" s="7">
        <v>56050</v>
      </c>
      <c r="G18" s="7">
        <v>26122</v>
      </c>
      <c r="H18" s="9">
        <v>0.2391993113931469</v>
      </c>
      <c r="I18" s="23">
        <v>20</v>
      </c>
    </row>
    <row r="19" spans="1:9" s="10" customFormat="1" x14ac:dyDescent="0.25">
      <c r="A19" s="8">
        <v>60</v>
      </c>
      <c r="B19" s="11" t="s">
        <v>117</v>
      </c>
      <c r="C19" s="11" t="s">
        <v>160</v>
      </c>
      <c r="D19" s="20" t="s">
        <v>170</v>
      </c>
      <c r="E19" s="7">
        <v>108050</v>
      </c>
      <c r="F19" s="7">
        <v>54953</v>
      </c>
      <c r="G19" s="7">
        <v>25783</v>
      </c>
      <c r="H19" s="9">
        <v>0.23862100879222581</v>
      </c>
      <c r="I19" s="23">
        <v>22</v>
      </c>
    </row>
    <row r="20" spans="1:9" s="10" customFormat="1" x14ac:dyDescent="0.25">
      <c r="A20" s="8">
        <v>126</v>
      </c>
      <c r="B20" s="11" t="s">
        <v>154</v>
      </c>
      <c r="C20" s="11" t="s">
        <v>143</v>
      </c>
      <c r="D20" s="20" t="s">
        <v>170</v>
      </c>
      <c r="E20" s="7">
        <v>113033</v>
      </c>
      <c r="F20" s="7">
        <v>57925</v>
      </c>
      <c r="G20" s="7">
        <v>27408</v>
      </c>
      <c r="H20" s="9">
        <v>0.24247786044783382</v>
      </c>
      <c r="I20" s="23">
        <v>18</v>
      </c>
    </row>
    <row r="21" spans="1:9" s="10" customFormat="1" x14ac:dyDescent="0.25">
      <c r="A21" s="8">
        <v>22</v>
      </c>
      <c r="B21" s="11" t="s">
        <v>144</v>
      </c>
      <c r="C21" s="11" t="s">
        <v>143</v>
      </c>
      <c r="D21" s="20" t="s">
        <v>170</v>
      </c>
      <c r="E21" s="7">
        <v>111652</v>
      </c>
      <c r="F21" s="7">
        <v>55792</v>
      </c>
      <c r="G21" s="7">
        <v>26517</v>
      </c>
      <c r="H21" s="9">
        <v>0.23749686525991473</v>
      </c>
      <c r="I21" s="23">
        <v>24</v>
      </c>
    </row>
    <row r="22" spans="1:9" s="10" customFormat="1" x14ac:dyDescent="0.25">
      <c r="A22" s="8">
        <v>19</v>
      </c>
      <c r="B22" s="11" t="s">
        <v>142</v>
      </c>
      <c r="C22" s="11" t="s">
        <v>143</v>
      </c>
      <c r="D22" s="20" t="s">
        <v>170</v>
      </c>
      <c r="E22" s="7">
        <v>116396</v>
      </c>
      <c r="F22" s="7">
        <v>59021</v>
      </c>
      <c r="G22" s="7">
        <v>27032</v>
      </c>
      <c r="H22" s="9">
        <v>0.23224165778892744</v>
      </c>
      <c r="I22" s="23">
        <v>30</v>
      </c>
    </row>
    <row r="23" spans="1:9" s="10" customFormat="1" x14ac:dyDescent="0.25">
      <c r="A23" s="8">
        <v>93</v>
      </c>
      <c r="B23" s="11" t="s">
        <v>54</v>
      </c>
      <c r="C23" s="11" t="s">
        <v>55</v>
      </c>
      <c r="D23" s="19" t="s">
        <v>172</v>
      </c>
      <c r="E23" s="7">
        <v>73659</v>
      </c>
      <c r="F23" s="7">
        <v>37049</v>
      </c>
      <c r="G23" s="7">
        <v>18935</v>
      </c>
      <c r="H23" s="9">
        <v>0.25706295225294939</v>
      </c>
      <c r="I23" s="23">
        <v>9</v>
      </c>
    </row>
    <row r="24" spans="1:9" s="10" customFormat="1" x14ac:dyDescent="0.25">
      <c r="A24" s="8">
        <v>20</v>
      </c>
      <c r="B24" s="11" t="s">
        <v>60</v>
      </c>
      <c r="C24" s="11" t="s">
        <v>158</v>
      </c>
      <c r="D24" s="19" t="s">
        <v>172</v>
      </c>
      <c r="E24" s="7">
        <v>122975</v>
      </c>
      <c r="F24" s="7">
        <v>61683</v>
      </c>
      <c r="G24" s="7">
        <v>32290</v>
      </c>
      <c r="H24" s="9">
        <v>0.2625736938402114</v>
      </c>
      <c r="I24" s="23">
        <v>4</v>
      </c>
    </row>
    <row r="25" spans="1:9" s="10" customFormat="1" x14ac:dyDescent="0.25">
      <c r="A25" s="8">
        <v>54</v>
      </c>
      <c r="B25" s="11" t="s">
        <v>68</v>
      </c>
      <c r="C25" s="11" t="s">
        <v>158</v>
      </c>
      <c r="D25" s="19" t="s">
        <v>172</v>
      </c>
      <c r="E25" s="7">
        <v>116554</v>
      </c>
      <c r="F25" s="7">
        <v>60188</v>
      </c>
      <c r="G25" s="7">
        <v>27149</v>
      </c>
      <c r="H25" s="9">
        <v>0.23293065875045044</v>
      </c>
      <c r="I25" s="23">
        <v>28</v>
      </c>
    </row>
    <row r="26" spans="1:9" s="10" customFormat="1" x14ac:dyDescent="0.25">
      <c r="A26" s="8">
        <v>89</v>
      </c>
      <c r="B26" s="11" t="s">
        <v>129</v>
      </c>
      <c r="C26" s="11" t="s">
        <v>160</v>
      </c>
      <c r="D26" s="19" t="s">
        <v>172</v>
      </c>
      <c r="E26" s="7">
        <v>105793</v>
      </c>
      <c r="F26" s="7">
        <v>52892</v>
      </c>
      <c r="G26" s="7">
        <v>27727</v>
      </c>
      <c r="H26" s="9">
        <v>0.26208728365770895</v>
      </c>
      <c r="I26" s="23">
        <v>6</v>
      </c>
    </row>
    <row r="27" spans="1:9" s="10" customFormat="1" x14ac:dyDescent="0.25">
      <c r="A27" s="8">
        <v>71</v>
      </c>
      <c r="B27" s="11" t="s">
        <v>121</v>
      </c>
      <c r="C27" s="11" t="s">
        <v>160</v>
      </c>
      <c r="D27" s="19" t="s">
        <v>172</v>
      </c>
      <c r="E27" s="7">
        <v>105788</v>
      </c>
      <c r="F27" s="7">
        <v>53998</v>
      </c>
      <c r="G27" s="7">
        <v>24760</v>
      </c>
      <c r="H27" s="9">
        <v>0.23405301168374484</v>
      </c>
      <c r="I27" s="23">
        <v>27</v>
      </c>
    </row>
    <row r="28" spans="1:9" s="10" customFormat="1" x14ac:dyDescent="0.25">
      <c r="A28" s="8">
        <v>97</v>
      </c>
      <c r="B28" s="11" t="s">
        <v>31</v>
      </c>
      <c r="C28" s="11" t="s">
        <v>7</v>
      </c>
      <c r="D28" s="19" t="s">
        <v>171</v>
      </c>
      <c r="E28" s="7">
        <v>131639</v>
      </c>
      <c r="F28" s="7">
        <v>67262</v>
      </c>
      <c r="G28" s="7">
        <v>33554</v>
      </c>
      <c r="H28" s="9">
        <v>0.25489406634811873</v>
      </c>
      <c r="I28" s="23">
        <v>11</v>
      </c>
    </row>
    <row r="29" spans="1:9" s="10" customFormat="1" x14ac:dyDescent="0.25">
      <c r="A29" s="8">
        <v>129</v>
      </c>
      <c r="B29" s="11" t="s">
        <v>83</v>
      </c>
      <c r="C29" s="11" t="s">
        <v>158</v>
      </c>
      <c r="D29" s="19" t="s">
        <v>171</v>
      </c>
      <c r="E29" s="7">
        <v>107312</v>
      </c>
      <c r="F29" s="7">
        <v>54469</v>
      </c>
      <c r="G29" s="7">
        <v>24940</v>
      </c>
      <c r="H29" s="9">
        <v>0.23240644103175787</v>
      </c>
      <c r="I29" s="23">
        <v>29</v>
      </c>
    </row>
    <row r="30" spans="1:9" s="10" customFormat="1" x14ac:dyDescent="0.25">
      <c r="A30" s="8">
        <v>109</v>
      </c>
      <c r="B30" s="11" t="s">
        <v>135</v>
      </c>
      <c r="C30" s="11" t="s">
        <v>160</v>
      </c>
      <c r="D30" s="19" t="s">
        <v>171</v>
      </c>
      <c r="E30" s="7">
        <v>110500</v>
      </c>
      <c r="F30" s="7">
        <v>55217</v>
      </c>
      <c r="G30" s="7">
        <v>32162</v>
      </c>
      <c r="H30" s="9">
        <v>0.29105882352941176</v>
      </c>
      <c r="I30" s="23">
        <v>1</v>
      </c>
    </row>
    <row r="31" spans="1:9" s="10" customFormat="1" x14ac:dyDescent="0.25">
      <c r="A31" s="8">
        <v>121</v>
      </c>
      <c r="B31" s="11" t="s">
        <v>81</v>
      </c>
      <c r="C31" s="11" t="s">
        <v>158</v>
      </c>
      <c r="D31" s="21" t="s">
        <v>173</v>
      </c>
      <c r="E31" s="7">
        <v>111230</v>
      </c>
      <c r="F31" s="7">
        <v>57008</v>
      </c>
      <c r="G31" s="7">
        <v>26562</v>
      </c>
      <c r="H31" s="9">
        <v>0.2388024813449609</v>
      </c>
      <c r="I31" s="23">
        <v>21</v>
      </c>
    </row>
  </sheetData>
  <autoFilter ref="A1:M1" xr:uid="{39180CE6-7C7A-4A2F-98B7-A37428F93E8F}">
    <sortState xmlns:xlrd2="http://schemas.microsoft.com/office/spreadsheetml/2017/richdata2" ref="A2:M31">
      <sortCondition ref="D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6156-1C42-4F21-8613-25E106999EAD}">
  <dimension ref="A1:O32"/>
  <sheetViews>
    <sheetView workbookViewId="0">
      <selection activeCell="A2" sqref="A2:A32"/>
    </sheetView>
  </sheetViews>
  <sheetFormatPr defaultRowHeight="15" x14ac:dyDescent="0.25"/>
  <cols>
    <col min="2" max="2" width="14" customWidth="1"/>
    <col min="3" max="3" width="14.5703125" style="2" customWidth="1"/>
    <col min="5" max="5" width="12.5703125" customWidth="1"/>
    <col min="7" max="7" width="13.42578125" customWidth="1"/>
    <col min="8" max="8" width="13.85546875" customWidth="1"/>
    <col min="13" max="13" width="9.140625" style="59"/>
    <col min="15" max="15" width="18" style="58" bestFit="1" customWidth="1"/>
  </cols>
  <sheetData>
    <row r="1" spans="1:15" ht="141.75" x14ac:dyDescent="0.25">
      <c r="B1" s="48" t="s">
        <v>199</v>
      </c>
      <c r="C1" s="25"/>
      <c r="D1" s="49" t="s">
        <v>1</v>
      </c>
      <c r="E1" s="50" t="s">
        <v>200</v>
      </c>
      <c r="F1" s="48" t="s">
        <v>201</v>
      </c>
      <c r="G1" s="50" t="s">
        <v>202</v>
      </c>
      <c r="H1" s="50" t="s">
        <v>203</v>
      </c>
      <c r="I1" s="50" t="s">
        <v>204</v>
      </c>
    </row>
    <row r="2" spans="1:15" x14ac:dyDescent="0.25">
      <c r="A2">
        <v>1</v>
      </c>
      <c r="B2" s="54" t="s">
        <v>9</v>
      </c>
      <c r="C2" s="19" t="s">
        <v>171</v>
      </c>
      <c r="D2" s="51" t="s">
        <v>7</v>
      </c>
      <c r="E2" s="55">
        <v>1817</v>
      </c>
      <c r="F2" s="54">
        <v>25</v>
      </c>
      <c r="G2" s="52">
        <v>2107.1629408928206</v>
      </c>
      <c r="H2" s="52">
        <v>2366.2066468479352</v>
      </c>
      <c r="I2" s="52">
        <f t="shared" ref="I2:I32" si="0">(H2-G2)*2</f>
        <v>518.08741191022909</v>
      </c>
      <c r="L2">
        <v>30</v>
      </c>
      <c r="M2" s="59">
        <v>6.7000000000000004E-2</v>
      </c>
      <c r="N2">
        <f>L2*M2</f>
        <v>2.0100000000000002</v>
      </c>
    </row>
    <row r="3" spans="1:15" x14ac:dyDescent="0.25">
      <c r="A3">
        <v>2</v>
      </c>
      <c r="B3" s="54" t="s">
        <v>10</v>
      </c>
      <c r="C3" s="19" t="s">
        <v>171</v>
      </c>
      <c r="D3" s="51" t="s">
        <v>7</v>
      </c>
      <c r="E3" s="55">
        <v>2256</v>
      </c>
      <c r="F3" s="54">
        <v>6</v>
      </c>
      <c r="G3" s="52">
        <v>2616.2683514882801</v>
      </c>
      <c r="H3" s="52">
        <v>2937.8988416559941</v>
      </c>
      <c r="I3" s="52">
        <f t="shared" si="0"/>
        <v>643.26098033542803</v>
      </c>
    </row>
    <row r="4" spans="1:15" x14ac:dyDescent="0.25">
      <c r="A4">
        <v>3</v>
      </c>
      <c r="B4" s="54" t="s">
        <v>58</v>
      </c>
      <c r="C4" s="19" t="s">
        <v>172</v>
      </c>
      <c r="D4" s="51" t="s">
        <v>158</v>
      </c>
      <c r="E4" s="55">
        <v>1742</v>
      </c>
      <c r="F4" s="54">
        <v>30</v>
      </c>
      <c r="G4" s="52">
        <v>2020.1859345268547</v>
      </c>
      <c r="H4" s="52">
        <v>2268.5371374843712</v>
      </c>
      <c r="I4" s="52">
        <f t="shared" si="0"/>
        <v>496.70240591503307</v>
      </c>
    </row>
    <row r="5" spans="1:15" x14ac:dyDescent="0.25">
      <c r="A5">
        <v>4</v>
      </c>
      <c r="B5" s="54" t="s">
        <v>12</v>
      </c>
      <c r="C5" s="19" t="s">
        <v>171</v>
      </c>
      <c r="D5" s="51" t="s">
        <v>7</v>
      </c>
      <c r="E5" s="55">
        <v>2341</v>
      </c>
      <c r="F5" s="54">
        <v>4</v>
      </c>
      <c r="G5" s="52">
        <v>2714.8422920363751</v>
      </c>
      <c r="H5" s="52">
        <v>3048.5909522680327</v>
      </c>
      <c r="I5" s="52">
        <f t="shared" si="0"/>
        <v>667.49732046331519</v>
      </c>
    </row>
    <row r="6" spans="1:15" x14ac:dyDescent="0.25">
      <c r="A6">
        <v>5</v>
      </c>
      <c r="B6" s="54" t="s">
        <v>60</v>
      </c>
      <c r="C6" s="19" t="s">
        <v>172</v>
      </c>
      <c r="D6" s="51" t="s">
        <v>158</v>
      </c>
      <c r="E6" s="55">
        <v>1868</v>
      </c>
      <c r="F6" s="54">
        <v>23</v>
      </c>
      <c r="G6" s="52">
        <v>2166.3073052216782</v>
      </c>
      <c r="H6" s="52">
        <v>2432.6219132151587</v>
      </c>
      <c r="I6" s="52">
        <f t="shared" si="0"/>
        <v>532.62921598696084</v>
      </c>
    </row>
    <row r="7" spans="1:15" x14ac:dyDescent="0.25">
      <c r="A7">
        <v>6</v>
      </c>
      <c r="B7" s="54" t="s">
        <v>4</v>
      </c>
      <c r="C7" s="20" t="s">
        <v>170</v>
      </c>
      <c r="D7" s="51" t="s">
        <v>3</v>
      </c>
      <c r="E7" s="55">
        <v>2087</v>
      </c>
      <c r="F7" s="54">
        <v>10</v>
      </c>
      <c r="G7" s="52">
        <v>2420.280163810301</v>
      </c>
      <c r="H7" s="52">
        <v>2717.8168805567639</v>
      </c>
      <c r="I7" s="52">
        <f t="shared" si="0"/>
        <v>595.07343349292569</v>
      </c>
    </row>
    <row r="8" spans="1:15" x14ac:dyDescent="0.25">
      <c r="A8">
        <v>7</v>
      </c>
      <c r="B8" s="54" t="s">
        <v>15</v>
      </c>
      <c r="C8" s="19" t="s">
        <v>171</v>
      </c>
      <c r="D8" s="51" t="s">
        <v>7</v>
      </c>
      <c r="E8" s="55">
        <v>1805</v>
      </c>
      <c r="F8" s="54">
        <v>26</v>
      </c>
      <c r="G8" s="52">
        <v>2093.2466198742663</v>
      </c>
      <c r="H8" s="52">
        <v>2350.5795253497645</v>
      </c>
      <c r="I8" s="52">
        <f t="shared" si="0"/>
        <v>514.66581095099627</v>
      </c>
    </row>
    <row r="9" spans="1:15" x14ac:dyDescent="0.25">
      <c r="A9">
        <v>8</v>
      </c>
      <c r="B9" s="54" t="s">
        <v>147</v>
      </c>
      <c r="C9" s="19" t="s">
        <v>171</v>
      </c>
      <c r="D9" s="51" t="s">
        <v>143</v>
      </c>
      <c r="E9" s="55">
        <v>2052</v>
      </c>
      <c r="F9" s="54">
        <v>12</v>
      </c>
      <c r="G9" s="52">
        <v>2379.6908941728502</v>
      </c>
      <c r="H9" s="52">
        <v>2672.2377761871012</v>
      </c>
      <c r="I9" s="52">
        <f t="shared" si="0"/>
        <v>585.09376402850194</v>
      </c>
    </row>
    <row r="10" spans="1:15" x14ac:dyDescent="0.25">
      <c r="A10">
        <v>9</v>
      </c>
      <c r="B10" s="54" t="s">
        <v>5</v>
      </c>
      <c r="C10" s="20" t="s">
        <v>170</v>
      </c>
      <c r="D10" s="51" t="s">
        <v>3</v>
      </c>
      <c r="E10" s="55">
        <v>2041</v>
      </c>
      <c r="F10" s="54">
        <v>13</v>
      </c>
      <c r="G10" s="52">
        <v>2366.934266572508</v>
      </c>
      <c r="H10" s="52">
        <v>2657.9129148137781</v>
      </c>
      <c r="I10" s="52">
        <f t="shared" si="0"/>
        <v>581.95729648254019</v>
      </c>
    </row>
    <row r="11" spans="1:15" x14ac:dyDescent="0.25">
      <c r="A11">
        <v>10</v>
      </c>
      <c r="B11" s="54" t="s">
        <v>119</v>
      </c>
      <c r="C11" s="19" t="s">
        <v>171</v>
      </c>
      <c r="D11" s="51" t="s">
        <v>160</v>
      </c>
      <c r="E11" s="55">
        <v>2018</v>
      </c>
      <c r="F11" s="54">
        <v>15</v>
      </c>
      <c r="G11" s="52">
        <v>2340.261317953612</v>
      </c>
      <c r="H11" s="52">
        <v>2627.9609319422857</v>
      </c>
      <c r="I11" s="52">
        <f t="shared" si="0"/>
        <v>575.39922797734744</v>
      </c>
    </row>
    <row r="12" spans="1:15" x14ac:dyDescent="0.25">
      <c r="A12">
        <v>11</v>
      </c>
      <c r="B12" s="54" t="s">
        <v>23</v>
      </c>
      <c r="C12" s="20" t="s">
        <v>175</v>
      </c>
      <c r="D12" s="51" t="s">
        <v>7</v>
      </c>
      <c r="E12" s="55">
        <v>2093</v>
      </c>
      <c r="F12" s="54">
        <v>8</v>
      </c>
      <c r="G12" s="52">
        <v>2427.2383243195791</v>
      </c>
      <c r="H12" s="52">
        <v>2725.6304413058488</v>
      </c>
      <c r="I12" s="52">
        <f t="shared" si="0"/>
        <v>596.78423397253937</v>
      </c>
    </row>
    <row r="13" spans="1:15" x14ac:dyDescent="0.25">
      <c r="A13">
        <v>12</v>
      </c>
      <c r="B13" s="54" t="s">
        <v>24</v>
      </c>
      <c r="C13" s="20" t="s">
        <v>170</v>
      </c>
      <c r="D13" s="51" t="s">
        <v>7</v>
      </c>
      <c r="E13" s="55">
        <v>1941</v>
      </c>
      <c r="F13" s="54">
        <v>18</v>
      </c>
      <c r="G13" s="52">
        <v>2250.9649247512193</v>
      </c>
      <c r="H13" s="52">
        <v>2527.6869023290269</v>
      </c>
      <c r="I13" s="52">
        <f t="shared" si="0"/>
        <v>553.44395515561519</v>
      </c>
    </row>
    <row r="14" spans="1:15" x14ac:dyDescent="0.25">
      <c r="A14">
        <v>13</v>
      </c>
      <c r="B14" s="54" t="s">
        <v>69</v>
      </c>
      <c r="C14" s="20" t="s">
        <v>170</v>
      </c>
      <c r="D14" s="51" t="s">
        <v>158</v>
      </c>
      <c r="E14" s="55">
        <v>1890</v>
      </c>
      <c r="F14" s="54">
        <v>22</v>
      </c>
      <c r="G14" s="52">
        <v>2191.8205604223617</v>
      </c>
      <c r="H14" s="52">
        <v>2461.2716359618034</v>
      </c>
      <c r="I14" s="52">
        <f t="shared" si="0"/>
        <v>538.90215107888343</v>
      </c>
      <c r="O14" s="58">
        <v>4400000000</v>
      </c>
    </row>
    <row r="15" spans="1:15" x14ac:dyDescent="0.25">
      <c r="A15">
        <v>14</v>
      </c>
      <c r="B15" s="54" t="s">
        <v>122</v>
      </c>
      <c r="C15" s="20" t="s">
        <v>170</v>
      </c>
      <c r="D15" s="51" t="s">
        <v>160</v>
      </c>
      <c r="E15" s="55">
        <v>1911</v>
      </c>
      <c r="F15" s="54">
        <v>20</v>
      </c>
      <c r="G15" s="52">
        <v>2216.1741222048327</v>
      </c>
      <c r="H15" s="52">
        <v>2488.6190985836015</v>
      </c>
      <c r="I15" s="52">
        <f t="shared" si="0"/>
        <v>544.88995275753769</v>
      </c>
      <c r="O15" s="58">
        <v>250000000</v>
      </c>
    </row>
    <row r="16" spans="1:15" x14ac:dyDescent="0.25">
      <c r="A16">
        <v>15</v>
      </c>
      <c r="B16" s="54" t="s">
        <v>25</v>
      </c>
      <c r="C16" s="19" t="s">
        <v>171</v>
      </c>
      <c r="D16" s="51" t="s">
        <v>7</v>
      </c>
      <c r="E16" s="55">
        <v>2088</v>
      </c>
      <c r="F16" s="54">
        <v>9</v>
      </c>
      <c r="G16" s="52">
        <v>2421.439857228514</v>
      </c>
      <c r="H16" s="52">
        <v>2719.1191406816124</v>
      </c>
      <c r="I16" s="52">
        <f t="shared" si="0"/>
        <v>595.35856690619676</v>
      </c>
      <c r="O16" s="58">
        <v>60000000</v>
      </c>
    </row>
    <row r="17" spans="1:15" x14ac:dyDescent="0.25">
      <c r="A17">
        <v>16</v>
      </c>
      <c r="B17" s="54" t="s">
        <v>127</v>
      </c>
      <c r="C17" s="22" t="s">
        <v>174</v>
      </c>
      <c r="D17" s="51" t="s">
        <v>160</v>
      </c>
      <c r="E17" s="55">
        <v>1757</v>
      </c>
      <c r="F17" s="54">
        <v>29</v>
      </c>
      <c r="G17" s="52">
        <v>2037.5813358000482</v>
      </c>
      <c r="H17" s="52">
        <v>2288.0710393570839</v>
      </c>
      <c r="I17" s="52">
        <f t="shared" si="0"/>
        <v>500.97940711407136</v>
      </c>
    </row>
    <row r="18" spans="1:15" x14ac:dyDescent="0.25">
      <c r="A18">
        <v>17</v>
      </c>
      <c r="B18" s="54" t="s">
        <v>28</v>
      </c>
      <c r="C18" s="20" t="s">
        <v>170</v>
      </c>
      <c r="D18" s="51" t="s">
        <v>7</v>
      </c>
      <c r="E18" s="55">
        <v>1794</v>
      </c>
      <c r="F18" s="54">
        <v>28</v>
      </c>
      <c r="G18" s="52">
        <v>2080.4899922739246</v>
      </c>
      <c r="H18" s="52">
        <v>2336.2546639764419</v>
      </c>
      <c r="I18" s="52">
        <f t="shared" si="0"/>
        <v>511.52934340503452</v>
      </c>
      <c r="O18" s="58">
        <f>SUM(O14:O17)</f>
        <v>4710000000</v>
      </c>
    </row>
    <row r="19" spans="1:15" x14ac:dyDescent="0.25">
      <c r="A19">
        <v>18</v>
      </c>
      <c r="B19" s="54" t="s">
        <v>128</v>
      </c>
      <c r="C19" s="19" t="s">
        <v>171</v>
      </c>
      <c r="D19" s="51" t="s">
        <v>160</v>
      </c>
      <c r="E19" s="55">
        <v>2035</v>
      </c>
      <c r="F19" s="54">
        <v>14</v>
      </c>
      <c r="G19" s="52">
        <v>2359.9761060632318</v>
      </c>
      <c r="H19" s="52">
        <v>2650.0993540646932</v>
      </c>
      <c r="I19" s="52">
        <f t="shared" si="0"/>
        <v>580.24649600292287</v>
      </c>
    </row>
    <row r="20" spans="1:15" x14ac:dyDescent="0.25">
      <c r="A20">
        <v>19</v>
      </c>
      <c r="B20" s="54" t="s">
        <v>76</v>
      </c>
      <c r="C20" s="21" t="s">
        <v>173</v>
      </c>
      <c r="D20" s="51" t="s">
        <v>158</v>
      </c>
      <c r="E20" s="55">
        <v>1256</v>
      </c>
      <c r="F20" s="54">
        <v>10</v>
      </c>
      <c r="G20" s="52">
        <v>1456.5749332753899</v>
      </c>
      <c r="H20" s="52">
        <v>1635.6387168084793</v>
      </c>
      <c r="I20" s="52">
        <f t="shared" si="0"/>
        <v>358.12756706617893</v>
      </c>
    </row>
    <row r="21" spans="1:15" x14ac:dyDescent="0.25">
      <c r="A21">
        <v>20</v>
      </c>
      <c r="B21" s="54" t="s">
        <v>32</v>
      </c>
      <c r="C21" s="20" t="s">
        <v>170</v>
      </c>
      <c r="D21" s="51" t="s">
        <v>7</v>
      </c>
      <c r="E21" s="55">
        <v>2056</v>
      </c>
      <c r="F21" s="54">
        <v>11</v>
      </c>
      <c r="G21" s="52">
        <v>2384.3296678457023</v>
      </c>
      <c r="H21" s="52">
        <v>2677.4468166864913</v>
      </c>
      <c r="I21" s="52">
        <f t="shared" si="0"/>
        <v>586.23429768157803</v>
      </c>
    </row>
    <row r="22" spans="1:15" x14ac:dyDescent="0.25">
      <c r="A22">
        <v>21</v>
      </c>
      <c r="B22" s="54" t="s">
        <v>206</v>
      </c>
      <c r="C22" s="20" t="s">
        <v>170</v>
      </c>
      <c r="D22" s="51" t="s">
        <v>160</v>
      </c>
      <c r="E22" s="55">
        <v>1866</v>
      </c>
      <c r="F22" s="54">
        <v>24</v>
      </c>
      <c r="G22" s="52">
        <v>2163.9879183852527</v>
      </c>
      <c r="H22" s="52">
        <v>2430.0173929654625</v>
      </c>
      <c r="I22" s="52">
        <f t="shared" si="0"/>
        <v>532.05894916041962</v>
      </c>
    </row>
    <row r="23" spans="1:15" x14ac:dyDescent="0.25">
      <c r="A23">
        <v>22</v>
      </c>
      <c r="B23" s="54" t="s">
        <v>35</v>
      </c>
      <c r="C23" s="19" t="s">
        <v>171</v>
      </c>
      <c r="D23" s="51" t="s">
        <v>7</v>
      </c>
      <c r="E23" s="55">
        <v>2268</v>
      </c>
      <c r="F23" s="54">
        <v>5</v>
      </c>
      <c r="G23" s="52">
        <v>2630.184672506834</v>
      </c>
      <c r="H23" s="52">
        <v>2953.5259631541639</v>
      </c>
      <c r="I23" s="52">
        <f t="shared" si="0"/>
        <v>646.68258129465994</v>
      </c>
    </row>
    <row r="24" spans="1:15" x14ac:dyDescent="0.25">
      <c r="A24">
        <v>23</v>
      </c>
      <c r="B24" s="54" t="s">
        <v>152</v>
      </c>
      <c r="C24" s="20" t="s">
        <v>170</v>
      </c>
      <c r="D24" s="51" t="s">
        <v>143</v>
      </c>
      <c r="E24" s="55">
        <v>2002</v>
      </c>
      <c r="F24" s="54">
        <v>16</v>
      </c>
      <c r="G24" s="52">
        <v>2321.7062232622061</v>
      </c>
      <c r="H24" s="52">
        <v>2607.1247699447254</v>
      </c>
      <c r="I24" s="52">
        <f t="shared" si="0"/>
        <v>570.83709336503853</v>
      </c>
    </row>
    <row r="25" spans="1:15" x14ac:dyDescent="0.25">
      <c r="A25">
        <v>24</v>
      </c>
      <c r="B25" s="54" t="s">
        <v>38</v>
      </c>
      <c r="C25" s="19" t="s">
        <v>171</v>
      </c>
      <c r="D25" s="51" t="s">
        <v>7</v>
      </c>
      <c r="E25" s="55">
        <v>2352</v>
      </c>
      <c r="F25" s="54">
        <v>3</v>
      </c>
      <c r="G25" s="52">
        <v>2727.5989196367177</v>
      </c>
      <c r="H25" s="52">
        <v>3062.9158136413557</v>
      </c>
      <c r="I25" s="52">
        <f t="shared" si="0"/>
        <v>670.63378800927603</v>
      </c>
    </row>
    <row r="26" spans="1:15" x14ac:dyDescent="0.25">
      <c r="A26">
        <v>25</v>
      </c>
      <c r="B26" s="54" t="s">
        <v>43</v>
      </c>
      <c r="C26" s="20" t="s">
        <v>170</v>
      </c>
      <c r="D26" s="51" t="s">
        <v>7</v>
      </c>
      <c r="E26" s="55">
        <v>1898</v>
      </c>
      <c r="F26" s="54">
        <v>21</v>
      </c>
      <c r="G26" s="52">
        <v>2201.0981077680653</v>
      </c>
      <c r="H26" s="52">
        <v>2471.6897169605836</v>
      </c>
      <c r="I26" s="52">
        <f t="shared" si="0"/>
        <v>541.18321838503653</v>
      </c>
    </row>
    <row r="27" spans="1:15" x14ac:dyDescent="0.25">
      <c r="A27">
        <v>26</v>
      </c>
      <c r="B27" s="54" t="s">
        <v>84</v>
      </c>
      <c r="C27" s="20" t="s">
        <v>170</v>
      </c>
      <c r="D27" s="51" t="s">
        <v>158</v>
      </c>
      <c r="E27" s="55">
        <v>1964</v>
      </c>
      <c r="F27" s="54">
        <v>17</v>
      </c>
      <c r="G27" s="52">
        <v>2277.6378733701163</v>
      </c>
      <c r="H27" s="52">
        <v>2557.6388852005193</v>
      </c>
      <c r="I27" s="52">
        <f t="shared" si="0"/>
        <v>560.00202366080612</v>
      </c>
    </row>
    <row r="28" spans="1:15" x14ac:dyDescent="0.25">
      <c r="A28">
        <v>27</v>
      </c>
      <c r="B28" s="54" t="s">
        <v>56</v>
      </c>
      <c r="C28" s="20" t="s">
        <v>170</v>
      </c>
      <c r="D28" s="51" t="s">
        <v>55</v>
      </c>
      <c r="E28" s="55">
        <v>2176</v>
      </c>
      <c r="F28" s="54">
        <v>7</v>
      </c>
      <c r="G28" s="52">
        <v>2523.4928780312489</v>
      </c>
      <c r="H28" s="52">
        <v>2833.7180316681929</v>
      </c>
      <c r="I28" s="52">
        <f t="shared" si="0"/>
        <v>620.45030727388803</v>
      </c>
    </row>
    <row r="29" spans="1:15" x14ac:dyDescent="0.25">
      <c r="A29">
        <v>28</v>
      </c>
      <c r="B29" s="54" t="s">
        <v>48</v>
      </c>
      <c r="C29" s="20" t="s">
        <v>170</v>
      </c>
      <c r="D29" s="51" t="s">
        <v>7</v>
      </c>
      <c r="E29" s="55">
        <v>1933</v>
      </c>
      <c r="F29" s="54">
        <v>19</v>
      </c>
      <c r="G29" s="52">
        <v>2241.6873774055171</v>
      </c>
      <c r="H29" s="52">
        <v>2517.2688213302467</v>
      </c>
      <c r="I29" s="52">
        <f t="shared" si="0"/>
        <v>551.16288784945937</v>
      </c>
    </row>
    <row r="30" spans="1:15" x14ac:dyDescent="0.25">
      <c r="A30">
        <v>29</v>
      </c>
      <c r="B30" s="54" t="s">
        <v>157</v>
      </c>
      <c r="C30" s="19" t="s">
        <v>171</v>
      </c>
      <c r="D30" s="51" t="s">
        <v>143</v>
      </c>
      <c r="E30" s="55">
        <v>1797</v>
      </c>
      <c r="F30" s="54">
        <v>27</v>
      </c>
      <c r="G30" s="52">
        <v>2083.9690725285632</v>
      </c>
      <c r="H30" s="52">
        <v>2340.1614443509843</v>
      </c>
      <c r="I30" s="52">
        <f t="shared" si="0"/>
        <v>512.38474364484227</v>
      </c>
    </row>
    <row r="31" spans="1:15" x14ac:dyDescent="0.25">
      <c r="A31">
        <v>30</v>
      </c>
      <c r="B31" s="54" t="s">
        <v>49</v>
      </c>
      <c r="C31" s="22" t="s">
        <v>174</v>
      </c>
      <c r="D31" s="51" t="s">
        <v>7</v>
      </c>
      <c r="E31" s="55">
        <v>2384</v>
      </c>
      <c r="F31" s="54">
        <v>1</v>
      </c>
      <c r="G31" s="52">
        <v>2764.7091090195304</v>
      </c>
      <c r="H31" s="52">
        <v>3104.5881376364755</v>
      </c>
      <c r="I31" s="52">
        <f t="shared" si="0"/>
        <v>679.75805723389021</v>
      </c>
    </row>
    <row r="32" spans="1:15" x14ac:dyDescent="0.25">
      <c r="A32">
        <v>31</v>
      </c>
      <c r="B32" s="54" t="s">
        <v>51</v>
      </c>
      <c r="C32" s="19" t="s">
        <v>171</v>
      </c>
      <c r="D32" s="51" t="s">
        <v>7</v>
      </c>
      <c r="E32" s="55">
        <v>2380</v>
      </c>
      <c r="F32" s="54">
        <v>2</v>
      </c>
      <c r="G32" s="52">
        <v>2760.0703353466788</v>
      </c>
      <c r="H32" s="52">
        <v>3099.3790971370859</v>
      </c>
      <c r="I32" s="52">
        <f t="shared" si="0"/>
        <v>678.61752358081412</v>
      </c>
    </row>
  </sheetData>
  <autoFilter ref="B1:I1" xr:uid="{AAA46156-1C42-4F21-8613-25E106999EAD}">
    <sortState xmlns:xlrd2="http://schemas.microsoft.com/office/spreadsheetml/2017/richdata2" ref="B2:I32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78F5-3C4C-4C4C-854D-8F4D6270FCD9}">
  <dimension ref="A1:O11"/>
  <sheetViews>
    <sheetView workbookViewId="0">
      <selection sqref="A1:O11"/>
    </sheetView>
  </sheetViews>
  <sheetFormatPr defaultRowHeight="15" x14ac:dyDescent="0.25"/>
  <cols>
    <col min="1" max="1" width="26.42578125" customWidth="1"/>
    <col min="2" max="2" width="16.140625" style="1" customWidth="1"/>
    <col min="3" max="3" width="22.28515625" style="1" customWidth="1"/>
    <col min="4" max="4" width="4.42578125" style="1" customWidth="1"/>
    <col min="5" max="5" width="9.140625" hidden="1" customWidth="1"/>
    <col min="6" max="6" width="12.42578125" style="43" customWidth="1"/>
    <col min="7" max="7" width="21.140625" customWidth="1"/>
    <col min="8" max="8" width="4.28515625" style="37" customWidth="1"/>
    <col min="9" max="9" width="22.28515625" style="37" hidden="1" customWidth="1"/>
    <col min="10" max="10" width="14.7109375" customWidth="1"/>
    <col min="11" max="11" width="20.28515625" customWidth="1"/>
    <col min="12" max="12" width="4.28515625" customWidth="1"/>
    <col min="13" max="13" width="18" hidden="1" customWidth="1"/>
    <col min="14" max="14" width="14.85546875" customWidth="1"/>
    <col min="15" max="15" width="21.7109375" customWidth="1"/>
    <col min="16" max="16" width="4.7109375" customWidth="1"/>
  </cols>
  <sheetData>
    <row r="1" spans="1:15" ht="23.25" x14ac:dyDescent="0.35">
      <c r="F1" s="82" t="s">
        <v>212</v>
      </c>
      <c r="G1" s="82"/>
      <c r="H1" s="82" t="s">
        <v>211</v>
      </c>
      <c r="I1" s="82"/>
      <c r="J1" s="82"/>
      <c r="K1" s="82"/>
      <c r="M1" s="82" t="s">
        <v>194</v>
      </c>
      <c r="N1" s="82"/>
      <c r="O1" s="82"/>
    </row>
    <row r="2" spans="1:15" ht="105" x14ac:dyDescent="0.25">
      <c r="A2" s="4"/>
      <c r="B2" s="3" t="s">
        <v>185</v>
      </c>
      <c r="C2" s="3" t="s">
        <v>186</v>
      </c>
      <c r="D2" s="3"/>
      <c r="E2" s="56" t="s">
        <v>208</v>
      </c>
      <c r="F2" s="57" t="s">
        <v>209</v>
      </c>
      <c r="G2" s="47" t="s">
        <v>210</v>
      </c>
      <c r="H2" s="36"/>
      <c r="I2" s="36" t="s">
        <v>190</v>
      </c>
      <c r="J2" s="47" t="s">
        <v>189</v>
      </c>
      <c r="K2" s="47" t="s">
        <v>197</v>
      </c>
      <c r="M2" s="42" t="s">
        <v>193</v>
      </c>
      <c r="N2" s="47" t="s">
        <v>189</v>
      </c>
      <c r="O2" s="46" t="s">
        <v>196</v>
      </c>
    </row>
    <row r="3" spans="1:15" x14ac:dyDescent="0.25">
      <c r="A3" s="4" t="s">
        <v>7</v>
      </c>
      <c r="B3" s="3">
        <v>47</v>
      </c>
      <c r="C3" s="33">
        <f>B3/B11</f>
        <v>0.31125827814569534</v>
      </c>
      <c r="D3" s="33"/>
      <c r="E3">
        <v>15</v>
      </c>
      <c r="F3" s="29">
        <f>E3/E11</f>
        <v>0.5</v>
      </c>
      <c r="G3" s="40" t="s">
        <v>191</v>
      </c>
      <c r="H3" s="38"/>
      <c r="I3" s="38">
        <v>10</v>
      </c>
      <c r="J3" s="29">
        <f>I3/I11</f>
        <v>0.33333333333333331</v>
      </c>
      <c r="K3" s="40" t="s">
        <v>191</v>
      </c>
      <c r="M3">
        <v>7</v>
      </c>
      <c r="N3" s="29">
        <f>M3/M11</f>
        <v>0.23333333333333334</v>
      </c>
      <c r="O3" s="41" t="s">
        <v>192</v>
      </c>
    </row>
    <row r="4" spans="1:15" x14ac:dyDescent="0.25">
      <c r="A4" s="4" t="s">
        <v>178</v>
      </c>
      <c r="B4" s="3">
        <v>39</v>
      </c>
      <c r="C4" s="33">
        <f>B4/B11</f>
        <v>0.25827814569536423</v>
      </c>
      <c r="D4" s="33"/>
      <c r="E4">
        <v>5</v>
      </c>
      <c r="F4" s="29">
        <f>E4/E11</f>
        <v>0.16666666666666666</v>
      </c>
      <c r="G4" s="41" t="s">
        <v>192</v>
      </c>
      <c r="H4" s="38"/>
      <c r="I4" s="38">
        <v>7</v>
      </c>
      <c r="J4" s="29">
        <f>I4/I11</f>
        <v>0.23333333333333334</v>
      </c>
      <c r="K4" s="41" t="s">
        <v>192</v>
      </c>
      <c r="M4">
        <v>10</v>
      </c>
      <c r="N4" s="29">
        <f>M4/M11</f>
        <v>0.33333333333333331</v>
      </c>
      <c r="O4" s="40" t="s">
        <v>191</v>
      </c>
    </row>
    <row r="5" spans="1:15" x14ac:dyDescent="0.25">
      <c r="A5" s="4" t="s">
        <v>179</v>
      </c>
      <c r="B5" s="3">
        <v>30</v>
      </c>
      <c r="C5" s="33">
        <f>B5/B11</f>
        <v>0.19867549668874171</v>
      </c>
      <c r="D5" s="33"/>
      <c r="E5">
        <v>5</v>
      </c>
      <c r="F5" s="29">
        <f>E5/E11</f>
        <v>0.16666666666666666</v>
      </c>
      <c r="G5" s="41" t="s">
        <v>192</v>
      </c>
      <c r="H5" s="38"/>
      <c r="I5" s="38">
        <v>4</v>
      </c>
      <c r="J5" s="29">
        <f>I5/I11</f>
        <v>0.13333333333333333</v>
      </c>
      <c r="K5" s="41" t="s">
        <v>192</v>
      </c>
      <c r="M5">
        <v>6</v>
      </c>
      <c r="N5" s="29">
        <f>M5/M11</f>
        <v>0.2</v>
      </c>
      <c r="O5" s="45" t="s">
        <v>195</v>
      </c>
    </row>
    <row r="6" spans="1:15" x14ac:dyDescent="0.25">
      <c r="A6" s="4" t="s">
        <v>181</v>
      </c>
      <c r="B6" s="3">
        <v>15</v>
      </c>
      <c r="C6" s="33">
        <f>B6/B11</f>
        <v>9.9337748344370855E-2</v>
      </c>
      <c r="D6" s="33"/>
      <c r="E6">
        <v>3</v>
      </c>
      <c r="F6" s="29">
        <f>E6/E11</f>
        <v>0.1</v>
      </c>
      <c r="G6" s="45" t="s">
        <v>195</v>
      </c>
      <c r="H6" s="38"/>
      <c r="I6" s="38">
        <v>2</v>
      </c>
      <c r="J6" s="29">
        <f>I6/I11</f>
        <v>6.6666666666666666E-2</v>
      </c>
      <c r="K6" s="41" t="s">
        <v>192</v>
      </c>
      <c r="M6">
        <v>3</v>
      </c>
      <c r="N6" s="29">
        <f>M6/M11</f>
        <v>0.1</v>
      </c>
      <c r="O6" s="45" t="s">
        <v>195</v>
      </c>
    </row>
    <row r="7" spans="1:15" x14ac:dyDescent="0.25">
      <c r="A7" s="4" t="s">
        <v>180</v>
      </c>
      <c r="B7" s="3">
        <v>10</v>
      </c>
      <c r="C7" s="33">
        <f>B7/B11</f>
        <v>6.6225165562913912E-2</v>
      </c>
      <c r="D7" s="33"/>
      <c r="E7">
        <v>0</v>
      </c>
      <c r="F7" s="29">
        <f>E7/E11</f>
        <v>0</v>
      </c>
      <c r="G7" s="41" t="s">
        <v>192</v>
      </c>
      <c r="H7" s="38"/>
      <c r="I7" s="38">
        <v>3</v>
      </c>
      <c r="J7" s="29">
        <f>I7/I11</f>
        <v>0.1</v>
      </c>
      <c r="K7" s="40" t="s">
        <v>191</v>
      </c>
      <c r="M7">
        <v>0</v>
      </c>
      <c r="N7" s="29">
        <f>M7/M11</f>
        <v>0</v>
      </c>
      <c r="O7" s="41" t="s">
        <v>192</v>
      </c>
    </row>
    <row r="8" spans="1:15" x14ac:dyDescent="0.25">
      <c r="A8" s="4" t="s">
        <v>183</v>
      </c>
      <c r="B8" s="3">
        <v>5</v>
      </c>
      <c r="C8" s="33">
        <f>B8/B11</f>
        <v>3.3112582781456956E-2</v>
      </c>
      <c r="D8" s="33"/>
      <c r="E8">
        <v>0</v>
      </c>
      <c r="F8" s="29">
        <f>E8/E11</f>
        <v>0</v>
      </c>
      <c r="G8" s="41" t="s">
        <v>192</v>
      </c>
      <c r="H8" s="38"/>
      <c r="I8" s="38">
        <v>4</v>
      </c>
      <c r="J8" s="29">
        <f>I8/I11</f>
        <v>0.13333333333333333</v>
      </c>
      <c r="K8" s="40" t="s">
        <v>191</v>
      </c>
      <c r="M8">
        <v>0</v>
      </c>
      <c r="N8" s="29">
        <f>M8/M11</f>
        <v>0</v>
      </c>
      <c r="O8" s="41" t="s">
        <v>192</v>
      </c>
    </row>
    <row r="9" spans="1:15" x14ac:dyDescent="0.25">
      <c r="A9" s="4" t="s">
        <v>182</v>
      </c>
      <c r="B9" s="3">
        <v>2</v>
      </c>
      <c r="C9" s="33">
        <f>B9/B11</f>
        <v>1.3245033112582781E-2</v>
      </c>
      <c r="D9" s="33"/>
      <c r="E9">
        <v>0</v>
      </c>
      <c r="F9" s="29">
        <f>E9/E11</f>
        <v>0</v>
      </c>
      <c r="G9" s="41" t="s">
        <v>192</v>
      </c>
      <c r="H9" s="38"/>
      <c r="I9" s="38">
        <v>0</v>
      </c>
      <c r="J9" s="29">
        <f>I9/I11</f>
        <v>0</v>
      </c>
      <c r="K9" s="41" t="s">
        <v>192</v>
      </c>
      <c r="M9">
        <v>2</v>
      </c>
      <c r="N9" s="29">
        <f>M9/M11</f>
        <v>6.6666666666666666E-2</v>
      </c>
      <c r="O9" s="40" t="s">
        <v>191</v>
      </c>
    </row>
    <row r="10" spans="1:15" x14ac:dyDescent="0.25">
      <c r="A10" s="4" t="s">
        <v>184</v>
      </c>
      <c r="B10" s="3">
        <v>3</v>
      </c>
      <c r="C10" s="33">
        <f>B10/B11</f>
        <v>1.9867549668874173E-2</v>
      </c>
      <c r="D10" s="33"/>
      <c r="E10">
        <v>2</v>
      </c>
      <c r="F10" s="29">
        <f>E10/E11</f>
        <v>6.6666666666666666E-2</v>
      </c>
      <c r="G10" s="40" t="s">
        <v>191</v>
      </c>
      <c r="H10" s="38"/>
      <c r="I10" s="38">
        <v>0</v>
      </c>
      <c r="J10" s="29">
        <f>I10/I11</f>
        <v>0</v>
      </c>
      <c r="K10" s="41" t="s">
        <v>192</v>
      </c>
      <c r="M10">
        <v>2</v>
      </c>
      <c r="N10" s="29">
        <f>M10/M11</f>
        <v>6.6666666666666666E-2</v>
      </c>
      <c r="O10" s="40" t="s">
        <v>191</v>
      </c>
    </row>
    <row r="11" spans="1:15" s="32" customFormat="1" x14ac:dyDescent="0.25">
      <c r="A11" s="30" t="s">
        <v>187</v>
      </c>
      <c r="B11" s="34">
        <f>SUM(B3:B10)</f>
        <v>151</v>
      </c>
      <c r="C11" s="35">
        <f>SUM(C3:C10)</f>
        <v>1</v>
      </c>
      <c r="D11" s="35"/>
      <c r="E11" s="32">
        <f>SUM(E3:E10)</f>
        <v>30</v>
      </c>
      <c r="F11" s="31">
        <f>SUM(F3:F10)</f>
        <v>0.99999999999999989</v>
      </c>
      <c r="G11" s="30"/>
      <c r="H11" s="39"/>
      <c r="I11" s="39">
        <f>SUM(I3:I10)</f>
        <v>30</v>
      </c>
      <c r="J11" s="31">
        <f>SUM(J3:J10)</f>
        <v>0.99999999999999989</v>
      </c>
      <c r="K11" s="30"/>
      <c r="M11" s="32">
        <f>SUM(M3:M10)</f>
        <v>30</v>
      </c>
      <c r="N11" s="44">
        <f>SUM(N3:N10)</f>
        <v>0.99999999999999989</v>
      </c>
      <c r="O11" s="30"/>
    </row>
  </sheetData>
  <mergeCells count="3">
    <mergeCell ref="H1:K1"/>
    <mergeCell ref="M1:O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sheet</vt:lpstr>
      <vt:lpstr>South Australia</vt:lpstr>
      <vt:lpstr>Qld</vt:lpstr>
      <vt:lpstr>NSW</vt:lpstr>
      <vt:lpstr>Victoria</vt:lpstr>
      <vt:lpstr>Top 30 by age </vt:lpstr>
      <vt:lpstr>Top 30 by female 18-44 years of</vt:lpstr>
      <vt:lpstr>Top 30 income losses </vt:lpstr>
      <vt:lpstr>Seats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Anabelle Newham</dc:creator>
  <cp:lastModifiedBy>Adam Connolly</cp:lastModifiedBy>
  <dcterms:created xsi:type="dcterms:W3CDTF">2022-03-17T20:47:49Z</dcterms:created>
  <dcterms:modified xsi:type="dcterms:W3CDTF">2022-03-23T19:06:00Z</dcterms:modified>
</cp:coreProperties>
</file>