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2ecf74c3676d6265/Desktop/all folder/financial freelance/"/>
    </mc:Choice>
  </mc:AlternateContent>
  <xr:revisionPtr revIDLastSave="2" documentId="13_ncr:1_{1D46086F-380B-4754-9217-EBEA8AD2FCCE}" xr6:coauthVersionLast="47" xr6:coauthVersionMax="47" xr10:uidLastSave="{3DD2A75B-CBBC-4DE6-9224-222F8791D05B}"/>
  <bookViews>
    <workbookView xWindow="-120" yWindow="-120" windowWidth="20730" windowHeight="11160" activeTab="3" xr2:uid="{00000000-000D-0000-FFFF-FFFF00000000}"/>
  </bookViews>
  <sheets>
    <sheet name="Cover" sheetId="7" r:id="rId1"/>
    <sheet name="Budget" sheetId="3" r:id="rId2"/>
    <sheet name="Actual" sheetId="4" r:id="rId3"/>
    <sheet name="dashboard" sheetId="8" r:id="rId4"/>
  </sheets>
  <calcPr calcId="191029"/>
  <extLst>
    <ext uri="GoogleSheetsCustomDataVersion1">
      <go:sheetsCustomData xmlns:go="http://customooxmlschemas.google.com/" r:id="rId9" roundtripDataSignature="AMtx7miDTJtFOIziZcKIws818xk1Gf0JMQ=="/>
    </ext>
  </extLst>
</workbook>
</file>

<file path=xl/calcChain.xml><?xml version="1.0" encoding="utf-8"?>
<calcChain xmlns="http://schemas.openxmlformats.org/spreadsheetml/2006/main">
  <c r="D9" i="8" l="1"/>
  <c r="D10" i="8"/>
  <c r="D14" i="8"/>
  <c r="D15" i="8"/>
  <c r="D16" i="8"/>
  <c r="D17" i="8"/>
  <c r="D18" i="8"/>
  <c r="D19" i="8"/>
  <c r="D8" i="8"/>
  <c r="D11" i="8" s="1"/>
  <c r="C9" i="8"/>
  <c r="C10" i="8"/>
  <c r="C11" i="8"/>
  <c r="C14" i="8"/>
  <c r="C15" i="8"/>
  <c r="C16" i="8"/>
  <c r="C17" i="8"/>
  <c r="C18" i="8"/>
  <c r="C19" i="8"/>
  <c r="C20" i="8"/>
  <c r="C8" i="8"/>
  <c r="F18" i="8" l="1"/>
  <c r="G18" i="8" s="1"/>
  <c r="F17" i="8"/>
  <c r="G17" i="8" s="1"/>
  <c r="F10" i="8"/>
  <c r="G10" i="8" s="1"/>
  <c r="F14" i="8"/>
  <c r="G14" i="8" s="1"/>
  <c r="F16" i="8"/>
  <c r="G16" i="8" s="1"/>
  <c r="F9" i="8"/>
  <c r="G9" i="8" s="1"/>
  <c r="C22" i="8"/>
  <c r="F19" i="8"/>
  <c r="G19" i="8" s="1"/>
  <c r="D20" i="8"/>
  <c r="F20" i="8" s="1"/>
  <c r="G20" i="8" s="1"/>
  <c r="F8" i="8"/>
  <c r="G8" i="8" s="1"/>
  <c r="F15" i="8"/>
  <c r="G15" i="8" s="1"/>
  <c r="F11" i="8"/>
  <c r="G11" i="8" s="1"/>
  <c r="D22" i="8" l="1"/>
  <c r="F22" i="8" s="1"/>
  <c r="G22" i="8" s="1"/>
  <c r="F18" i="3"/>
  <c r="J18" i="3"/>
  <c r="N18" i="3"/>
  <c r="K18" i="3"/>
  <c r="C18" i="3"/>
  <c r="C9" i="3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M18" i="3"/>
  <c r="L18" i="3"/>
  <c r="I18" i="3"/>
  <c r="H18" i="3"/>
  <c r="D18" i="3"/>
  <c r="D9" i="3"/>
  <c r="G18" i="3" l="1"/>
  <c r="C20" i="3"/>
  <c r="C21" i="3" s="1"/>
  <c r="F9" i="3"/>
  <c r="F20" i="3" s="1"/>
  <c r="D20" i="3"/>
  <c r="D21" i="3" s="1"/>
  <c r="E18" i="3"/>
  <c r="E9" i="3"/>
  <c r="E20" i="3" l="1"/>
  <c r="E21" i="3" s="1"/>
  <c r="F21" i="3"/>
  <c r="G9" i="3"/>
  <c r="G20" i="3" s="1"/>
  <c r="G21" i="3" s="1"/>
  <c r="H9" i="3" l="1"/>
  <c r="H20" i="3" s="1"/>
  <c r="H21" i="3" s="1"/>
  <c r="I9" i="3" l="1"/>
  <c r="I20" i="3" s="1"/>
  <c r="I21" i="3" s="1"/>
  <c r="J9" i="3" l="1"/>
  <c r="J20" i="3" s="1"/>
  <c r="J21" i="3" s="1"/>
  <c r="K9" i="3" l="1"/>
  <c r="K20" i="3" s="1"/>
  <c r="K21" i="3" s="1"/>
  <c r="L9" i="3" l="1"/>
  <c r="L20" i="3" s="1"/>
  <c r="L21" i="3" s="1"/>
  <c r="N9" i="3" l="1"/>
  <c r="N20" i="3" s="1"/>
  <c r="M9" i="3"/>
  <c r="M20" i="3" s="1"/>
  <c r="M21" i="3" s="1"/>
  <c r="N21" i="3" l="1"/>
</calcChain>
</file>

<file path=xl/sharedStrings.xml><?xml version="1.0" encoding="utf-8"?>
<sst xmlns="http://schemas.openxmlformats.org/spreadsheetml/2006/main" count="193" uniqueCount="71">
  <si>
    <t>Budgeted Income &amp; Expenses 2022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</si>
  <si>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</si>
  <si>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</si>
  <si>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</si>
  <si>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</si>
  <si>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</si>
  <si>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</si>
  <si>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</si>
  <si>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</si>
  <si>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</si>
  <si>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</si>
  <si>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</si>
  <si>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</si>
  <si>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Income:</t>
  </si>
  <si>
    <t>Bonus</t>
  </si>
  <si>
    <t>Total Income</t>
  </si>
  <si>
    <t>Expenses:</t>
  </si>
  <si>
    <t>Rent</t>
  </si>
  <si>
    <t>Transport</t>
  </si>
  <si>
    <t>Groceries</t>
  </si>
  <si>
    <t>Other</t>
  </si>
  <si>
    <t>Total Expenses</t>
  </si>
  <si>
    <t>Actual Income &amp; Expenses 2022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</si>
  <si>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</si>
  <si>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</si>
  <si>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</si>
  <si>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</si>
  <si>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</si>
  <si>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</si>
  <si>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</si>
  <si>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</si>
  <si>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</si>
  <si>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</si>
  <si>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</si>
  <si>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</si>
  <si>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</si>
  <si>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</si>
  <si>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</si>
  <si>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</si>
  <si>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</si>
  <si>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</si>
  <si>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</si>
  <si>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</si>
  <si>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</si>
  <si>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</si>
  <si>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</si>
  <si>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</si>
  <si>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</si>
  <si>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</si>
  <si>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</si>
  <si>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</si>
  <si>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</si>
  <si>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>Other Income</t>
  </si>
  <si>
    <t>Basic Salary</t>
  </si>
  <si>
    <t>Entertainment</t>
  </si>
  <si>
    <t>Office Expenses</t>
  </si>
  <si>
    <t>Profit</t>
  </si>
  <si>
    <t>Details</t>
  </si>
  <si>
    <t>Cumulative Profit</t>
  </si>
  <si>
    <t>Fresh</t>
  </si>
  <si>
    <t>abd</t>
  </si>
  <si>
    <t>gsf</t>
  </si>
  <si>
    <t>ali</t>
  </si>
  <si>
    <t>bugdeted vs dashboard</t>
  </si>
  <si>
    <t xml:space="preserve">current month : </t>
  </si>
  <si>
    <t xml:space="preserve">bugdeted </t>
  </si>
  <si>
    <t>actual</t>
  </si>
  <si>
    <t>VARIANCE AMOUNT</t>
  </si>
  <si>
    <t>VARIANCE %AGE</t>
  </si>
  <si>
    <t>bugdeted vs dashboard INCOME</t>
  </si>
  <si>
    <t>bugdeted vs dashboard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</si>
</sst>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_);\(#,##0\);\-\-_)"/>
    <numFmt numFmtId="166" formatCode="_(* #,##0_);_(* \(#,##0\);_(* &quot;-&quot;??_);_(@_)"/>
  </numFmts>
  <fonts count="16" x14ac:knownFonts="1">
    <font>
      <sz val="12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b/>
      <sz val="16"/>
      <color rgb="FF293D68"/>
      <name val="Calibri"/>
    </font>
    <font>
      <b/>
      <sz val="12"/>
      <color theme="1"/>
      <name val="Calibri"/>
    </font>
    <font>
      <sz val="12"/>
      <color rgb="FF0432FF"/>
      <name val="Calibri"/>
    </font>
    <font>
      <b/>
      <sz val="12"/>
      <color theme="0"/>
      <name val="Calibri"/>
    </font>
    <font>
      <b/>
      <sz val="12"/>
      <color theme="1"/>
      <name val="Calibri"/>
      <family val="2"/>
    </font>
    <font>
      <i/>
      <sz val="12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293D68"/>
        <bgColor rgb="FF293D68"/>
      </patternFill>
    </fill>
    <fill>
      <patternFill patternType="solid">
        <fgColor theme="4" tint="0.39997558519241921"/>
        <bgColor rgb="FFFFFF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rgb="FFFFFF99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0" fillId="0" borderId="1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4" fillId="0" borderId="2" xfId="0" applyFont="1" applyBorder="1"/>
    <xf numFmtId="0" fontId="2" fillId="0" borderId="2" xfId="0" applyFont="1" applyBorder="1"/>
    <xf numFmtId="0" fontId="2" fillId="0" borderId="0" xfId="0" applyFont="1" applyAlignment="1">
      <alignment horizontal="left"/>
    </xf>
    <xf numFmtId="165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left"/>
    </xf>
    <xf numFmtId="17" fontId="7" fillId="2" borderId="1" xfId="0" applyNumberFormat="1" applyFont="1" applyFill="1" applyBorder="1"/>
    <xf numFmtId="17" fontId="2" fillId="0" borderId="0" xfId="0" applyNumberFormat="1" applyFont="1"/>
    <xf numFmtId="0" fontId="3" fillId="0" borderId="0" xfId="0" applyFont="1"/>
    <xf numFmtId="165" fontId="6" fillId="0" borderId="0" xfId="0" applyNumberFormat="1" applyFont="1"/>
    <xf numFmtId="0" fontId="5" fillId="0" borderId="3" xfId="0" applyFont="1" applyBorder="1" applyAlignment="1">
      <alignment horizontal="left"/>
    </xf>
    <xf numFmtId="165" fontId="5" fillId="0" borderId="3" xfId="0" applyNumberFormat="1" applyFont="1" applyBorder="1"/>
    <xf numFmtId="0" fontId="7" fillId="2" borderId="1" xfId="0" applyFont="1" applyFill="1" applyBorder="1"/>
    <xf numFmtId="16" fontId="2" fillId="0" borderId="0" xfId="0" applyNumberFormat="1" applyFont="1" applyAlignment="1">
      <alignment horizontal="left"/>
    </xf>
    <xf numFmtId="0" fontId="9" fillId="2" borderId="1" xfId="0" applyFont="1" applyFill="1" applyBorder="1"/>
    <xf numFmtId="0" fontId="10" fillId="0" borderId="0" xfId="0" applyFont="1"/>
    <xf numFmtId="0" fontId="8" fillId="3" borderId="4" xfId="0" applyFont="1" applyFill="1" applyBorder="1" applyAlignment="1">
      <alignment horizontal="left"/>
    </xf>
    <xf numFmtId="165" fontId="5" fillId="3" borderId="4" xfId="0" applyNumberFormat="1" applyFont="1" applyFill="1" applyBorder="1"/>
    <xf numFmtId="0" fontId="8" fillId="3" borderId="5" xfId="0" applyFont="1" applyFill="1" applyBorder="1"/>
    <xf numFmtId="165" fontId="5" fillId="3" borderId="5" xfId="0" applyNumberFormat="1" applyFont="1" applyFill="1" applyBorder="1"/>
    <xf numFmtId="0" fontId="10" fillId="0" borderId="1" xfId="1"/>
    <xf numFmtId="0" fontId="0" fillId="0" borderId="6" xfId="0" applyBorder="1"/>
    <xf numFmtId="0" fontId="13" fillId="0" borderId="6" xfId="0" applyFont="1" applyBorder="1"/>
    <xf numFmtId="0" fontId="0" fillId="4" borderId="0" xfId="0" applyFill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166" fontId="1" fillId="0" borderId="7" xfId="2" applyNumberFormat="1" applyFont="1" applyBorder="1" applyAlignment="1"/>
    <xf numFmtId="9" fontId="1" fillId="0" borderId="0" xfId="3" applyFont="1" applyAlignment="1"/>
    <xf numFmtId="166" fontId="1" fillId="0" borderId="8" xfId="2" applyNumberFormat="1" applyFont="1" applyBorder="1" applyAlignment="1"/>
    <xf numFmtId="166" fontId="1" fillId="0" borderId="9" xfId="2" applyNumberFormat="1" applyFont="1" applyBorder="1" applyAlignment="1"/>
    <xf numFmtId="0" fontId="14" fillId="5" borderId="3" xfId="0" applyFont="1" applyFill="1" applyBorder="1" applyAlignment="1">
      <alignment horizontal="left"/>
    </xf>
    <xf numFmtId="166" fontId="1" fillId="5" borderId="0" xfId="2" applyNumberFormat="1" applyFont="1" applyFill="1" applyAlignment="1"/>
    <xf numFmtId="9" fontId="1" fillId="5" borderId="0" xfId="3" applyFont="1" applyFill="1" applyAlignment="1"/>
    <xf numFmtId="166" fontId="1" fillId="0" borderId="0" xfId="2" applyNumberFormat="1" applyFont="1" applyAlignment="1"/>
    <xf numFmtId="0" fontId="14" fillId="6" borderId="3" xfId="0" applyFont="1" applyFill="1" applyBorder="1" applyAlignment="1">
      <alignment horizontal="left"/>
    </xf>
    <xf numFmtId="166" fontId="1" fillId="6" borderId="0" xfId="2" applyNumberFormat="1" applyFont="1" applyFill="1" applyAlignment="1"/>
    <xf numFmtId="9" fontId="1" fillId="6" borderId="0" xfId="3" applyFont="1" applyFill="1" applyAlignment="1"/>
    <xf numFmtId="0" fontId="15" fillId="7" borderId="4" xfId="0" applyFont="1" applyFill="1" applyBorder="1" applyAlignment="1">
      <alignment horizontal="left"/>
    </xf>
    <xf numFmtId="166" fontId="12" fillId="8" borderId="10" xfId="2" applyNumberFormat="1" applyFont="1" applyFill="1" applyBorder="1" applyAlignment="1"/>
    <xf numFmtId="9" fontId="12" fillId="8" borderId="10" xfId="3" applyFont="1" applyFill="1" applyBorder="1" applyAlignment="1"/>
    <xf numFmtId="0" fontId="11" fillId="8" borderId="0" xfId="0" applyFont="1" applyFill="1" applyAlignment="1">
      <alignment horizontal="center" vertical="center"/>
    </xf>
  </cellXfs>
  <cellStyles count="4">
    <cellStyle name="Comma" xfId="2" builtinId="3"/>
    <cellStyle name="Normal" xfId="0" builtinId="0"/>
    <cellStyle name="Normal 2" xfId="1" xr:uid="{702354D3-8E38-4775-AD45-045FED6268F4}"/>
    <cellStyle name="Percent" xfId="3" builtinId="5"/>
  </cellStyles>
  <dxfs count="2">
    <dxf>
      <font>
        <color rgb="FF9C0006"/>
      </font>
      <fill>
        <patternFill>
          <bgColor theme="0"/>
        </patternFill>
      </fill>
    </dxf>
    <dxf>
      <font>
        <color theme="9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BUDGETED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dashboard!$B$8:$B$11</c15:sqref>
                  </c15:fullRef>
                </c:ext>
              </c:extLst>
              <c:f>dashboard!$B$8:$B$10</c:f>
              <c:strCache>
                <c:ptCount val="3"/>
                <c:pt idx="0">
                  <c:v>Basic Salary</c:v>
                </c:pt>
                <c:pt idx="1">
                  <c:v>Bonus</c:v>
                </c:pt>
                <c:pt idx="2">
                  <c:v>Other 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dashboard!$C$8:$C$11</c15:sqref>
                  </c15:fullRef>
                </c:ext>
              </c:extLst>
              <c:f>dashboard!$C$8:$C$10</c:f>
              <c:numCache>
                <c:formatCode>_(* #,##0_);_(* \(#,##0\);_(* "-"??_);_(@_)</c:formatCode>
                <c:ptCount val="3"/>
                <c:pt idx="0">
                  <c:v>2230</c:v>
                </c:pt>
                <c:pt idx="1">
                  <c:v>2612</c:v>
                </c:pt>
                <c:pt idx="2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B-4127-8C06-3952EEBA0216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dashboard!$B$8:$B$11</c15:sqref>
                  </c15:fullRef>
                </c:ext>
              </c:extLst>
              <c:f>dashboard!$B$8:$B$10</c:f>
              <c:strCache>
                <c:ptCount val="3"/>
                <c:pt idx="0">
                  <c:v>Basic Salary</c:v>
                </c:pt>
                <c:pt idx="1">
                  <c:v>Bonus</c:v>
                </c:pt>
                <c:pt idx="2">
                  <c:v>Other 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dashboard!$D$8:$D$11</c15:sqref>
                  </c15:fullRef>
                </c:ext>
              </c:extLst>
              <c:f>dashboard!$D$8:$D$10</c:f>
              <c:numCache>
                <c:formatCode>_(* #,##0_);_(* \(#,##0\);_(* "-"??_);_(@_)</c:formatCode>
                <c:ptCount val="3"/>
                <c:pt idx="0">
                  <c:v>4401</c:v>
                </c:pt>
                <c:pt idx="1">
                  <c:v>4666</c:v>
                </c:pt>
                <c:pt idx="2">
                  <c:v>2943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B-4127-8C06-3952EEBA0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808367"/>
        <c:axId val="1937904559"/>
      </c:barChart>
      <c:catAx>
        <c:axId val="211780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904559"/>
        <c:crosses val="autoZero"/>
        <c:auto val="1"/>
        <c:lblAlgn val="ctr"/>
        <c:lblOffset val="100"/>
        <c:noMultiLvlLbl val="0"/>
      </c:catAx>
      <c:valAx>
        <c:axId val="193790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8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73586786538546E-2"/>
          <c:y val="0.10599119082940939"/>
          <c:w val="0.96662641321346143"/>
          <c:h val="0.7516948193518840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A3FF-4BEA-B350-F8B0177E93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3FF-4BEA-B350-F8B0177E93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A3FF-4BEA-B350-F8B0177E93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3FF-4BEA-B350-F8B0177E93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A3FF-4BEA-B350-F8B0177E93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A3FF-4BEA-B350-F8B0177E937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FF-4BEA-B350-F8B0177E937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3FF-4BEA-B350-F8B0177E937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3FF-4BEA-B350-F8B0177E937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3FF-4BEA-B350-F8B0177E937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FF-4BEA-B350-F8B0177E937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3FF-4BEA-B350-F8B0177E937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dashboard!$B$14:$B$19</c:f>
              <c:strCache>
                <c:ptCount val="6"/>
                <c:pt idx="0">
                  <c:v>Rent</c:v>
                </c:pt>
                <c:pt idx="1">
                  <c:v>Office Expenses</c:v>
                </c:pt>
                <c:pt idx="2">
                  <c:v>Transport</c:v>
                </c:pt>
                <c:pt idx="3">
                  <c:v>Groceries</c:v>
                </c:pt>
                <c:pt idx="4">
                  <c:v>Entertainment</c:v>
                </c:pt>
                <c:pt idx="5">
                  <c:v>Other</c:v>
                </c:pt>
              </c:strCache>
            </c:strRef>
          </c:cat>
          <c:val>
            <c:numRef>
              <c:f>dashboard!$C$14:$C$19</c:f>
              <c:numCache>
                <c:formatCode>_(* #,##0_);_(* \(#,##0\);_(* "-"??_);_(@_)</c:formatCode>
                <c:ptCount val="6"/>
                <c:pt idx="0">
                  <c:v>431</c:v>
                </c:pt>
                <c:pt idx="1">
                  <c:v>604</c:v>
                </c:pt>
                <c:pt idx="2">
                  <c:v>642</c:v>
                </c:pt>
                <c:pt idx="3">
                  <c:v>341</c:v>
                </c:pt>
                <c:pt idx="4">
                  <c:v>339</c:v>
                </c:pt>
                <c:pt idx="5">
                  <c:v>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BEA-B350-F8B0177E937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A3FF-4BEA-B350-F8B0177E93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A3FF-4BEA-B350-F8B0177E93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A3FF-4BEA-B350-F8B0177E93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A3FF-4BEA-B350-F8B0177E93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A3FF-4BEA-B350-F8B0177E93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A3FF-4BEA-B350-F8B0177E937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A3FF-4BEA-B350-F8B0177E937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3FF-4BEA-B350-F8B0177E937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FF-4BEA-B350-F8B0177E937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A3FF-4BEA-B350-F8B0177E937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A3FF-4BEA-B350-F8B0177E937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A3FF-4BEA-B350-F8B0177E937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dashboard!$B$14:$B$19</c:f>
              <c:strCache>
                <c:ptCount val="6"/>
                <c:pt idx="0">
                  <c:v>Rent</c:v>
                </c:pt>
                <c:pt idx="1">
                  <c:v>Office Expenses</c:v>
                </c:pt>
                <c:pt idx="2">
                  <c:v>Transport</c:v>
                </c:pt>
                <c:pt idx="3">
                  <c:v>Groceries</c:v>
                </c:pt>
                <c:pt idx="4">
                  <c:v>Entertainment</c:v>
                </c:pt>
                <c:pt idx="5">
                  <c:v>Other</c:v>
                </c:pt>
              </c:strCache>
            </c:strRef>
          </c:cat>
          <c:val>
            <c:numRef>
              <c:f>dashboard!$D$14:$D$19</c:f>
              <c:numCache>
                <c:formatCode>_(* #,##0_);_(* \(#,##0\);_(* "-"??_);_(@_)</c:formatCode>
                <c:ptCount val="6"/>
                <c:pt idx="0">
                  <c:v>2664</c:v>
                </c:pt>
                <c:pt idx="1">
                  <c:v>1752</c:v>
                </c:pt>
                <c:pt idx="2">
                  <c:v>3161</c:v>
                </c:pt>
                <c:pt idx="3">
                  <c:v>2542</c:v>
                </c:pt>
                <c:pt idx="4">
                  <c:v>6423</c:v>
                </c:pt>
                <c:pt idx="5">
                  <c:v>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BEA-B350-F8B0177E93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675140</xdr:colOff>
      <xdr:row>6</xdr:row>
      <xdr:rowOff>48986</xdr:rowOff>
    </xdr:from>
    <xdr:to>
      <xdr:col>13</xdr:col>
      <xdr:colOff>0</xdr:colOff>
      <xdr:row>15</xdr:row>
      <xdr:rowOff>217714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945D9-3ECC-48A0-AA86-3AE1CCE7E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84136</xdr:colOff>
      <xdr:row>6</xdr:row>
      <xdr:rowOff>31749</xdr:rowOff>
    </xdr:from>
    <xdr:to>
      <xdr:col>19</xdr:col>
      <xdr:colOff>1</xdr:colOff>
      <xdr:row>15</xdr:row>
      <xdr:rowOff>230186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BA1B7C-E012-4207-AE46-C3526EFA0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3C99-AF6C-4C81-8928-79907CE090E2}">
  <dimension ref="B2:G16"/>
  <sheetViews>
    <sheetView showGridLines="0" workbookViewId="0">
      <selection activeCell="H8" sqref="H8"/>
    </sheetView>
  </sheetViews>
  <sheetFormatPr defaultColWidth="8.75" defaultRowHeight="15.75" x14ac:dyDescent="0.25"/>
  <cols>
    <col min="1" max="16384" width="8.75" style="21"/>
  </cols>
  <sheetData>
    <row r="2" spans="2:7" x14ac:dyDescent="0.25">
      <c r="B2"/>
      <c r="C2"/>
      <c r="D2"/>
      <c r="E2"/>
      <c r="F2"/>
      <c r="G2"/>
    </row>
    <row r="3" spans="2:7" ht="25.15" customHeight="1" x14ac:dyDescent="0.25">
      <c r="B3"/>
      <c r="C3"/>
      <c r="D3"/>
      <c r="E3"/>
      <c r="F3"/>
      <c r="G3"/>
    </row>
    <row r="4" spans="2:7" x14ac:dyDescent="0.25">
      <c r="B4"/>
      <c r="C4"/>
      <c r="D4"/>
      <c r="E4"/>
      <c r="F4"/>
      <c r="G4"/>
    </row>
    <row r="5" spans="2:7" x14ac:dyDescent="0.25">
      <c r="B5"/>
      <c r="C5"/>
      <c r="D5"/>
      <c r="E5"/>
      <c r="F5"/>
      <c r="G5"/>
    </row>
    <row r="6" spans="2:7" x14ac:dyDescent="0.25">
      <c r="B6"/>
      <c r="C6"/>
      <c r="D6"/>
      <c r="E6"/>
      <c r="F6"/>
      <c r="G6"/>
    </row>
    <row r="7" spans="2:7" x14ac:dyDescent="0.25">
      <c r="B7"/>
      <c r="C7"/>
      <c r="D7"/>
      <c r="E7"/>
      <c r="F7"/>
      <c r="G7"/>
    </row>
    <row r="8" spans="2:7" x14ac:dyDescent="0.25">
      <c r="B8"/>
      <c r="C8"/>
      <c r="D8"/>
      <c r="E8"/>
      <c r="F8"/>
      <c r="G8"/>
    </row>
    <row r="9" spans="2:7" x14ac:dyDescent="0.25">
      <c r="B9"/>
      <c r="C9"/>
      <c r="D9"/>
      <c r="E9"/>
      <c r="F9"/>
      <c r="G9"/>
    </row>
    <row r="10" spans="2:7" x14ac:dyDescent="0.25">
      <c r="B10"/>
      <c r="C10"/>
      <c r="D10"/>
      <c r="E10"/>
      <c r="F10"/>
      <c r="G10"/>
    </row>
    <row r="11" spans="2:7" x14ac:dyDescent="0.25">
      <c r="B11"/>
      <c r="C11"/>
      <c r="D11"/>
      <c r="E11"/>
      <c r="F11"/>
      <c r="G11"/>
    </row>
    <row r="12" spans="2:7" x14ac:dyDescent="0.25">
      <c r="B12"/>
      <c r="C12"/>
      <c r="D12"/>
      <c r="E12"/>
      <c r="F12"/>
      <c r="G12"/>
    </row>
    <row r="13" spans="2:7" ht="31.15" customHeight="1" x14ac:dyDescent="0.25">
      <c r="B13"/>
      <c r="C13"/>
      <c r="D13"/>
      <c r="E13"/>
      <c r="F13"/>
      <c r="G13"/>
    </row>
    <row r="14" spans="2:7" x14ac:dyDescent="0.25">
      <c r="B14"/>
      <c r="C14"/>
      <c r="D14"/>
      <c r="E14"/>
      <c r="F14"/>
      <c r="G14"/>
    </row>
    <row r="15" spans="2:7" x14ac:dyDescent="0.25">
      <c r="B15"/>
      <c r="C15"/>
      <c r="D15"/>
      <c r="E15"/>
      <c r="F15"/>
      <c r="G15"/>
    </row>
    <row r="16" spans="2:7" x14ac:dyDescent="0.25">
      <c r="B16"/>
      <c r="C16"/>
      <c r="D16"/>
      <c r="E16"/>
      <c r="F16"/>
      <c r="G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000"/>
  <sheetViews>
    <sheetView showGridLines="0" zoomScaleNormal="100" workbookViewId="0">
      <selection activeCell="E11" sqref="E11"/>
    </sheetView>
  </sheetViews>
  <sheetFormatPr defaultColWidth="11.25" defaultRowHeight="15" customHeight="1" x14ac:dyDescent="0.25"/>
  <cols>
    <col min="1" max="1" width="1.75" customWidth="1"/>
    <col min="2" max="2" width="17.5" customWidth="1"/>
    <col min="3" max="26" width="10.5" customWidth="1"/>
  </cols>
  <sheetData>
    <row r="1" spans="2:16" ht="15.75" customHeight="1" x14ac:dyDescent="0.25"/>
    <row r="2" spans="2:16" ht="15.75" customHeight="1" x14ac:dyDescent="0.35">
      <c r="B2" s="1" t="s">
        <v>0</v>
      </c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</row>
    <row r="3" spans="2:16" ht="15.75" customHeight="1" x14ac:dyDescent="0.25"/>
    <row r="4" spans="2:16" ht="15.75" customHeight="1" x14ac:dyDescent="0.25">
      <c r="B4" s="15" t="s">
        <v>57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12</v>
      </c>
      <c r="O4" s="8"/>
    </row>
    <row r="5" spans="2:16" ht="15.75" customHeight="1" x14ac:dyDescent="0.25">
      <c r="B5" s="9" t="s">
        <v>13</v>
      </c>
    </row>
    <row r="6" spans="2:16" ht="15.75" customHeight="1" x14ac:dyDescent="0.25">
      <c r="B6" s="3" t="s">
        <v>53</v>
      </c>
      <c r="C6" s="10">
        <v>4357</v>
      </c>
      <c r="D6" s="10">
        <v>4099</v>
      </c>
      <c r="E6" s="10">
        <v>3954</v>
      </c>
      <c r="F6" s="10">
        <v>3539</v>
      </c>
      <c r="G6" s="10">
        <v>2230</v>
      </c>
      <c r="H6" s="10">
        <v>3318</v>
      </c>
      <c r="I6" s="10">
        <v>4805</v>
      </c>
      <c r="J6" s="10">
        <v>3085</v>
      </c>
      <c r="K6" s="10">
        <v>3204</v>
      </c>
      <c r="L6" s="10">
        <v>4148</v>
      </c>
      <c r="M6" s="10">
        <v>4597</v>
      </c>
      <c r="N6" s="10">
        <v>3033</v>
      </c>
    </row>
    <row r="7" spans="2:16" ht="15.75" customHeight="1" x14ac:dyDescent="0.25">
      <c r="B7" s="3" t="s">
        <v>14</v>
      </c>
      <c r="C7" s="10">
        <v>1243</v>
      </c>
      <c r="D7" s="10">
        <v>2011</v>
      </c>
      <c r="E7" s="10">
        <v>2382</v>
      </c>
      <c r="F7" s="10">
        <v>2351</v>
      </c>
      <c r="G7" s="10">
        <v>2612</v>
      </c>
      <c r="H7" s="10">
        <v>1958</v>
      </c>
      <c r="I7" s="10">
        <v>2369</v>
      </c>
      <c r="J7" s="10">
        <v>3038</v>
      </c>
      <c r="K7" s="10">
        <v>1140</v>
      </c>
      <c r="L7" s="10">
        <v>2542</v>
      </c>
      <c r="M7" s="10">
        <v>2111</v>
      </c>
      <c r="N7" s="10">
        <v>2339</v>
      </c>
    </row>
    <row r="8" spans="2:16" ht="15.75" customHeight="1" x14ac:dyDescent="0.25">
      <c r="B8" s="3" t="s">
        <v>52</v>
      </c>
      <c r="C8" s="10">
        <v>267</v>
      </c>
      <c r="D8" s="10">
        <v>508</v>
      </c>
      <c r="E8" s="10">
        <v>307</v>
      </c>
      <c r="F8" s="10">
        <v>575</v>
      </c>
      <c r="G8" s="10">
        <v>699</v>
      </c>
      <c r="H8" s="10">
        <v>647</v>
      </c>
      <c r="I8" s="10">
        <v>749</v>
      </c>
      <c r="J8" s="10">
        <v>961</v>
      </c>
      <c r="K8" s="10">
        <v>921</v>
      </c>
      <c r="L8" s="10">
        <v>759</v>
      </c>
      <c r="M8" s="10">
        <v>451</v>
      </c>
      <c r="N8" s="10">
        <v>600</v>
      </c>
    </row>
    <row r="9" spans="2:16" ht="15.75" customHeight="1" x14ac:dyDescent="0.25">
      <c r="B9" s="11" t="s">
        <v>15</v>
      </c>
      <c r="C9" s="12">
        <f t="shared" ref="C9:N9" si="0">SUM(C6:C8)</f>
        <v>5867</v>
      </c>
      <c r="D9" s="12">
        <f t="shared" si="0"/>
        <v>6618</v>
      </c>
      <c r="E9" s="12">
        <f t="shared" si="0"/>
        <v>6643</v>
      </c>
      <c r="F9" s="12">
        <f t="shared" si="0"/>
        <v>6465</v>
      </c>
      <c r="G9" s="12">
        <f t="shared" si="0"/>
        <v>5541</v>
      </c>
      <c r="H9" s="12">
        <f t="shared" si="0"/>
        <v>5923</v>
      </c>
      <c r="I9" s="12">
        <f t="shared" si="0"/>
        <v>7923</v>
      </c>
      <c r="J9" s="12">
        <f t="shared" si="0"/>
        <v>7084</v>
      </c>
      <c r="K9" s="12">
        <f t="shared" si="0"/>
        <v>5265</v>
      </c>
      <c r="L9" s="12">
        <f t="shared" si="0"/>
        <v>7449</v>
      </c>
      <c r="M9" s="12">
        <f t="shared" si="0"/>
        <v>7159</v>
      </c>
      <c r="N9" s="12">
        <f t="shared" si="0"/>
        <v>5972</v>
      </c>
      <c r="O9" s="5"/>
      <c r="P9" s="5"/>
    </row>
    <row r="10" spans="2:16" ht="15.75" customHeight="1" x14ac:dyDescent="0.25">
      <c r="B10" s="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2:16" ht="15.75" customHeight="1" x14ac:dyDescent="0.25">
      <c r="B11" s="9" t="s">
        <v>16</v>
      </c>
    </row>
    <row r="12" spans="2:16" ht="15.75" customHeight="1" x14ac:dyDescent="0.25">
      <c r="B12" s="3" t="s">
        <v>17</v>
      </c>
      <c r="C12" s="10">
        <v>439</v>
      </c>
      <c r="D12" s="10">
        <v>655</v>
      </c>
      <c r="E12" s="10">
        <v>921</v>
      </c>
      <c r="F12" s="10">
        <v>295</v>
      </c>
      <c r="G12" s="10">
        <v>431</v>
      </c>
      <c r="H12" s="10">
        <v>367</v>
      </c>
      <c r="I12" s="10">
        <v>782</v>
      </c>
      <c r="J12" s="10">
        <v>990</v>
      </c>
      <c r="K12" s="10">
        <v>439</v>
      </c>
      <c r="L12" s="10">
        <v>814</v>
      </c>
      <c r="M12" s="10">
        <v>392</v>
      </c>
      <c r="N12" s="10">
        <v>841</v>
      </c>
    </row>
    <row r="13" spans="2:16" ht="15.75" customHeight="1" x14ac:dyDescent="0.25">
      <c r="B13" s="3" t="s">
        <v>55</v>
      </c>
      <c r="C13" s="10">
        <v>628</v>
      </c>
      <c r="D13" s="10">
        <v>990</v>
      </c>
      <c r="E13" s="10">
        <v>804</v>
      </c>
      <c r="F13" s="10">
        <v>866</v>
      </c>
      <c r="G13" s="10">
        <v>604</v>
      </c>
      <c r="H13" s="10">
        <v>964</v>
      </c>
      <c r="I13" s="10">
        <v>903</v>
      </c>
      <c r="J13" s="10">
        <v>387</v>
      </c>
      <c r="K13" s="10">
        <v>986</v>
      </c>
      <c r="L13" s="10">
        <v>416</v>
      </c>
      <c r="M13" s="10">
        <v>871</v>
      </c>
      <c r="N13" s="10">
        <v>543</v>
      </c>
    </row>
    <row r="14" spans="2:16" ht="15.75" customHeight="1" x14ac:dyDescent="0.25">
      <c r="B14" s="3" t="s">
        <v>18</v>
      </c>
      <c r="C14" s="10">
        <v>557</v>
      </c>
      <c r="D14" s="10">
        <v>545</v>
      </c>
      <c r="E14" s="10">
        <v>406</v>
      </c>
      <c r="F14" s="10">
        <v>675</v>
      </c>
      <c r="G14" s="10">
        <v>642</v>
      </c>
      <c r="H14" s="10">
        <v>514</v>
      </c>
      <c r="I14" s="10">
        <v>848</v>
      </c>
      <c r="J14" s="10">
        <v>357</v>
      </c>
      <c r="K14" s="10">
        <v>263</v>
      </c>
      <c r="L14" s="10">
        <v>310</v>
      </c>
      <c r="M14" s="10">
        <v>604</v>
      </c>
      <c r="N14" s="10">
        <v>419</v>
      </c>
    </row>
    <row r="15" spans="2:16" ht="15.75" customHeight="1" x14ac:dyDescent="0.25">
      <c r="B15" s="3" t="s">
        <v>19</v>
      </c>
      <c r="C15" s="10">
        <v>371</v>
      </c>
      <c r="D15" s="10">
        <v>421</v>
      </c>
      <c r="E15" s="10">
        <v>304</v>
      </c>
      <c r="F15" s="10">
        <v>491</v>
      </c>
      <c r="G15" s="10">
        <v>341</v>
      </c>
      <c r="H15" s="10">
        <v>591</v>
      </c>
      <c r="I15" s="10">
        <v>531</v>
      </c>
      <c r="J15" s="10">
        <v>933</v>
      </c>
      <c r="K15" s="10">
        <v>315</v>
      </c>
      <c r="L15" s="10">
        <v>1000</v>
      </c>
      <c r="M15" s="10">
        <v>475</v>
      </c>
      <c r="N15" s="10">
        <v>820</v>
      </c>
    </row>
    <row r="16" spans="2:16" ht="15.75" customHeight="1" x14ac:dyDescent="0.25">
      <c r="B16" s="3" t="s">
        <v>54</v>
      </c>
      <c r="C16" s="10">
        <v>570</v>
      </c>
      <c r="D16" s="10">
        <v>923</v>
      </c>
      <c r="E16" s="10">
        <v>566</v>
      </c>
      <c r="F16" s="10">
        <v>883</v>
      </c>
      <c r="G16" s="10">
        <v>339</v>
      </c>
      <c r="H16" s="10">
        <v>876</v>
      </c>
      <c r="I16" s="10">
        <v>849</v>
      </c>
      <c r="J16" s="10">
        <v>806</v>
      </c>
      <c r="K16" s="10">
        <v>795</v>
      </c>
      <c r="L16" s="10">
        <v>805</v>
      </c>
      <c r="M16" s="10">
        <v>702</v>
      </c>
      <c r="N16" s="10">
        <v>319</v>
      </c>
    </row>
    <row r="17" spans="2:14" ht="15.75" customHeight="1" x14ac:dyDescent="0.25">
      <c r="B17" s="3" t="s">
        <v>20</v>
      </c>
      <c r="C17" s="10">
        <v>459</v>
      </c>
      <c r="D17" s="10">
        <v>776</v>
      </c>
      <c r="E17" s="10">
        <v>612</v>
      </c>
      <c r="F17" s="10">
        <v>693</v>
      </c>
      <c r="G17" s="10">
        <v>851</v>
      </c>
      <c r="H17" s="10">
        <v>792</v>
      </c>
      <c r="I17" s="10">
        <v>618</v>
      </c>
      <c r="J17" s="10">
        <v>877</v>
      </c>
      <c r="K17" s="10">
        <v>708</v>
      </c>
      <c r="L17" s="10">
        <v>342</v>
      </c>
      <c r="M17" s="10">
        <v>414</v>
      </c>
      <c r="N17" s="10">
        <v>344</v>
      </c>
    </row>
    <row r="18" spans="2:14" ht="15.75" customHeight="1" x14ac:dyDescent="0.25">
      <c r="B18" s="11" t="s">
        <v>21</v>
      </c>
      <c r="C18" s="12">
        <f t="shared" ref="C18:N18" si="1">SUM(C12:C17)</f>
        <v>3024</v>
      </c>
      <c r="D18" s="12">
        <f t="shared" si="1"/>
        <v>4310</v>
      </c>
      <c r="E18" s="12">
        <f t="shared" si="1"/>
        <v>3613</v>
      </c>
      <c r="F18" s="12">
        <f t="shared" si="1"/>
        <v>3903</v>
      </c>
      <c r="G18" s="12">
        <f t="shared" si="1"/>
        <v>3208</v>
      </c>
      <c r="H18" s="12">
        <f t="shared" si="1"/>
        <v>4104</v>
      </c>
      <c r="I18" s="12">
        <f t="shared" si="1"/>
        <v>4531</v>
      </c>
      <c r="J18" s="12">
        <f t="shared" si="1"/>
        <v>4350</v>
      </c>
      <c r="K18" s="12">
        <f t="shared" si="1"/>
        <v>3506</v>
      </c>
      <c r="L18" s="12">
        <f t="shared" si="1"/>
        <v>3687</v>
      </c>
      <c r="M18" s="12">
        <f t="shared" si="1"/>
        <v>3458</v>
      </c>
      <c r="N18" s="12">
        <f t="shared" si="1"/>
        <v>3286</v>
      </c>
    </row>
    <row r="19" spans="2:14" ht="15.75" customHeight="1" x14ac:dyDescent="0.25"/>
    <row r="20" spans="2:14" ht="15.75" customHeight="1" x14ac:dyDescent="0.25">
      <c r="B20" s="17" t="s">
        <v>56</v>
      </c>
      <c r="C20" s="18">
        <f t="shared" ref="C20:N20" si="2">C9-C18</f>
        <v>2843</v>
      </c>
      <c r="D20" s="18">
        <f t="shared" si="2"/>
        <v>2308</v>
      </c>
      <c r="E20" s="18">
        <f t="shared" si="2"/>
        <v>3030</v>
      </c>
      <c r="F20" s="18">
        <f t="shared" si="2"/>
        <v>2562</v>
      </c>
      <c r="G20" s="18">
        <f t="shared" si="2"/>
        <v>2333</v>
      </c>
      <c r="H20" s="18">
        <f t="shared" si="2"/>
        <v>1819</v>
      </c>
      <c r="I20" s="18">
        <f t="shared" si="2"/>
        <v>3392</v>
      </c>
      <c r="J20" s="18">
        <f t="shared" si="2"/>
        <v>2734</v>
      </c>
      <c r="K20" s="18">
        <f t="shared" si="2"/>
        <v>1759</v>
      </c>
      <c r="L20" s="18">
        <f t="shared" si="2"/>
        <v>3762</v>
      </c>
      <c r="M20" s="18">
        <f t="shared" si="2"/>
        <v>3701</v>
      </c>
      <c r="N20" s="18">
        <f t="shared" si="2"/>
        <v>2686</v>
      </c>
    </row>
    <row r="21" spans="2:14" ht="15.75" customHeight="1" x14ac:dyDescent="0.25">
      <c r="B21" s="19" t="s">
        <v>58</v>
      </c>
      <c r="C21" s="20">
        <f>C20</f>
        <v>2843</v>
      </c>
      <c r="D21" s="20">
        <f t="shared" ref="D21:N21" si="3">D20+C21</f>
        <v>5151</v>
      </c>
      <c r="E21" s="20">
        <f t="shared" si="3"/>
        <v>8181</v>
      </c>
      <c r="F21" s="20">
        <f t="shared" si="3"/>
        <v>10743</v>
      </c>
      <c r="G21" s="20">
        <f t="shared" si="3"/>
        <v>13076</v>
      </c>
      <c r="H21" s="20">
        <f t="shared" si="3"/>
        <v>14895</v>
      </c>
      <c r="I21" s="20">
        <f t="shared" si="3"/>
        <v>18287</v>
      </c>
      <c r="J21" s="20">
        <f t="shared" si="3"/>
        <v>21021</v>
      </c>
      <c r="K21" s="20">
        <f t="shared" si="3"/>
        <v>22780</v>
      </c>
      <c r="L21" s="20">
        <f t="shared" si="3"/>
        <v>26542</v>
      </c>
      <c r="M21" s="20">
        <f t="shared" si="3"/>
        <v>30243</v>
      </c>
      <c r="N21" s="20">
        <f t="shared" si="3"/>
        <v>32929</v>
      </c>
    </row>
    <row r="22" spans="2:14" ht="15.75" customHeight="1" x14ac:dyDescent="0.25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2:14" ht="15.75" customHeight="1" x14ac:dyDescent="0.25"/>
    <row r="24" spans="2:14" ht="15.75" customHeight="1" x14ac:dyDescent="0.25"/>
    <row r="25" spans="2:14" ht="15.75" customHeight="1" x14ac:dyDescent="0.25"/>
    <row r="26" spans="2:14" ht="15.75" customHeight="1" x14ac:dyDescent="0.25"/>
    <row r="27" spans="2:14" ht="15.75" customHeight="1" x14ac:dyDescent="0.25"/>
    <row r="28" spans="2:14" ht="15.75" customHeight="1" x14ac:dyDescent="0.25"/>
    <row r="29" spans="2:14" ht="15.75" customHeight="1" x14ac:dyDescent="0.25"/>
    <row r="30" spans="2:14" ht="15.75" customHeight="1" x14ac:dyDescent="0.25"/>
    <row r="31" spans="2:14" ht="15.75" customHeight="1" x14ac:dyDescent="0.25"/>
    <row r="32" spans="2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00"/>
  <sheetViews>
    <sheetView showGridLines="0" topLeftCell="A3" zoomScaleNormal="100" workbookViewId="0">
      <selection activeCell="E65" sqref="E65"/>
    </sheetView>
  </sheetViews>
  <sheetFormatPr defaultColWidth="11.25" defaultRowHeight="15" customHeight="1" x14ac:dyDescent="0.25"/>
  <cols>
    <col min="1" max="1" width="1.75" customWidth="1"/>
    <col min="2" max="3" width="10.5" customWidth="1"/>
    <col min="4" max="4" width="14" bestFit="1" customWidth="1"/>
    <col min="5" max="5" width="34.375" customWidth="1"/>
    <col min="6" max="6" width="10.5" customWidth="1"/>
    <col min="7" max="7" width="1.75" customWidth="1"/>
    <col min="8" max="26" width="10.5" customWidth="1"/>
  </cols>
  <sheetData>
    <row r="1" spans="2:8" ht="15.75" customHeight="1" x14ac:dyDescent="0.25"/>
    <row r="2" spans="2:8" ht="15.75" customHeight="1" x14ac:dyDescent="0.35">
      <c r="B2" s="1" t="s">
        <v>22</v>
      </c>
      <c r="C2" s="1"/>
      <c r="D2" s="1"/>
      <c r="E2" s="1"/>
      <c r="F2" s="1"/>
      <c r="G2" s="1"/>
      <c r="H2" s="1"/>
    </row>
    <row r="3" spans="2:8" ht="15.75" customHeight="1" x14ac:dyDescent="0.25"/>
    <row r="4" spans="2:8" ht="15.75" customHeight="1" x14ac:dyDescent="0.25">
      <c r="B4" s="13" t="s">
        <v>23</v>
      </c>
      <c r="C4" s="13" t="s">
        <v>24</v>
      </c>
      <c r="D4" s="13" t="s">
        <v>25</v>
      </c>
      <c r="E4" s="13" t="s">
        <v>26</v>
      </c>
      <c r="F4" s="13" t="s">
        <v>27</v>
      </c>
      <c r="H4" s="13" t="s">
        <v>28</v>
      </c>
    </row>
    <row r="5" spans="2:8" ht="15.75" customHeight="1" x14ac:dyDescent="0.25">
      <c r="B5" s="14">
        <v>44562</v>
      </c>
      <c r="C5" s="9" t="str">
        <f t="shared" ref="C5:C60" si="0">TEXT(B5,"MMMM")</f>
        <v>January</v>
      </c>
      <c r="D5" s="9" t="s">
        <v>17</v>
      </c>
      <c r="E5" s="9" t="s">
        <v>29</v>
      </c>
      <c r="F5" s="10">
        <v>4212</v>
      </c>
      <c r="H5" s="3" t="s">
        <v>53</v>
      </c>
    </row>
    <row r="6" spans="2:8" ht="15.75" customHeight="1" x14ac:dyDescent="0.25">
      <c r="B6" s="14">
        <v>44562</v>
      </c>
      <c r="C6" s="9" t="str">
        <f t="shared" si="0"/>
        <v>January</v>
      </c>
      <c r="D6" s="9" t="s">
        <v>55</v>
      </c>
      <c r="E6" s="9" t="s">
        <v>30</v>
      </c>
      <c r="F6" s="10">
        <v>4471</v>
      </c>
      <c r="H6" s="3" t="s">
        <v>14</v>
      </c>
    </row>
    <row r="7" spans="2:8" ht="15.75" customHeight="1" x14ac:dyDescent="0.25">
      <c r="B7" s="14">
        <v>44562</v>
      </c>
      <c r="C7" s="9" t="str">
        <f t="shared" si="0"/>
        <v>January</v>
      </c>
      <c r="D7" s="9" t="s">
        <v>18</v>
      </c>
      <c r="E7" s="9" t="s">
        <v>31</v>
      </c>
      <c r="F7" s="10">
        <v>1875</v>
      </c>
      <c r="H7" s="3" t="s">
        <v>52</v>
      </c>
    </row>
    <row r="8" spans="2:8" ht="15.75" customHeight="1" x14ac:dyDescent="0.25">
      <c r="B8" s="14">
        <v>44569</v>
      </c>
      <c r="C8" s="9" t="str">
        <f t="shared" si="0"/>
        <v>January</v>
      </c>
      <c r="D8" s="9" t="s">
        <v>19</v>
      </c>
      <c r="E8" s="9" t="s">
        <v>32</v>
      </c>
      <c r="F8" s="10">
        <v>1278</v>
      </c>
      <c r="H8" s="3" t="s">
        <v>17</v>
      </c>
    </row>
    <row r="9" spans="2:8" ht="15.75" customHeight="1" x14ac:dyDescent="0.25">
      <c r="B9" s="14">
        <v>44572</v>
      </c>
      <c r="C9" s="9" t="str">
        <f t="shared" si="0"/>
        <v>January</v>
      </c>
      <c r="D9" s="9" t="s">
        <v>54</v>
      </c>
      <c r="E9" s="9" t="s">
        <v>33</v>
      </c>
      <c r="F9" s="10">
        <v>3935</v>
      </c>
      <c r="H9" s="3" t="s">
        <v>55</v>
      </c>
    </row>
    <row r="10" spans="2:8" ht="15.75" customHeight="1" x14ac:dyDescent="0.25">
      <c r="B10" s="14">
        <v>44573</v>
      </c>
      <c r="C10" s="9" t="str">
        <f t="shared" si="0"/>
        <v>January</v>
      </c>
      <c r="D10" s="9" t="s">
        <v>54</v>
      </c>
      <c r="E10" s="9" t="s">
        <v>34</v>
      </c>
      <c r="F10" s="10">
        <v>2570</v>
      </c>
      <c r="H10" s="3" t="s">
        <v>18</v>
      </c>
    </row>
    <row r="11" spans="2:8" ht="15.75" customHeight="1" x14ac:dyDescent="0.25">
      <c r="B11" s="14">
        <v>44573</v>
      </c>
      <c r="C11" s="9" t="str">
        <f t="shared" si="0"/>
        <v>January</v>
      </c>
      <c r="D11" s="9" t="s">
        <v>54</v>
      </c>
      <c r="E11" s="9" t="s">
        <v>35</v>
      </c>
      <c r="F11" s="10">
        <v>3655</v>
      </c>
      <c r="H11" s="3" t="s">
        <v>19</v>
      </c>
    </row>
    <row r="12" spans="2:8" ht="15.75" customHeight="1" x14ac:dyDescent="0.25">
      <c r="B12" s="14">
        <v>44575</v>
      </c>
      <c r="C12" s="9" t="str">
        <f t="shared" si="0"/>
        <v>January</v>
      </c>
      <c r="D12" s="9" t="s">
        <v>20</v>
      </c>
      <c r="E12" s="9" t="s">
        <v>36</v>
      </c>
      <c r="F12" s="10">
        <v>3210</v>
      </c>
      <c r="H12" s="3" t="s">
        <v>54</v>
      </c>
    </row>
    <row r="13" spans="2:8" ht="15.75" customHeight="1" x14ac:dyDescent="0.25">
      <c r="B13" s="14">
        <v>44592</v>
      </c>
      <c r="C13" s="9" t="str">
        <f t="shared" si="0"/>
        <v>January</v>
      </c>
      <c r="D13" s="9" t="s">
        <v>14</v>
      </c>
      <c r="E13" s="9" t="s">
        <v>37</v>
      </c>
      <c r="F13" s="10">
        <v>2879</v>
      </c>
      <c r="H13" s="3" t="s">
        <v>20</v>
      </c>
    </row>
    <row r="14" spans="2:8" ht="15.75" customHeight="1" x14ac:dyDescent="0.25">
      <c r="B14" s="14">
        <v>44592</v>
      </c>
      <c r="C14" s="9" t="str">
        <f t="shared" si="0"/>
        <v>January</v>
      </c>
      <c r="D14" s="9" t="s">
        <v>53</v>
      </c>
      <c r="E14" s="9" t="s">
        <v>38</v>
      </c>
      <c r="F14" s="10">
        <v>3353</v>
      </c>
    </row>
    <row r="15" spans="2:8" ht="15.75" customHeight="1" x14ac:dyDescent="0.25">
      <c r="B15" s="14">
        <v>44592</v>
      </c>
      <c r="C15" s="9" t="str">
        <f t="shared" si="0"/>
        <v>January</v>
      </c>
      <c r="D15" s="9" t="s">
        <v>52</v>
      </c>
      <c r="E15" s="9" t="s">
        <v>39</v>
      </c>
      <c r="F15" s="10">
        <v>1535</v>
      </c>
    </row>
    <row r="16" spans="2:8" ht="15.75" customHeight="1" x14ac:dyDescent="0.25">
      <c r="B16" s="14">
        <v>44593</v>
      </c>
      <c r="C16" s="9" t="str">
        <f t="shared" si="0"/>
        <v>February</v>
      </c>
      <c r="D16" s="9" t="s">
        <v>17</v>
      </c>
      <c r="E16" s="9" t="s">
        <v>29</v>
      </c>
      <c r="F16" s="10">
        <v>3711</v>
      </c>
    </row>
    <row r="17" spans="2:6" ht="15.75" customHeight="1" x14ac:dyDescent="0.25">
      <c r="B17" s="14">
        <v>44593</v>
      </c>
      <c r="C17" s="9" t="str">
        <f t="shared" si="0"/>
        <v>February</v>
      </c>
      <c r="D17" s="9" t="s">
        <v>55</v>
      </c>
      <c r="E17" s="9" t="s">
        <v>40</v>
      </c>
      <c r="F17" s="10">
        <v>2480</v>
      </c>
    </row>
    <row r="18" spans="2:6" ht="15.75" customHeight="1" x14ac:dyDescent="0.25">
      <c r="B18" s="14">
        <v>44593</v>
      </c>
      <c r="C18" s="9" t="str">
        <f t="shared" si="0"/>
        <v>February</v>
      </c>
      <c r="D18" s="9" t="s">
        <v>18</v>
      </c>
      <c r="E18" s="9" t="s">
        <v>31</v>
      </c>
      <c r="F18" s="10">
        <v>4832</v>
      </c>
    </row>
    <row r="19" spans="2:6" ht="15.75" customHeight="1" x14ac:dyDescent="0.25">
      <c r="B19" s="14">
        <v>44600</v>
      </c>
      <c r="C19" s="9" t="str">
        <f t="shared" si="0"/>
        <v>February</v>
      </c>
      <c r="D19" s="9" t="s">
        <v>19</v>
      </c>
      <c r="E19" s="9" t="s">
        <v>32</v>
      </c>
      <c r="F19" s="10">
        <v>1407</v>
      </c>
    </row>
    <row r="20" spans="2:6" ht="15.75" customHeight="1" x14ac:dyDescent="0.25">
      <c r="B20" s="14">
        <v>44603</v>
      </c>
      <c r="C20" s="9" t="str">
        <f t="shared" si="0"/>
        <v>February</v>
      </c>
      <c r="D20" s="9" t="s">
        <v>54</v>
      </c>
      <c r="E20" s="9" t="s">
        <v>41</v>
      </c>
      <c r="F20" s="10">
        <v>1590</v>
      </c>
    </row>
    <row r="21" spans="2:6" ht="15.75" customHeight="1" x14ac:dyDescent="0.25">
      <c r="B21" s="14">
        <v>44604</v>
      </c>
      <c r="C21" s="9" t="str">
        <f t="shared" si="0"/>
        <v>February</v>
      </c>
      <c r="D21" s="9" t="s">
        <v>54</v>
      </c>
      <c r="E21" s="9" t="s">
        <v>42</v>
      </c>
      <c r="F21" s="10">
        <v>3192</v>
      </c>
    </row>
    <row r="22" spans="2:6" ht="15.75" customHeight="1" x14ac:dyDescent="0.25">
      <c r="B22" s="14">
        <v>44604</v>
      </c>
      <c r="C22" s="9" t="str">
        <f t="shared" si="0"/>
        <v>February</v>
      </c>
      <c r="D22" s="9" t="s">
        <v>54</v>
      </c>
      <c r="E22" s="9" t="s">
        <v>43</v>
      </c>
      <c r="F22" s="10">
        <v>3810</v>
      </c>
    </row>
    <row r="23" spans="2:6" ht="15.75" customHeight="1" x14ac:dyDescent="0.25">
      <c r="B23" s="14">
        <v>44606</v>
      </c>
      <c r="C23" s="9" t="str">
        <f t="shared" si="0"/>
        <v>February</v>
      </c>
      <c r="D23" s="9" t="s">
        <v>20</v>
      </c>
      <c r="E23" s="9" t="s">
        <v>44</v>
      </c>
      <c r="F23" s="10">
        <v>3635</v>
      </c>
    </row>
    <row r="24" spans="2:6" ht="15.75" customHeight="1" x14ac:dyDescent="0.25">
      <c r="B24" s="14">
        <v>44620</v>
      </c>
      <c r="C24" s="9" t="str">
        <f t="shared" si="0"/>
        <v>February</v>
      </c>
      <c r="D24" s="9" t="s">
        <v>14</v>
      </c>
      <c r="E24" s="9" t="s">
        <v>37</v>
      </c>
      <c r="F24" s="10">
        <v>4833</v>
      </c>
    </row>
    <row r="25" spans="2:6" ht="15.75" customHeight="1" x14ac:dyDescent="0.25">
      <c r="B25" s="14">
        <v>44620</v>
      </c>
      <c r="C25" s="9" t="str">
        <f t="shared" si="0"/>
        <v>February</v>
      </c>
      <c r="D25" s="9" t="s">
        <v>53</v>
      </c>
      <c r="E25" s="9" t="s">
        <v>38</v>
      </c>
      <c r="F25" s="10">
        <v>4875</v>
      </c>
    </row>
    <row r="26" spans="2:6" ht="15.75" customHeight="1" x14ac:dyDescent="0.25">
      <c r="B26" s="14">
        <v>44620</v>
      </c>
      <c r="C26" s="9" t="str">
        <f t="shared" si="0"/>
        <v>February</v>
      </c>
      <c r="D26" s="9" t="s">
        <v>52</v>
      </c>
      <c r="E26" s="9" t="s">
        <v>39</v>
      </c>
      <c r="F26" s="10">
        <v>4263</v>
      </c>
    </row>
    <row r="27" spans="2:6" ht="15.75" customHeight="1" x14ac:dyDescent="0.25">
      <c r="B27" s="14">
        <v>44621</v>
      </c>
      <c r="C27" s="9" t="str">
        <f t="shared" si="0"/>
        <v>March</v>
      </c>
      <c r="D27" s="9" t="s">
        <v>17</v>
      </c>
      <c r="E27" s="9" t="s">
        <v>29</v>
      </c>
      <c r="F27" s="10">
        <v>3242</v>
      </c>
    </row>
    <row r="28" spans="2:6" ht="15.75" customHeight="1" x14ac:dyDescent="0.25">
      <c r="B28" s="14">
        <v>44621</v>
      </c>
      <c r="C28" s="9" t="str">
        <f t="shared" si="0"/>
        <v>March</v>
      </c>
      <c r="D28" s="9" t="s">
        <v>55</v>
      </c>
      <c r="E28" s="9" t="s">
        <v>40</v>
      </c>
      <c r="F28" s="10">
        <v>3490</v>
      </c>
    </row>
    <row r="29" spans="2:6" ht="15.75" customHeight="1" x14ac:dyDescent="0.25">
      <c r="B29" s="14">
        <v>44621</v>
      </c>
      <c r="C29" s="9" t="str">
        <f t="shared" si="0"/>
        <v>March</v>
      </c>
      <c r="D29" s="9" t="s">
        <v>18</v>
      </c>
      <c r="E29" s="9" t="s">
        <v>31</v>
      </c>
      <c r="F29" s="10">
        <v>3559</v>
      </c>
    </row>
    <row r="30" spans="2:6" ht="15.75" customHeight="1" x14ac:dyDescent="0.25">
      <c r="B30" s="14">
        <v>44628</v>
      </c>
      <c r="C30" s="9" t="str">
        <f t="shared" si="0"/>
        <v>March</v>
      </c>
      <c r="D30" s="9" t="s">
        <v>19</v>
      </c>
      <c r="E30" s="9" t="s">
        <v>32</v>
      </c>
      <c r="F30" s="10">
        <v>1769</v>
      </c>
    </row>
    <row r="31" spans="2:6" ht="15.75" customHeight="1" x14ac:dyDescent="0.25">
      <c r="B31" s="14">
        <v>44631</v>
      </c>
      <c r="C31" s="9" t="str">
        <f t="shared" si="0"/>
        <v>March</v>
      </c>
      <c r="D31" s="9" t="s">
        <v>54</v>
      </c>
      <c r="E31" s="9" t="s">
        <v>45</v>
      </c>
      <c r="F31" s="10">
        <v>3730</v>
      </c>
    </row>
    <row r="32" spans="2:6" ht="15.75" customHeight="1" x14ac:dyDescent="0.25">
      <c r="B32" s="14">
        <v>44632</v>
      </c>
      <c r="C32" s="9" t="str">
        <f t="shared" si="0"/>
        <v>March</v>
      </c>
      <c r="D32" s="9" t="s">
        <v>54</v>
      </c>
      <c r="E32" s="9" t="s">
        <v>46</v>
      </c>
      <c r="F32" s="10">
        <v>2677</v>
      </c>
    </row>
    <row r="33" spans="2:6" ht="15.75" customHeight="1" x14ac:dyDescent="0.25">
      <c r="B33" s="14">
        <v>44632</v>
      </c>
      <c r="C33" s="9" t="str">
        <f t="shared" si="0"/>
        <v>March</v>
      </c>
      <c r="D33" s="9" t="s">
        <v>54</v>
      </c>
      <c r="E33" s="9" t="s">
        <v>47</v>
      </c>
      <c r="F33" s="10">
        <v>3358</v>
      </c>
    </row>
    <row r="34" spans="2:6" ht="15.75" customHeight="1" x14ac:dyDescent="0.25">
      <c r="B34" s="14">
        <v>44634</v>
      </c>
      <c r="C34" s="9" t="str">
        <f t="shared" si="0"/>
        <v>March</v>
      </c>
      <c r="D34" s="9" t="s">
        <v>20</v>
      </c>
      <c r="E34" s="9" t="s">
        <v>36</v>
      </c>
      <c r="F34" s="10">
        <v>4740</v>
      </c>
    </row>
    <row r="35" spans="2:6" ht="15.75" customHeight="1" x14ac:dyDescent="0.25">
      <c r="B35" s="14">
        <v>44648</v>
      </c>
      <c r="C35" s="9" t="str">
        <f t="shared" si="0"/>
        <v>March</v>
      </c>
      <c r="D35" s="9" t="s">
        <v>14</v>
      </c>
      <c r="E35" s="9" t="s">
        <v>37</v>
      </c>
      <c r="F35" s="10">
        <v>3179</v>
      </c>
    </row>
    <row r="36" spans="2:6" ht="15.75" customHeight="1" x14ac:dyDescent="0.25">
      <c r="B36" s="14">
        <v>44648</v>
      </c>
      <c r="C36" s="9" t="str">
        <f t="shared" si="0"/>
        <v>March</v>
      </c>
      <c r="D36" s="9" t="s">
        <v>53</v>
      </c>
      <c r="E36" s="9" t="s">
        <v>38</v>
      </c>
      <c r="F36" s="10">
        <v>2470</v>
      </c>
    </row>
    <row r="37" spans="2:6" ht="15.75" customHeight="1" x14ac:dyDescent="0.25">
      <c r="B37" s="14">
        <v>44648</v>
      </c>
      <c r="C37" s="9" t="str">
        <f t="shared" si="0"/>
        <v>March</v>
      </c>
      <c r="D37" s="9" t="s">
        <v>52</v>
      </c>
      <c r="E37" s="9" t="s">
        <v>39</v>
      </c>
      <c r="F37" s="10">
        <v>1020</v>
      </c>
    </row>
    <row r="38" spans="2:6" ht="15.75" customHeight="1" x14ac:dyDescent="0.25">
      <c r="B38" s="14">
        <v>44652</v>
      </c>
      <c r="C38" s="9" t="str">
        <f t="shared" si="0"/>
        <v>April</v>
      </c>
      <c r="D38" s="9" t="s">
        <v>17</v>
      </c>
      <c r="E38" s="9" t="s">
        <v>29</v>
      </c>
      <c r="F38" s="10">
        <v>3853</v>
      </c>
    </row>
    <row r="39" spans="2:6" ht="15.75" customHeight="1" x14ac:dyDescent="0.25">
      <c r="B39" s="14">
        <v>44652</v>
      </c>
      <c r="C39" s="9" t="str">
        <f t="shared" si="0"/>
        <v>April</v>
      </c>
      <c r="D39" s="9" t="s">
        <v>55</v>
      </c>
      <c r="E39" s="9" t="s">
        <v>30</v>
      </c>
      <c r="F39" s="10">
        <v>1209</v>
      </c>
    </row>
    <row r="40" spans="2:6" ht="15.75" customHeight="1" x14ac:dyDescent="0.25">
      <c r="B40" s="14">
        <v>44652</v>
      </c>
      <c r="C40" s="9" t="str">
        <f t="shared" si="0"/>
        <v>April</v>
      </c>
      <c r="D40" s="9" t="s">
        <v>18</v>
      </c>
      <c r="E40" s="9" t="s">
        <v>31</v>
      </c>
      <c r="F40" s="10">
        <v>1032</v>
      </c>
    </row>
    <row r="41" spans="2:6" ht="15.75" customHeight="1" x14ac:dyDescent="0.25">
      <c r="B41" s="14">
        <v>44659</v>
      </c>
      <c r="C41" s="9" t="str">
        <f t="shared" si="0"/>
        <v>April</v>
      </c>
      <c r="D41" s="9" t="s">
        <v>19</v>
      </c>
      <c r="E41" s="9" t="s">
        <v>32</v>
      </c>
      <c r="F41" s="10">
        <v>3698</v>
      </c>
    </row>
    <row r="42" spans="2:6" ht="15.75" customHeight="1" x14ac:dyDescent="0.25">
      <c r="B42" s="14">
        <v>44662</v>
      </c>
      <c r="C42" s="9" t="str">
        <f t="shared" si="0"/>
        <v>April</v>
      </c>
      <c r="D42" s="9" t="s">
        <v>54</v>
      </c>
      <c r="E42" s="9" t="s">
        <v>48</v>
      </c>
      <c r="F42" s="10">
        <v>1451</v>
      </c>
    </row>
    <row r="43" spans="2:6" ht="15.75" customHeight="1" x14ac:dyDescent="0.25">
      <c r="B43" s="14">
        <v>44663</v>
      </c>
      <c r="C43" s="9" t="str">
        <f t="shared" si="0"/>
        <v>April</v>
      </c>
      <c r="D43" s="9" t="s">
        <v>54</v>
      </c>
      <c r="E43" s="9" t="s">
        <v>34</v>
      </c>
      <c r="F43" s="10">
        <v>3623</v>
      </c>
    </row>
    <row r="44" spans="2:6" ht="15.75" customHeight="1" x14ac:dyDescent="0.25">
      <c r="B44" s="14">
        <v>44663</v>
      </c>
      <c r="C44" s="9" t="str">
        <f t="shared" si="0"/>
        <v>April</v>
      </c>
      <c r="D44" s="9" t="s">
        <v>54</v>
      </c>
      <c r="E44" s="9" t="s">
        <v>49</v>
      </c>
      <c r="F44" s="10">
        <v>1693</v>
      </c>
    </row>
    <row r="45" spans="2:6" ht="15.75" customHeight="1" x14ac:dyDescent="0.25">
      <c r="B45" s="14">
        <v>44665</v>
      </c>
      <c r="C45" s="9" t="str">
        <f t="shared" si="0"/>
        <v>April</v>
      </c>
      <c r="D45" s="9" t="s">
        <v>20</v>
      </c>
      <c r="E45" s="9" t="s">
        <v>36</v>
      </c>
      <c r="F45" s="10">
        <v>3004</v>
      </c>
    </row>
    <row r="46" spans="2:6" ht="15.75" customHeight="1" x14ac:dyDescent="0.25">
      <c r="B46" s="14">
        <v>44679</v>
      </c>
      <c r="C46" s="9" t="str">
        <f t="shared" si="0"/>
        <v>April</v>
      </c>
      <c r="D46" s="9" t="s">
        <v>14</v>
      </c>
      <c r="E46" s="9" t="s">
        <v>37</v>
      </c>
      <c r="F46" s="10">
        <v>3584</v>
      </c>
    </row>
    <row r="47" spans="2:6" ht="15.75" customHeight="1" x14ac:dyDescent="0.25">
      <c r="B47" s="14">
        <v>44679</v>
      </c>
      <c r="C47" s="9" t="str">
        <f t="shared" si="0"/>
        <v>April</v>
      </c>
      <c r="D47" s="9" t="s">
        <v>53</v>
      </c>
      <c r="E47" s="9" t="s">
        <v>38</v>
      </c>
      <c r="F47" s="10">
        <v>3931</v>
      </c>
    </row>
    <row r="48" spans="2:6" ht="15.75" customHeight="1" x14ac:dyDescent="0.25">
      <c r="B48" s="14">
        <v>44679</v>
      </c>
      <c r="C48" s="9" t="str">
        <f t="shared" si="0"/>
        <v>April</v>
      </c>
      <c r="D48" s="9" t="s">
        <v>52</v>
      </c>
      <c r="E48" s="9" t="s">
        <v>39</v>
      </c>
      <c r="F48" s="10">
        <v>1123</v>
      </c>
    </row>
    <row r="49" spans="2:6" ht="15.75" customHeight="1" x14ac:dyDescent="0.25">
      <c r="B49" s="14">
        <v>44682</v>
      </c>
      <c r="C49" s="9" t="str">
        <f t="shared" si="0"/>
        <v>May</v>
      </c>
      <c r="D49" s="9" t="s">
        <v>17</v>
      </c>
      <c r="E49" s="9" t="s">
        <v>29</v>
      </c>
      <c r="F49" s="10">
        <v>2664</v>
      </c>
    </row>
    <row r="50" spans="2:6" ht="15.75" customHeight="1" x14ac:dyDescent="0.25">
      <c r="B50" s="14">
        <v>44682</v>
      </c>
      <c r="C50" s="9" t="str">
        <f t="shared" si="0"/>
        <v>May</v>
      </c>
      <c r="D50" s="9" t="s">
        <v>55</v>
      </c>
      <c r="E50" s="9" t="s">
        <v>30</v>
      </c>
      <c r="F50" s="10">
        <v>1752</v>
      </c>
    </row>
    <row r="51" spans="2:6" ht="15.75" customHeight="1" x14ac:dyDescent="0.25">
      <c r="B51" s="14">
        <v>44682</v>
      </c>
      <c r="C51" s="9" t="str">
        <f t="shared" si="0"/>
        <v>May</v>
      </c>
      <c r="D51" s="9" t="s">
        <v>18</v>
      </c>
      <c r="E51" s="9" t="s">
        <v>31</v>
      </c>
      <c r="F51" s="10">
        <v>3161</v>
      </c>
    </row>
    <row r="52" spans="2:6" ht="15.75" customHeight="1" x14ac:dyDescent="0.25">
      <c r="B52" s="14">
        <v>44689</v>
      </c>
      <c r="C52" s="9" t="str">
        <f t="shared" si="0"/>
        <v>May</v>
      </c>
      <c r="D52" s="9" t="s">
        <v>19</v>
      </c>
      <c r="E52" s="9" t="s">
        <v>32</v>
      </c>
      <c r="F52" s="10">
        <v>2542</v>
      </c>
    </row>
    <row r="53" spans="2:6" ht="15.75" customHeight="1" x14ac:dyDescent="0.25">
      <c r="B53" s="14">
        <v>44692</v>
      </c>
      <c r="C53" s="9" t="str">
        <f t="shared" si="0"/>
        <v>May</v>
      </c>
      <c r="D53" s="9" t="s">
        <v>54</v>
      </c>
      <c r="E53" s="9" t="s">
        <v>33</v>
      </c>
      <c r="F53" s="10">
        <v>1184</v>
      </c>
    </row>
    <row r="54" spans="2:6" ht="15.75" customHeight="1" x14ac:dyDescent="0.25">
      <c r="B54" s="14">
        <v>44693</v>
      </c>
      <c r="C54" s="9" t="str">
        <f t="shared" si="0"/>
        <v>May</v>
      </c>
      <c r="D54" s="9" t="s">
        <v>54</v>
      </c>
      <c r="E54" s="9" t="s">
        <v>34</v>
      </c>
      <c r="F54" s="10">
        <v>1883</v>
      </c>
    </row>
    <row r="55" spans="2:6" ht="15.75" customHeight="1" x14ac:dyDescent="0.25">
      <c r="B55" s="14">
        <v>44693</v>
      </c>
      <c r="C55" s="9" t="str">
        <f t="shared" si="0"/>
        <v>May</v>
      </c>
      <c r="D55" s="9" t="s">
        <v>54</v>
      </c>
      <c r="E55" s="9" t="s">
        <v>50</v>
      </c>
      <c r="F55" s="10">
        <v>3356</v>
      </c>
    </row>
    <row r="56" spans="2:6" ht="15.75" customHeight="1" x14ac:dyDescent="0.25">
      <c r="B56" s="14">
        <v>44695</v>
      </c>
      <c r="C56" s="9" t="str">
        <f t="shared" si="0"/>
        <v>May</v>
      </c>
      <c r="D56" s="9" t="s">
        <v>20</v>
      </c>
      <c r="E56" s="9" t="s">
        <v>36</v>
      </c>
      <c r="F56" s="10">
        <v>2617</v>
      </c>
    </row>
    <row r="57" spans="2:6" ht="15.75" customHeight="1" x14ac:dyDescent="0.25">
      <c r="B57" s="14">
        <v>44709</v>
      </c>
      <c r="C57" s="9" t="str">
        <f t="shared" si="0"/>
        <v>May</v>
      </c>
      <c r="D57" s="9" t="s">
        <v>14</v>
      </c>
      <c r="E57" s="9" t="s">
        <v>37</v>
      </c>
      <c r="F57" s="10">
        <v>4666</v>
      </c>
    </row>
    <row r="58" spans="2:6" ht="15.75" customHeight="1" x14ac:dyDescent="0.25">
      <c r="B58" s="14">
        <v>44709</v>
      </c>
      <c r="C58" s="9" t="str">
        <f t="shared" si="0"/>
        <v>May</v>
      </c>
      <c r="D58" s="9" t="s">
        <v>53</v>
      </c>
      <c r="E58" s="9" t="s">
        <v>38</v>
      </c>
      <c r="F58" s="10">
        <v>4401</v>
      </c>
    </row>
    <row r="59" spans="2:6" ht="15.75" customHeight="1" x14ac:dyDescent="0.25">
      <c r="B59" s="14">
        <v>44709</v>
      </c>
      <c r="C59" s="9" t="str">
        <f t="shared" si="0"/>
        <v>May</v>
      </c>
      <c r="D59" s="9" t="s">
        <v>52</v>
      </c>
      <c r="E59" s="9" t="s">
        <v>39</v>
      </c>
      <c r="F59" s="10">
        <v>1897</v>
      </c>
    </row>
    <row r="60" spans="2:6" ht="15.75" customHeight="1" x14ac:dyDescent="0.25">
      <c r="B60" s="14">
        <v>44710</v>
      </c>
      <c r="C60" s="9" t="str">
        <f t="shared" si="0"/>
        <v>May</v>
      </c>
      <c r="D60" s="9" t="s">
        <v>52</v>
      </c>
      <c r="E60" s="16" t="s">
        <v>51</v>
      </c>
      <c r="F60" s="10">
        <v>1046</v>
      </c>
    </row>
    <row r="61" spans="2:6" ht="15.75" customHeight="1" x14ac:dyDescent="0.25">
      <c r="B61" s="14"/>
      <c r="C61" s="16" t="s">
        <v>6</v>
      </c>
      <c r="D61" s="9" t="s">
        <v>52</v>
      </c>
      <c r="E61" s="16" t="s">
        <v>59</v>
      </c>
      <c r="F61" s="10">
        <v>2500</v>
      </c>
    </row>
    <row r="62" spans="2:6" ht="15.75" customHeight="1" x14ac:dyDescent="0.25">
      <c r="B62" s="14"/>
      <c r="C62" s="16" t="s">
        <v>6</v>
      </c>
      <c r="D62" s="9" t="s">
        <v>53</v>
      </c>
      <c r="E62" s="16" t="s">
        <v>60</v>
      </c>
      <c r="F62" s="10">
        <v>5000</v>
      </c>
    </row>
    <row r="63" spans="2:6" ht="15.75" customHeight="1" x14ac:dyDescent="0.25">
      <c r="B63" s="14"/>
      <c r="C63" s="16" t="s">
        <v>6</v>
      </c>
      <c r="D63" s="9" t="s">
        <v>55</v>
      </c>
      <c r="E63" s="16" t="s">
        <v>61</v>
      </c>
      <c r="F63" s="10">
        <v>2500</v>
      </c>
    </row>
    <row r="64" spans="2:6" ht="15.75" customHeight="1" x14ac:dyDescent="0.25">
      <c r="B64" s="14"/>
      <c r="C64" s="16" t="s">
        <v>6</v>
      </c>
      <c r="D64" s="9" t="s">
        <v>17</v>
      </c>
      <c r="E64" s="16" t="s">
        <v>62</v>
      </c>
      <c r="F64" s="10">
        <v>5000</v>
      </c>
    </row>
    <row r="65" spans="2:6" ht="15.75" customHeight="1" x14ac:dyDescent="0.25">
      <c r="B65" s="14"/>
      <c r="D65" s="9"/>
      <c r="F65" s="10"/>
    </row>
    <row r="66" spans="2:6" ht="15.75" customHeight="1" x14ac:dyDescent="0.25">
      <c r="B66" s="14"/>
      <c r="F66" s="10"/>
    </row>
    <row r="67" spans="2:6" ht="15.75" customHeight="1" x14ac:dyDescent="0.25">
      <c r="B67" s="14"/>
      <c r="F67" s="10"/>
    </row>
    <row r="68" spans="2:6" ht="15.75" customHeight="1" x14ac:dyDescent="0.25">
      <c r="B68" s="14"/>
      <c r="F68" s="10"/>
    </row>
    <row r="69" spans="2:6" ht="15.75" customHeight="1" x14ac:dyDescent="0.25">
      <c r="B69" s="14"/>
      <c r="F69" s="10"/>
    </row>
    <row r="70" spans="2:6" ht="15.75" customHeight="1" x14ac:dyDescent="0.25">
      <c r="B70" s="14"/>
      <c r="F70" s="10"/>
    </row>
    <row r="71" spans="2:6" ht="15.75" customHeight="1" x14ac:dyDescent="0.25">
      <c r="B71" s="14"/>
      <c r="F71" s="10"/>
    </row>
    <row r="72" spans="2:6" ht="15.75" customHeight="1" x14ac:dyDescent="0.25">
      <c r="B72" s="14"/>
      <c r="F72" s="10"/>
    </row>
    <row r="73" spans="2:6" ht="15.75" customHeight="1" x14ac:dyDescent="0.25">
      <c r="B73" s="14"/>
      <c r="F73" s="10"/>
    </row>
    <row r="74" spans="2:6" ht="15.75" customHeight="1" x14ac:dyDescent="0.25"/>
    <row r="75" spans="2:6" ht="15.75" customHeight="1" x14ac:dyDescent="0.25"/>
    <row r="76" spans="2:6" ht="15.75" customHeight="1" x14ac:dyDescent="0.25"/>
    <row r="77" spans="2:6" ht="15.75" customHeight="1" x14ac:dyDescent="0.25"/>
    <row r="78" spans="2:6" ht="15.75" customHeight="1" x14ac:dyDescent="0.25"/>
    <row r="79" spans="2:6" ht="15.75" customHeight="1" x14ac:dyDescent="0.25"/>
    <row r="80" spans="2: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D5:D65" xr:uid="{00000000-0002-0000-0300-000000000000}">
      <formula1>$H$5:$H$13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9322-4321-40F9-9240-E556426E61BE}">
  <dimension ref="B2:S23"/>
  <sheetViews>
    <sheetView showGridLines="0" tabSelected="1" zoomScaleNormal="100" workbookViewId="0">
      <selection activeCell="E26" sqref="E26:F26"/>
    </sheetView>
  </sheetViews>
  <sheetFormatPr defaultRowHeight="15.75" x14ac:dyDescent="0.25"/>
  <cols>
    <col min="1" max="1" width="1.25" customWidth="1"/>
    <col min="2" max="2" width="31" bestFit="1" customWidth="1"/>
    <col min="3" max="3" width="10.875" bestFit="1" customWidth="1"/>
    <col min="4" max="4" width="10.75" bestFit="1" customWidth="1"/>
    <col min="5" max="5" width="1" customWidth="1"/>
    <col min="6" max="6" width="10.25" bestFit="1" customWidth="1"/>
    <col min="8" max="8" width="0.75" customWidth="1"/>
    <col min="14" max="14" width="1.125" customWidth="1"/>
  </cols>
  <sheetData>
    <row r="2" spans="2:19" ht="24" thickBot="1" x14ac:dyDescent="0.4">
      <c r="B2" s="23" t="s">
        <v>63</v>
      </c>
      <c r="C2" s="22"/>
      <c r="D2" s="22"/>
      <c r="F2" s="22"/>
      <c r="G2" s="22"/>
    </row>
    <row r="4" spans="2:19" x14ac:dyDescent="0.25">
      <c r="B4" s="16" t="s">
        <v>64</v>
      </c>
      <c r="C4" s="24" t="s">
        <v>5</v>
      </c>
    </row>
    <row r="6" spans="2:19" ht="31.5" x14ac:dyDescent="0.25">
      <c r="B6" s="27" t="s">
        <v>57</v>
      </c>
      <c r="C6" s="25" t="s">
        <v>65</v>
      </c>
      <c r="D6" s="25" t="s">
        <v>66</v>
      </c>
      <c r="F6" s="26" t="s">
        <v>67</v>
      </c>
      <c r="G6" s="26" t="s">
        <v>68</v>
      </c>
      <c r="I6" s="44" t="s">
        <v>69</v>
      </c>
      <c r="J6" s="44"/>
      <c r="K6" s="44"/>
      <c r="L6" s="44"/>
      <c r="M6" s="44"/>
      <c r="O6" s="44" t="s">
        <v>70</v>
      </c>
      <c r="P6" s="44"/>
      <c r="Q6" s="44"/>
      <c r="R6" s="44"/>
      <c r="S6" s="44"/>
    </row>
    <row r="7" spans="2:19" x14ac:dyDescent="0.25">
      <c r="B7" s="28" t="s">
        <v>13</v>
      </c>
      <c r="C7" s="28"/>
      <c r="D7" s="28"/>
      <c r="E7" s="28"/>
      <c r="F7" s="28"/>
      <c r="G7" s="28"/>
    </row>
    <row r="8" spans="2:19" x14ac:dyDescent="0.25">
      <c r="B8" s="29" t="s">
        <v>53</v>
      </c>
      <c r="C8" s="30">
        <f>INDEX(Budget!$B$4:$N$18,MATCH(dashboard!B8,Budget!$B$4:$B$18,0),MATCH(dashboard!$C$4,Budget!$B$4:$N$4,0))</f>
        <v>2230</v>
      </c>
      <c r="D8" s="30">
        <f>SUMIFS(Actual!$F$5:$F$64,Actual!$C$5:$C$64,dashboard!$C$4,Actual!$D$5:$D$64,dashboard!B8)</f>
        <v>4401</v>
      </c>
      <c r="E8" s="28"/>
      <c r="F8" s="30">
        <f>D8-C8</f>
        <v>2171</v>
      </c>
      <c r="G8" s="31">
        <f>F8/C8</f>
        <v>0.97354260089686095</v>
      </c>
    </row>
    <row r="9" spans="2:19" x14ac:dyDescent="0.25">
      <c r="B9" s="29" t="s">
        <v>14</v>
      </c>
      <c r="C9" s="32">
        <f>INDEX(Budget!$B$4:$N$18,MATCH(dashboard!B9,Budget!$B$4:$B$18,0),MATCH(dashboard!$C$4,Budget!$B$4:$N$4,0))</f>
        <v>2612</v>
      </c>
      <c r="D9" s="32">
        <f>SUMIFS(Actual!$F$5:$F$64,Actual!$C$5:$C$64,dashboard!$C$4,Actual!$D$5:$D$64,dashboard!B9)</f>
        <v>4666</v>
      </c>
      <c r="E9" s="28"/>
      <c r="F9" s="32">
        <f t="shared" ref="F9:F20" si="0">D9-C9</f>
        <v>2054</v>
      </c>
      <c r="G9" s="31">
        <f t="shared" ref="G9:G20" si="1">F9/C9</f>
        <v>0.78637059724349156</v>
      </c>
    </row>
    <row r="10" spans="2:19" x14ac:dyDescent="0.25">
      <c r="B10" s="29" t="s">
        <v>52</v>
      </c>
      <c r="C10" s="33">
        <f>INDEX(Budget!$B$4:$N$18,MATCH(dashboard!B10,Budget!$B$4:$B$18,0),MATCH(dashboard!$C$4,Budget!$B$4:$N$4,0))</f>
        <v>699</v>
      </c>
      <c r="D10" s="33">
        <f>SUMIFS(Actual!$F$5:$F$64,Actual!$C$5:$C$64,dashboard!$C$4,Actual!$D$5:$D$64,dashboard!B10)</f>
        <v>2943</v>
      </c>
      <c r="E10" s="28"/>
      <c r="F10" s="33">
        <f t="shared" si="0"/>
        <v>2244</v>
      </c>
      <c r="G10" s="31">
        <f t="shared" si="1"/>
        <v>3.2103004291845494</v>
      </c>
    </row>
    <row r="11" spans="2:19" x14ac:dyDescent="0.25">
      <c r="B11" s="34" t="s">
        <v>15</v>
      </c>
      <c r="C11" s="35">
        <f>INDEX(Budget!$B$4:$N$18,MATCH(dashboard!B11,Budget!$B$4:$B$18,0),MATCH(dashboard!$C$4,Budget!$B$4:$N$4,0))</f>
        <v>5541</v>
      </c>
      <c r="D11" s="35">
        <f>SUM(D8:D10)</f>
        <v>12010</v>
      </c>
      <c r="E11" s="28"/>
      <c r="F11" s="35">
        <f t="shared" si="0"/>
        <v>6469</v>
      </c>
      <c r="G11" s="36">
        <f t="shared" si="1"/>
        <v>1.1674787944414367</v>
      </c>
    </row>
    <row r="12" spans="2:19" x14ac:dyDescent="0.25">
      <c r="B12" s="29"/>
      <c r="C12" s="37"/>
      <c r="D12" s="37"/>
      <c r="E12" s="28"/>
      <c r="F12" s="37"/>
      <c r="G12" s="31"/>
    </row>
    <row r="13" spans="2:19" x14ac:dyDescent="0.25">
      <c r="B13" s="28" t="s">
        <v>16</v>
      </c>
      <c r="C13" s="37"/>
      <c r="D13" s="37"/>
      <c r="E13" s="28"/>
      <c r="F13" s="37"/>
      <c r="G13" s="31"/>
    </row>
    <row r="14" spans="2:19" x14ac:dyDescent="0.25">
      <c r="B14" s="29" t="s">
        <v>17</v>
      </c>
      <c r="C14" s="30">
        <f>INDEX(Budget!$B$4:$N$18,MATCH(dashboard!B14,Budget!$B$4:$B$18,0),MATCH(dashboard!$C$4,Budget!$B$4:$N$4,0))</f>
        <v>431</v>
      </c>
      <c r="D14" s="30">
        <f>SUMIFS(Actual!$F$5:$F$64,Actual!$C$5:$C$64,dashboard!$C$4,Actual!$D$5:$D$64,dashboard!B14)</f>
        <v>2664</v>
      </c>
      <c r="E14" s="28"/>
      <c r="F14" s="30">
        <f t="shared" si="0"/>
        <v>2233</v>
      </c>
      <c r="G14" s="31">
        <f t="shared" si="1"/>
        <v>5.1809744779582365</v>
      </c>
    </row>
    <row r="15" spans="2:19" x14ac:dyDescent="0.25">
      <c r="B15" s="29" t="s">
        <v>55</v>
      </c>
      <c r="C15" s="32">
        <f>INDEX(Budget!$B$4:$N$18,MATCH(dashboard!B15,Budget!$B$4:$B$18,0),MATCH(dashboard!$C$4,Budget!$B$4:$N$4,0))</f>
        <v>604</v>
      </c>
      <c r="D15" s="32">
        <f>SUMIFS(Actual!$F$5:$F$64,Actual!$C$5:$C$64,dashboard!$C$4,Actual!$D$5:$D$64,dashboard!B15)</f>
        <v>1752</v>
      </c>
      <c r="E15" s="28"/>
      <c r="F15" s="32">
        <f t="shared" si="0"/>
        <v>1148</v>
      </c>
      <c r="G15" s="31">
        <f t="shared" si="1"/>
        <v>1.9006622516556291</v>
      </c>
    </row>
    <row r="16" spans="2:19" x14ac:dyDescent="0.25">
      <c r="B16" s="29" t="s">
        <v>18</v>
      </c>
      <c r="C16" s="32">
        <f>INDEX(Budget!$B$4:$N$18,MATCH(dashboard!B16,Budget!$B$4:$B$18,0),MATCH(dashboard!$C$4,Budget!$B$4:$N$4,0))</f>
        <v>642</v>
      </c>
      <c r="D16" s="32">
        <f>SUMIFS(Actual!$F$5:$F$64,Actual!$C$5:$C$64,dashboard!$C$4,Actual!$D$5:$D$64,dashboard!B16)</f>
        <v>3161</v>
      </c>
      <c r="E16" s="28"/>
      <c r="F16" s="32">
        <f t="shared" si="0"/>
        <v>2519</v>
      </c>
      <c r="G16" s="31">
        <f t="shared" si="1"/>
        <v>3.9236760124610592</v>
      </c>
    </row>
    <row r="17" spans="2:7" x14ac:dyDescent="0.25">
      <c r="B17" s="29" t="s">
        <v>19</v>
      </c>
      <c r="C17" s="32">
        <f>INDEX(Budget!$B$4:$N$18,MATCH(dashboard!B17,Budget!$B$4:$B$18,0),MATCH(dashboard!$C$4,Budget!$B$4:$N$4,0))</f>
        <v>341</v>
      </c>
      <c r="D17" s="32">
        <f>SUMIFS(Actual!$F$5:$F$64,Actual!$C$5:$C$64,dashboard!$C$4,Actual!$D$5:$D$64,dashboard!B17)</f>
        <v>2542</v>
      </c>
      <c r="E17" s="28"/>
      <c r="F17" s="32">
        <f t="shared" si="0"/>
        <v>2201</v>
      </c>
      <c r="G17" s="31">
        <f t="shared" si="1"/>
        <v>6.4545454545454541</v>
      </c>
    </row>
    <row r="18" spans="2:7" x14ac:dyDescent="0.25">
      <c r="B18" s="29" t="s">
        <v>54</v>
      </c>
      <c r="C18" s="32">
        <f>INDEX(Budget!$B$4:$N$18,MATCH(dashboard!B18,Budget!$B$4:$B$18,0),MATCH(dashboard!$C$4,Budget!$B$4:$N$4,0))</f>
        <v>339</v>
      </c>
      <c r="D18" s="32">
        <f>SUMIFS(Actual!$F$5:$F$64,Actual!$C$5:$C$64,dashboard!$C$4,Actual!$D$5:$D$64,dashboard!B18)</f>
        <v>6423</v>
      </c>
      <c r="E18" s="28"/>
      <c r="F18" s="32">
        <f t="shared" si="0"/>
        <v>6084</v>
      </c>
      <c r="G18" s="31">
        <f t="shared" si="1"/>
        <v>17.946902654867255</v>
      </c>
    </row>
    <row r="19" spans="2:7" x14ac:dyDescent="0.25">
      <c r="B19" s="29" t="s">
        <v>20</v>
      </c>
      <c r="C19" s="33">
        <f>INDEX(Budget!$B$4:$N$18,MATCH(dashboard!B19,Budget!$B$4:$B$18,0),MATCH(dashboard!$C$4,Budget!$B$4:$N$4,0))</f>
        <v>851</v>
      </c>
      <c r="D19" s="33">
        <f>SUMIFS(Actual!$F$5:$F$64,Actual!$C$5:$C$64,dashboard!$C$4,Actual!$D$5:$D$64,dashboard!B19)</f>
        <v>2617</v>
      </c>
      <c r="E19" s="28"/>
      <c r="F19" s="33">
        <f t="shared" si="0"/>
        <v>1766</v>
      </c>
      <c r="G19" s="31">
        <f t="shared" si="1"/>
        <v>2.0752056404230319</v>
      </c>
    </row>
    <row r="20" spans="2:7" x14ac:dyDescent="0.25">
      <c r="B20" s="38" t="s">
        <v>21</v>
      </c>
      <c r="C20" s="39">
        <f>INDEX(Budget!$B$4:$N$18,MATCH(dashboard!B20,Budget!$B$4:$B$18,0),MATCH(dashboard!$C$4,Budget!$B$4:$N$4,0))</f>
        <v>3208</v>
      </c>
      <c r="D20" s="39">
        <f>SUM(D13:D19)</f>
        <v>19159</v>
      </c>
      <c r="E20" s="28"/>
      <c r="F20" s="39">
        <f t="shared" si="0"/>
        <v>15951</v>
      </c>
      <c r="G20" s="40">
        <f t="shared" si="1"/>
        <v>4.9722568578553616</v>
      </c>
    </row>
    <row r="21" spans="2:7" x14ac:dyDescent="0.25">
      <c r="B21" s="28"/>
      <c r="C21" s="37"/>
      <c r="D21" s="37"/>
      <c r="E21" s="28"/>
      <c r="F21" s="37"/>
      <c r="G21" s="28"/>
    </row>
    <row r="22" spans="2:7" ht="16.5" thickBot="1" x14ac:dyDescent="0.3">
      <c r="B22" s="41" t="s">
        <v>56</v>
      </c>
      <c r="C22" s="42">
        <f>C11-C20</f>
        <v>2333</v>
      </c>
      <c r="D22" s="42">
        <f>D11-D20</f>
        <v>-7149</v>
      </c>
      <c r="E22" s="28"/>
      <c r="F22" s="42">
        <f t="shared" ref="F22" si="2">D22-C22</f>
        <v>-9482</v>
      </c>
      <c r="G22" s="43">
        <f t="shared" ref="G22" si="3">F22/C22</f>
        <v>-4.0642948992713244</v>
      </c>
    </row>
    <row r="23" spans="2:7" ht="16.5" thickTop="1" x14ac:dyDescent="0.25"/>
  </sheetData>
  <mergeCells count="2">
    <mergeCell ref="I6:M6"/>
    <mergeCell ref="O6:S6"/>
  </mergeCells>
  <conditionalFormatting sqref="F8:G22">
    <cfRule type="cellIs" dxfId="1" priority="1" operator="greaterThan">
      <formula>0</formula>
    </cfRule>
    <cfRule type="cellIs" dxfId="0" priority="2" operator="lessThan">
      <formula>0</formula>
    </cfRule>
  </conditionalFormatting>
  <pageMargins left="0.25" right="0.25" top="0.75" bottom="0.75" header="0.3" footer="0.3"/>
  <pageSetup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0A6AB1-11DA-421D-B6CA-D6CC6587287A}">
          <x14:formula1>
            <xm:f>Budget!$C$4:$N$4</xm:f>
          </x14:formula1>
          <xm:sqref>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Budget</vt:lpstr>
      <vt:lpstr>Actual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Mehtab Manzar</dc:creator>
  <cp:lastModifiedBy>Talha Mazhar</cp:lastModifiedBy>
  <cp:lastPrinted>2024-04-13T10:41:30Z</cp:lastPrinted>
  <dcterms:created xsi:type="dcterms:W3CDTF">2022-04-11T09:11:40Z</dcterms:created>
  <dcterms:modified xsi:type="dcterms:W3CDTF">2024-04-22T17:44:01Z</dcterms:modified>
</cp:coreProperties>
</file>