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cf74c3676d6265/Desktop/financial freelance/"/>
    </mc:Choice>
  </mc:AlternateContent>
  <xr:revisionPtr revIDLastSave="4" documentId="13_ncr:1_{A184D45B-08B7-43C4-A7EA-E978CD92768D}" xr6:coauthVersionLast="43" xr6:coauthVersionMax="47" xr10:uidLastSave="{A28C6280-DC0A-444F-AF81-D08C7EACB388}"/>
  <bookViews>
    <workbookView xWindow="-120" yWindow="-120" windowWidth="20730" windowHeight="11160" activeTab="1" xr2:uid="{51C94CC5-0C2F-6D4D-9C41-E0029B3FD163}"/>
  </bookViews>
  <sheets>
    <sheet name="Cover" sheetId="6" r:id="rId1"/>
    <sheet name="Sheet1" sheetId="1" r:id="rId2"/>
    <sheet name="Sheet2" sheetId="2" r:id="rId3"/>
    <sheet name="Sheet3" sheetId="5" state="hidden" r:id="rId4"/>
  </sheets>
  <definedNames>
    <definedName name="_xlnm._FilterDatabase" localSheetId="2" hidden="1">Sheet2!$B$2:$J$119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6" l="1"/>
  <c r="B10" i="6" s="1"/>
  <c r="B11" i="6" s="1"/>
  <c r="B8" i="6"/>
  <c r="J6" i="2"/>
  <c r="J14" i="2"/>
  <c r="J18" i="2"/>
  <c r="J22" i="2"/>
  <c r="J26" i="2"/>
  <c r="J34" i="2"/>
  <c r="J38" i="2"/>
  <c r="J42" i="2"/>
  <c r="J46" i="2"/>
  <c r="J50" i="2"/>
  <c r="J54" i="2"/>
  <c r="J58" i="2"/>
  <c r="J66" i="2"/>
  <c r="J70" i="2"/>
  <c r="J74" i="2"/>
  <c r="J78" i="2"/>
  <c r="J82" i="2"/>
  <c r="J86" i="2"/>
  <c r="J94" i="2"/>
  <c r="J110" i="2"/>
  <c r="J12" i="2"/>
  <c r="J28" i="2"/>
  <c r="J76" i="2"/>
  <c r="J77" i="2"/>
  <c r="J84" i="2"/>
  <c r="J85" i="2"/>
  <c r="J88" i="2"/>
  <c r="J92" i="2"/>
  <c r="J96" i="2"/>
  <c r="J100" i="2"/>
  <c r="J104" i="2"/>
  <c r="J105" i="2"/>
  <c r="J108" i="2"/>
  <c r="J112" i="2"/>
  <c r="G10" i="1"/>
  <c r="D10" i="1"/>
  <c r="E10" i="1"/>
  <c r="I10" i="1"/>
  <c r="A14" i="5"/>
  <c r="A15" i="5" s="1"/>
  <c r="A16" i="5" s="1"/>
  <c r="A17" i="5" s="1"/>
  <c r="A18" i="5" s="1"/>
  <c r="A19" i="5" s="1"/>
  <c r="A20" i="5" s="1"/>
  <c r="A21" i="5" s="1"/>
  <c r="A22" i="5" s="1"/>
  <c r="A23" i="5" s="1"/>
  <c r="A6" i="5"/>
  <c r="A7" i="5"/>
  <c r="A8" i="5"/>
  <c r="A9" i="5" s="1"/>
  <c r="A10" i="5" s="1"/>
  <c r="A11" i="5" s="1"/>
  <c r="A12" i="5" s="1"/>
  <c r="A13" i="5" s="1"/>
  <c r="A5" i="5"/>
  <c r="J113" i="2"/>
  <c r="J109" i="2"/>
  <c r="J102" i="2"/>
  <c r="J101" i="2"/>
  <c r="J97" i="2"/>
  <c r="J93" i="2"/>
  <c r="J90" i="2"/>
  <c r="J89" i="2"/>
  <c r="J81" i="2"/>
  <c r="J73" i="2"/>
  <c r="J69" i="2"/>
  <c r="J65" i="2"/>
  <c r="J62" i="2"/>
  <c r="J61" i="2"/>
  <c r="J57" i="2"/>
  <c r="J53" i="2"/>
  <c r="J49" i="2"/>
  <c r="J45" i="2"/>
  <c r="J41" i="2"/>
  <c r="J37" i="2"/>
  <c r="J33" i="2"/>
  <c r="J30" i="2"/>
  <c r="J29" i="2"/>
  <c r="J25" i="2"/>
  <c r="J21" i="2"/>
  <c r="J17" i="2"/>
  <c r="J13" i="2"/>
  <c r="J9" i="2"/>
  <c r="J5" i="2"/>
  <c r="C10" i="1"/>
  <c r="F10" i="1"/>
  <c r="H10" i="1"/>
  <c r="J10" i="2" l="1"/>
  <c r="J3" i="2"/>
  <c r="J106" i="2"/>
  <c r="J98" i="2"/>
  <c r="J80" i="2"/>
  <c r="J72" i="2"/>
  <c r="J68" i="2"/>
  <c r="J64" i="2"/>
  <c r="J60" i="2"/>
  <c r="J56" i="2"/>
  <c r="J52" i="2"/>
  <c r="J48" i="2"/>
  <c r="J44" i="2"/>
  <c r="J40" i="2"/>
  <c r="J36" i="2"/>
  <c r="J32" i="2"/>
  <c r="J24" i="2"/>
  <c r="J20" i="2"/>
  <c r="J16" i="2"/>
  <c r="J8" i="2"/>
  <c r="J4" i="2"/>
  <c r="J111" i="2"/>
  <c r="J107" i="2"/>
  <c r="J103" i="2"/>
  <c r="J99" i="2"/>
  <c r="J95" i="2"/>
  <c r="J91" i="2"/>
  <c r="J87" i="2"/>
  <c r="J83" i="2"/>
  <c r="J79" i="2"/>
  <c r="J75" i="2"/>
  <c r="J71" i="2"/>
  <c r="J67" i="2"/>
  <c r="J63" i="2"/>
  <c r="J59" i="2"/>
  <c r="J55" i="2"/>
  <c r="J51" i="2"/>
  <c r="J47" i="2"/>
  <c r="J43" i="2"/>
  <c r="J39" i="2"/>
  <c r="J35" i="2"/>
  <c r="J31" i="2"/>
  <c r="J27" i="2"/>
  <c r="J23" i="2"/>
  <c r="J19" i="2"/>
  <c r="J15" i="2"/>
  <c r="J11" i="2"/>
  <c r="J7" i="2"/>
  <c r="I48" i="1"/>
  <c r="H48" i="1"/>
  <c r="G48" i="1"/>
  <c r="F48" i="1"/>
  <c r="E48" i="1"/>
  <c r="D48" i="1"/>
  <c r="I47" i="1"/>
  <c r="H47" i="1"/>
  <c r="G47" i="1"/>
  <c r="F47" i="1"/>
  <c r="E47" i="1"/>
  <c r="D47" i="1"/>
  <c r="C48" i="1"/>
  <c r="C47" i="1"/>
  <c r="C40" i="1"/>
  <c r="B9" i="1"/>
  <c r="B13" i="1" s="1"/>
  <c r="B8" i="1"/>
  <c r="B12" i="1" s="1"/>
  <c r="C49" i="1" l="1"/>
  <c r="D49" i="1"/>
  <c r="E49" i="1"/>
  <c r="D40" i="1"/>
  <c r="H49" i="1"/>
  <c r="I49" i="1"/>
  <c r="F49" i="1"/>
  <c r="G49" i="1"/>
  <c r="E40" i="1"/>
  <c r="C41" i="1" l="1"/>
  <c r="C42" i="1" s="1"/>
  <c r="C35" i="1"/>
  <c r="C34" i="1"/>
  <c r="F40" i="1" l="1"/>
  <c r="C51" i="1"/>
  <c r="C36" i="1"/>
  <c r="C37" i="1" s="1"/>
  <c r="D35" i="1"/>
  <c r="D41" i="1"/>
  <c r="D42" i="1" s="1"/>
  <c r="D34" i="1"/>
  <c r="E35" i="1"/>
  <c r="E41" i="1"/>
  <c r="E42" i="1" s="1"/>
  <c r="E34" i="1"/>
  <c r="G40" i="1"/>
  <c r="E51" i="1" l="1"/>
  <c r="D51" i="1"/>
  <c r="C43" i="1"/>
  <c r="E36" i="1"/>
  <c r="E37" i="1" s="1"/>
  <c r="D36" i="1"/>
  <c r="F41" i="1"/>
  <c r="F42" i="1" s="1"/>
  <c r="F35" i="1"/>
  <c r="F34" i="1"/>
  <c r="H40" i="1"/>
  <c r="D43" i="1" l="1"/>
  <c r="D44" i="1" s="1"/>
  <c r="D37" i="1"/>
  <c r="C52" i="1"/>
  <c r="C54" i="1" s="1"/>
  <c r="C55" i="1" s="1"/>
  <c r="C44" i="1"/>
  <c r="E43" i="1"/>
  <c r="F51" i="1"/>
  <c r="F36" i="1"/>
  <c r="F37" i="1" s="1"/>
  <c r="G41" i="1"/>
  <c r="G42" i="1" s="1"/>
  <c r="G34" i="1"/>
  <c r="G35" i="1"/>
  <c r="D52" i="1" l="1"/>
  <c r="D54" i="1" s="1"/>
  <c r="D55" i="1" s="1"/>
  <c r="E52" i="1"/>
  <c r="E54" i="1" s="1"/>
  <c r="E55" i="1" s="1"/>
  <c r="E44" i="1"/>
  <c r="F43" i="1"/>
  <c r="F44" i="1" s="1"/>
  <c r="G51" i="1"/>
  <c r="I40" i="1"/>
  <c r="G36" i="1"/>
  <c r="G37" i="1" s="1"/>
  <c r="H35" i="1"/>
  <c r="H34" i="1"/>
  <c r="H41" i="1"/>
  <c r="H42" i="1" s="1"/>
  <c r="H51" i="1" l="1"/>
  <c r="F52" i="1"/>
  <c r="F54" i="1" s="1"/>
  <c r="F55" i="1" s="1"/>
  <c r="H36" i="1"/>
  <c r="I41" i="1"/>
  <c r="I42" i="1" s="1"/>
  <c r="I35" i="1"/>
  <c r="I34" i="1"/>
  <c r="G43" i="1"/>
  <c r="G44" i="1" s="1"/>
  <c r="H43" i="1" l="1"/>
  <c r="H44" i="1" s="1"/>
  <c r="H37" i="1"/>
  <c r="G52" i="1"/>
  <c r="G54" i="1" s="1"/>
  <c r="I51" i="1"/>
  <c r="I36" i="1"/>
  <c r="H52" i="1" l="1"/>
  <c r="H54" i="1" s="1"/>
  <c r="H55" i="1" s="1"/>
  <c r="I43" i="1"/>
  <c r="I44" i="1" s="1"/>
  <c r="I37" i="1"/>
  <c r="G55" i="1"/>
  <c r="I52" i="1" l="1"/>
  <c r="I54" i="1" s="1"/>
  <c r="I55" i="1" s="1"/>
</calcChain>
</file>

<file path=xl/sharedStrings.xml><?xml version="1.0" encoding="utf-8"?>
<sst xmlns="http://schemas.openxmlformats.org/spreadsheetml/2006/main" count="664" uniqueCount="125">
  <si>
    <t>Total Orders</t>
  </si>
  <si>
    <t>Order Details</t>
  </si>
  <si>
    <t>Average Product Value</t>
  </si>
  <si>
    <t># of items per order</t>
  </si>
  <si>
    <t>Average Cart/Order Value</t>
  </si>
  <si>
    <t>Cost Assumptions</t>
  </si>
  <si>
    <t>Variable</t>
  </si>
  <si>
    <t>Manufacturing (per order)</t>
  </si>
  <si>
    <t>Order Fulfillment (per order)</t>
  </si>
  <si>
    <t>Paid Traffic (cost per paid click)</t>
  </si>
  <si>
    <t>Fixed</t>
  </si>
  <si>
    <t>Warehouse Rent</t>
  </si>
  <si>
    <t>Office Rent</t>
  </si>
  <si>
    <t>Salaries</t>
  </si>
  <si>
    <t>Other</t>
  </si>
  <si>
    <t>x</t>
  </si>
  <si>
    <t>Tax Rate</t>
  </si>
  <si>
    <t>Income Statement</t>
  </si>
  <si>
    <t>Revenue</t>
  </si>
  <si>
    <t>COGS</t>
  </si>
  <si>
    <t>Gross Profit</t>
  </si>
  <si>
    <t>Gross Profit Margin</t>
  </si>
  <si>
    <t>Variable Costs</t>
  </si>
  <si>
    <t>Marketing</t>
  </si>
  <si>
    <t>Fulfillment</t>
  </si>
  <si>
    <t>Total Variable Costs</t>
  </si>
  <si>
    <t>Contribution Margin</t>
  </si>
  <si>
    <t>Contribution Margin %</t>
  </si>
  <si>
    <t>Fixed Costs</t>
  </si>
  <si>
    <t>General &amp; Administrative</t>
  </si>
  <si>
    <t>Total Fixed Costs</t>
  </si>
  <si>
    <t>Total Costs</t>
  </si>
  <si>
    <t>EBT</t>
  </si>
  <si>
    <t>Tax</t>
  </si>
  <si>
    <t>Profit / (Loss)</t>
  </si>
  <si>
    <t>Product</t>
  </si>
  <si>
    <t>Price</t>
  </si>
  <si>
    <t>Units Sold</t>
  </si>
  <si>
    <t>Outlet</t>
  </si>
  <si>
    <t>Salomon</t>
  </si>
  <si>
    <t>Puma</t>
  </si>
  <si>
    <t>CRTL ALT +</t>
  </si>
  <si>
    <t>CRTL ALT -</t>
  </si>
  <si>
    <t>Zoom in, Zoom out</t>
  </si>
  <si>
    <t>Auto Fit</t>
  </si>
  <si>
    <t>ALT H O I</t>
  </si>
  <si>
    <t>ALT H O A</t>
  </si>
  <si>
    <t>Remove Gridlines</t>
  </si>
  <si>
    <t>ALT W V G</t>
  </si>
  <si>
    <t>Navigation</t>
  </si>
  <si>
    <t>CRTL Down/UP/Left/Right</t>
  </si>
  <si>
    <t>CRTL Space &amp; Shift Space</t>
  </si>
  <si>
    <t>Width and Height</t>
  </si>
  <si>
    <t>ALT H O W</t>
  </si>
  <si>
    <t>ALT H O H</t>
  </si>
  <si>
    <t>Number, Curreny and %age</t>
  </si>
  <si>
    <t>Removing/Adding Decimal</t>
  </si>
  <si>
    <t>ALT H 9 / 0</t>
  </si>
  <si>
    <t xml:space="preserve">Total </t>
  </si>
  <si>
    <t>ALT =</t>
  </si>
  <si>
    <t>Formula Check</t>
  </si>
  <si>
    <t>CRTL `</t>
  </si>
  <si>
    <t>Group/Ungroup</t>
  </si>
  <si>
    <t>Shift ALT Right Arrow / Left Arrow</t>
  </si>
  <si>
    <t>Adding Note</t>
  </si>
  <si>
    <t>Shift F2</t>
  </si>
  <si>
    <t>Sheet Name</t>
  </si>
  <si>
    <t>ALT H O R</t>
  </si>
  <si>
    <t>Adding Filter</t>
  </si>
  <si>
    <t>CRTL SHIFT L</t>
  </si>
  <si>
    <t>Removing Duplicates</t>
  </si>
  <si>
    <t>ALT A M</t>
  </si>
  <si>
    <t>Find and Replace</t>
  </si>
  <si>
    <t>CRTL H</t>
  </si>
  <si>
    <t>Adding Email</t>
  </si>
  <si>
    <t>CRTL E</t>
  </si>
  <si>
    <t>Automatic List</t>
  </si>
  <si>
    <t>ALT down arrow</t>
  </si>
  <si>
    <t>Paste Special</t>
  </si>
  <si>
    <t>CRTL ALT V</t>
  </si>
  <si>
    <t>Table Formating</t>
  </si>
  <si>
    <t>CRTL T</t>
  </si>
  <si>
    <t>Concatenate</t>
  </si>
  <si>
    <t>Sources</t>
  </si>
  <si>
    <t>Direct</t>
  </si>
  <si>
    <t>Indirect</t>
  </si>
  <si>
    <t>Total Leads</t>
  </si>
  <si>
    <t>Lead Rates</t>
  </si>
  <si>
    <t>Average Leads</t>
  </si>
  <si>
    <t>Order Placed</t>
  </si>
  <si>
    <t>Assumptions</t>
  </si>
  <si>
    <t>Ali</t>
  </si>
  <si>
    <t>Raheel</t>
  </si>
  <si>
    <t>Naveed</t>
  </si>
  <si>
    <t>Husain</t>
  </si>
  <si>
    <t>Kamalam</t>
  </si>
  <si>
    <t>Kamal</t>
  </si>
  <si>
    <t>Basic</t>
  </si>
  <si>
    <t>Standard</t>
  </si>
  <si>
    <t>Premium</t>
  </si>
  <si>
    <t>Lahore</t>
  </si>
  <si>
    <t>Karachi</t>
  </si>
  <si>
    <t>Physical</t>
  </si>
  <si>
    <t>Order No</t>
  </si>
  <si>
    <t>Person Name</t>
  </si>
  <si>
    <t>Category</t>
  </si>
  <si>
    <t>City</t>
  </si>
  <si>
    <t>General</t>
  </si>
  <si>
    <t>CA</t>
  </si>
  <si>
    <t>Metro</t>
  </si>
  <si>
    <t>Carry On</t>
  </si>
  <si>
    <t>LHR-PK Brand</t>
  </si>
  <si>
    <t>Method</t>
  </si>
  <si>
    <t>CRTL Shift 1/$/%</t>
  </si>
  <si>
    <t>Welcome to Professional's Legacy</t>
  </si>
  <si>
    <t>You can join below courses increase your productivity:</t>
  </si>
  <si>
    <t>Data Analysis with Advance Excel</t>
  </si>
  <si>
    <t xml:space="preserve">Preparation of Financial Statements </t>
  </si>
  <si>
    <t>Financial Modeling and Valuation Analysis</t>
  </si>
  <si>
    <t>Quickbooks - Bookkeeping</t>
  </si>
  <si>
    <t>Freelancing Master Class</t>
  </si>
  <si>
    <t>At 50% Discount.</t>
  </si>
  <si>
    <t>+923003078277   - WhatsApp</t>
  </si>
  <si>
    <t>zoom in</t>
  </si>
  <si>
    <t>ctrl alt+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</si>
</sst>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_(* #,##0_);_(* \(#,##0\);_(* &quot;-&quot;??_);_(@_)"/>
    <numFmt numFmtId="166" formatCode="0.0%"/>
    <numFmt numFmtId="167" formatCode="[$$-409]#,##0.00;[Red][$$-409]#,##0.00"/>
    <numFmt numFmtId="168" formatCode="0.0"/>
    <numFmt numFmtId="169" formatCode="_-* #,##0.0_-;\-* #,##0.0_-;_-* &quot;-&quot;??_-;_-@_-"/>
    <numFmt numFmtId="170" formatCode="[$$-C09]#,##0"/>
    <numFmt numFmtId="171" formatCode="_-* #,##0_-;\-* #,##0_-;_-* &quot;-&quot;??_-;_-@_-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rgb="FF2A3E68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9">
    <xf numFmtId="0" fontId="0" fillId="0" borderId="0" xfId="0"/>
    <xf numFmtId="0" fontId="5" fillId="2" borderId="0" xfId="0" applyFont="1" applyFill="1"/>
    <xf numFmtId="0" fontId="6" fillId="0" borderId="0" xfId="0" applyFont="1"/>
    <xf numFmtId="0" fontId="7" fillId="3" borderId="0" xfId="0" applyFont="1" applyFill="1"/>
    <xf numFmtId="0" fontId="7" fillId="0" borderId="1" xfId="0" applyFont="1" applyBorder="1"/>
    <xf numFmtId="0" fontId="7" fillId="0" borderId="0" xfId="0" applyFont="1"/>
    <xf numFmtId="0" fontId="7" fillId="0" borderId="2" xfId="0" applyFont="1" applyBorder="1"/>
    <xf numFmtId="165" fontId="7" fillId="0" borderId="2" xfId="0" applyNumberFormat="1" applyFont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8" fillId="0" borderId="0" xfId="0" applyFont="1"/>
    <xf numFmtId="0" fontId="7" fillId="0" borderId="0" xfId="0" applyFont="1" applyAlignment="1">
      <alignment horizontal="left" indent="1"/>
    </xf>
    <xf numFmtId="0" fontId="11" fillId="0" borderId="1" xfId="0" applyFont="1" applyBorder="1"/>
    <xf numFmtId="165" fontId="11" fillId="0" borderId="1" xfId="0" applyNumberFormat="1" applyFont="1" applyBorder="1"/>
    <xf numFmtId="0" fontId="3" fillId="0" borderId="0" xfId="0" applyFont="1"/>
    <xf numFmtId="0" fontId="10" fillId="0" borderId="0" xfId="0" applyFont="1"/>
    <xf numFmtId="165" fontId="10" fillId="0" borderId="0" xfId="0" applyNumberFormat="1" applyFont="1"/>
    <xf numFmtId="168" fontId="10" fillId="0" borderId="0" xfId="0" applyNumberFormat="1" applyFont="1"/>
    <xf numFmtId="167" fontId="11" fillId="0" borderId="0" xfId="0" applyNumberFormat="1" applyFont="1"/>
    <xf numFmtId="0" fontId="11" fillId="3" borderId="0" xfId="0" applyFont="1" applyFill="1"/>
    <xf numFmtId="0" fontId="11" fillId="0" borderId="0" xfId="0" applyFont="1"/>
    <xf numFmtId="169" fontId="10" fillId="0" borderId="0" xfId="1" applyNumberFormat="1" applyFont="1" applyBorder="1"/>
    <xf numFmtId="165" fontId="11" fillId="0" borderId="0" xfId="0" applyNumberFormat="1" applyFont="1"/>
    <xf numFmtId="9" fontId="10" fillId="0" borderId="0" xfId="0" applyNumberFormat="1" applyFont="1"/>
    <xf numFmtId="166" fontId="8" fillId="0" borderId="0" xfId="2" applyNumberFormat="1" applyFont="1" applyBorder="1" applyAlignment="1">
      <alignment horizontal="right"/>
    </xf>
    <xf numFmtId="165" fontId="7" fillId="0" borderId="0" xfId="0" applyNumberFormat="1" applyFont="1"/>
    <xf numFmtId="1" fontId="0" fillId="0" borderId="0" xfId="0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71" fontId="0" fillId="0" borderId="0" xfId="1" applyNumberFormat="1" applyFont="1" applyAlignment="1"/>
    <xf numFmtId="15" fontId="3" fillId="0" borderId="0" xfId="0" applyNumberFormat="1" applyFont="1"/>
    <xf numFmtId="0" fontId="3" fillId="0" borderId="0" xfId="0" applyFont="1" applyAlignment="1">
      <alignment horizontal="left" indent="1"/>
    </xf>
    <xf numFmtId="0" fontId="3" fillId="0" borderId="3" xfId="0" applyFont="1" applyBorder="1" applyAlignment="1">
      <alignment horizontal="left" indent="1"/>
    </xf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  <xf numFmtId="2" fontId="10" fillId="0" borderId="0" xfId="0" applyNumberFormat="1" applyFont="1"/>
    <xf numFmtId="0" fontId="0" fillId="0" borderId="0" xfId="0" applyAlignment="1">
      <alignment horizontal="left" vertical="center"/>
    </xf>
    <xf numFmtId="1" fontId="10" fillId="0" borderId="0" xfId="0" applyNumberFormat="1" applyFont="1"/>
    <xf numFmtId="0" fontId="13" fillId="5" borderId="0" xfId="0" applyFont="1" applyFill="1"/>
    <xf numFmtId="0" fontId="2" fillId="0" borderId="0" xfId="0" applyFont="1"/>
    <xf numFmtId="0" fontId="2" fillId="0" borderId="0" xfId="0" applyFont="1" applyAlignment="1">
      <alignment horizontal="left" indent="1"/>
    </xf>
    <xf numFmtId="0" fontId="7" fillId="6" borderId="0" xfId="0" applyFont="1" applyFill="1"/>
    <xf numFmtId="0" fontId="12" fillId="7" borderId="4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14" fillId="0" borderId="10" xfId="0" applyFont="1" applyBorder="1"/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5" fillId="8" borderId="10" xfId="0" applyFont="1" applyFill="1" applyBorder="1" applyAlignment="1">
      <alignment horizontal="center" vertical="center" wrapText="1"/>
    </xf>
    <xf numFmtId="0" fontId="15" fillId="8" borderId="0" xfId="0" applyFont="1" applyFill="1" applyBorder="1" applyAlignment="1">
      <alignment horizontal="center" vertical="center" wrapText="1"/>
    </xf>
    <xf numFmtId="0" fontId="15" fillId="8" borderId="11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1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305496"/>
      <color rgb="FF293D68"/>
      <color rgb="FF000037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350EE-206E-420E-9FBF-D803702E1E75}">
  <dimension ref="B2:G15"/>
  <sheetViews>
    <sheetView showGridLines="0" workbookViewId="0">
      <selection activeCell="L11" sqref="L11"/>
    </sheetView>
  </sheetViews>
  <sheetFormatPr defaultRowHeight="15.75" x14ac:dyDescent="0.25"/>
  <sheetData>
    <row r="2" spans="2:7" ht="16.5" thickBot="1" x14ac:dyDescent="0.3"/>
    <row r="3" spans="2:7" ht="25.15" customHeight="1" thickTop="1" x14ac:dyDescent="0.25">
      <c r="B3" s="56" t="s">
        <v>114</v>
      </c>
      <c r="C3" s="57"/>
      <c r="D3" s="57"/>
      <c r="E3" s="57"/>
      <c r="F3" s="57"/>
      <c r="G3" s="58"/>
    </row>
    <row r="4" spans="2:7" x14ac:dyDescent="0.25">
      <c r="B4" s="46"/>
      <c r="C4" s="47"/>
      <c r="D4" s="47"/>
      <c r="E4" s="47"/>
      <c r="F4" s="47"/>
      <c r="G4" s="48"/>
    </row>
    <row r="5" spans="2:7" x14ac:dyDescent="0.25">
      <c r="B5" s="49" t="s">
        <v>115</v>
      </c>
      <c r="C5" s="47"/>
      <c r="D5" s="47"/>
      <c r="E5" s="47"/>
      <c r="F5" s="47"/>
      <c r="G5" s="48"/>
    </row>
    <row r="6" spans="2:7" x14ac:dyDescent="0.25">
      <c r="B6" s="46"/>
      <c r="C6" s="47"/>
      <c r="D6" s="47"/>
      <c r="E6" s="47"/>
      <c r="F6" s="47"/>
      <c r="G6" s="48"/>
    </row>
    <row r="7" spans="2:7" x14ac:dyDescent="0.25">
      <c r="B7" s="50">
        <v>1</v>
      </c>
      <c r="C7" s="62" t="s">
        <v>116</v>
      </c>
      <c r="D7" s="62"/>
      <c r="E7" s="62"/>
      <c r="F7" s="62"/>
      <c r="G7" s="63"/>
    </row>
    <row r="8" spans="2:7" x14ac:dyDescent="0.25">
      <c r="B8" s="51">
        <f>B7+1</f>
        <v>2</v>
      </c>
      <c r="C8" s="64" t="s">
        <v>117</v>
      </c>
      <c r="D8" s="64"/>
      <c r="E8" s="64"/>
      <c r="F8" s="64"/>
      <c r="G8" s="65"/>
    </row>
    <row r="9" spans="2:7" x14ac:dyDescent="0.25">
      <c r="B9" s="51">
        <f t="shared" ref="B9:B11" si="0">B8+1</f>
        <v>3</v>
      </c>
      <c r="C9" s="64" t="s">
        <v>118</v>
      </c>
      <c r="D9" s="64"/>
      <c r="E9" s="64"/>
      <c r="F9" s="64"/>
      <c r="G9" s="65"/>
    </row>
    <row r="10" spans="2:7" x14ac:dyDescent="0.25">
      <c r="B10" s="51">
        <f t="shared" si="0"/>
        <v>4</v>
      </c>
      <c r="C10" s="64" t="s">
        <v>119</v>
      </c>
      <c r="D10" s="64"/>
      <c r="E10" s="64"/>
      <c r="F10" s="64"/>
      <c r="G10" s="65"/>
    </row>
    <row r="11" spans="2:7" x14ac:dyDescent="0.25">
      <c r="B11" s="52">
        <f t="shared" si="0"/>
        <v>5</v>
      </c>
      <c r="C11" s="66" t="s">
        <v>120</v>
      </c>
      <c r="D11" s="66"/>
      <c r="E11" s="66"/>
      <c r="F11" s="66"/>
      <c r="G11" s="67"/>
    </row>
    <row r="12" spans="2:7" x14ac:dyDescent="0.25">
      <c r="B12" s="46"/>
      <c r="C12" s="47"/>
      <c r="D12" s="47"/>
      <c r="E12" s="47"/>
      <c r="F12" s="47"/>
      <c r="G12" s="48"/>
    </row>
    <row r="13" spans="2:7" ht="31.15" customHeight="1" x14ac:dyDescent="0.25">
      <c r="B13" s="59" t="s">
        <v>121</v>
      </c>
      <c r="C13" s="60"/>
      <c r="D13" s="60"/>
      <c r="E13" s="60"/>
      <c r="F13" s="60"/>
      <c r="G13" s="61"/>
    </row>
    <row r="14" spans="2:7" ht="24" thickBot="1" x14ac:dyDescent="0.3">
      <c r="B14" s="53" t="s">
        <v>122</v>
      </c>
      <c r="C14" s="54"/>
      <c r="D14" s="54"/>
      <c r="E14" s="54"/>
      <c r="F14" s="54"/>
      <c r="G14" s="55"/>
    </row>
    <row r="15" spans="2:7" ht="16.5" thickTop="1" x14ac:dyDescent="0.25"/>
  </sheetData>
  <mergeCells count="8">
    <mergeCell ref="B14:G14"/>
    <mergeCell ref="B3:G3"/>
    <mergeCell ref="B13:G13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0A7-6C3E-5B41-B94B-78E46A3C64F1}">
  <dimension ref="A1:L55"/>
  <sheetViews>
    <sheetView tabSelected="1" zoomScale="145" zoomScaleNormal="145" workbookViewId="0">
      <selection activeCell="E6" sqref="E6"/>
    </sheetView>
  </sheetViews>
  <sheetFormatPr defaultColWidth="10.75" defaultRowHeight="15" x14ac:dyDescent="0.25"/>
  <cols>
    <col min="1" max="1" width="1.75" style="2" bestFit="1" customWidth="1"/>
    <col min="2" max="2" width="26.75" style="2" bestFit="1" customWidth="1"/>
    <col min="3" max="9" width="6.875" style="2" bestFit="1" customWidth="1"/>
    <col min="10" max="10" width="10.75" style="2"/>
    <col min="11" max="11" width="7" style="2" bestFit="1" customWidth="1"/>
    <col min="12" max="12" width="7.875" style="2" bestFit="1" customWidth="1"/>
    <col min="13" max="16384" width="10.75" style="2"/>
  </cols>
  <sheetData>
    <row r="1" spans="1:12" x14ac:dyDescent="0.25">
      <c r="C1" s="39">
        <v>2023</v>
      </c>
      <c r="D1" s="39">
        <v>2024</v>
      </c>
      <c r="E1" s="39">
        <v>2025</v>
      </c>
      <c r="F1" s="39">
        <v>2026</v>
      </c>
      <c r="G1" s="39">
        <v>2027</v>
      </c>
      <c r="H1" s="39">
        <v>2028</v>
      </c>
      <c r="I1" s="39">
        <v>2029</v>
      </c>
    </row>
    <row r="2" spans="1:12" x14ac:dyDescent="0.25">
      <c r="B2" s="42" t="s">
        <v>90</v>
      </c>
      <c r="C2" s="42"/>
      <c r="D2" s="42"/>
      <c r="E2" s="42"/>
      <c r="F2" s="42"/>
      <c r="G2" s="42"/>
      <c r="H2" s="42"/>
      <c r="I2" s="42"/>
      <c r="K2" s="68" t="s">
        <v>123</v>
      </c>
      <c r="L2" s="68" t="s">
        <v>124</v>
      </c>
    </row>
    <row r="3" spans="1:12" x14ac:dyDescent="0.25">
      <c r="B3" s="40" t="s">
        <v>83</v>
      </c>
      <c r="C3" s="14"/>
      <c r="D3" s="14"/>
      <c r="E3" s="30"/>
      <c r="F3" s="14"/>
      <c r="G3" s="14"/>
      <c r="H3" s="14"/>
      <c r="I3" s="14"/>
    </row>
    <row r="4" spans="1:12" x14ac:dyDescent="0.25">
      <c r="B4" s="41" t="s">
        <v>84</v>
      </c>
      <c r="C4" s="38">
        <v>4051</v>
      </c>
      <c r="D4" s="38">
        <v>4041</v>
      </c>
      <c r="E4" s="38">
        <v>3521</v>
      </c>
      <c r="F4" s="38">
        <v>3913</v>
      </c>
      <c r="G4" s="38">
        <v>4962</v>
      </c>
      <c r="H4" s="38">
        <v>2974</v>
      </c>
      <c r="I4" s="38">
        <v>2531</v>
      </c>
    </row>
    <row r="5" spans="1:12" x14ac:dyDescent="0.25">
      <c r="B5" s="41" t="s">
        <v>85</v>
      </c>
      <c r="C5" s="38">
        <v>2750</v>
      </c>
      <c r="D5" s="38">
        <v>3308</v>
      </c>
      <c r="E5" s="38">
        <v>2078</v>
      </c>
      <c r="F5" s="38">
        <v>2716</v>
      </c>
      <c r="G5" s="38">
        <v>2565</v>
      </c>
      <c r="H5" s="38">
        <v>2377</v>
      </c>
      <c r="I5" s="38">
        <v>3229</v>
      </c>
    </row>
    <row r="6" spans="1:12" s="5" customFormat="1" x14ac:dyDescent="0.25">
      <c r="B6" s="4" t="s">
        <v>86</v>
      </c>
      <c r="C6" s="12"/>
      <c r="D6" s="12"/>
      <c r="E6" s="12"/>
      <c r="F6" s="12"/>
      <c r="G6" s="12"/>
      <c r="H6" s="12"/>
      <c r="I6" s="12"/>
    </row>
    <row r="7" spans="1:12" x14ac:dyDescent="0.25">
      <c r="B7" s="40" t="s">
        <v>87</v>
      </c>
      <c r="C7" s="15"/>
      <c r="D7" s="15"/>
      <c r="E7" s="15"/>
      <c r="F7" s="15"/>
      <c r="G7" s="15"/>
      <c r="H7" s="15"/>
      <c r="I7" s="15"/>
    </row>
    <row r="8" spans="1:12" x14ac:dyDescent="0.25">
      <c r="B8" s="31" t="str">
        <f>B4</f>
        <v>Direct</v>
      </c>
      <c r="C8" s="15">
        <v>0.05</v>
      </c>
      <c r="D8" s="15">
        <v>2.1000000000000001E-2</v>
      </c>
      <c r="E8" s="15">
        <v>2.1000000000000001E-2</v>
      </c>
      <c r="F8" s="15">
        <v>2.1999999999999999E-2</v>
      </c>
      <c r="G8" s="15">
        <v>2.1999999999999999E-2</v>
      </c>
      <c r="H8" s="15">
        <v>2.1999999999999999E-2</v>
      </c>
      <c r="I8" s="15">
        <v>2.3E-2</v>
      </c>
    </row>
    <row r="9" spans="1:12" x14ac:dyDescent="0.25">
      <c r="B9" s="32" t="str">
        <f>B5</f>
        <v>Indirect</v>
      </c>
      <c r="C9" s="15">
        <v>0.04</v>
      </c>
      <c r="D9" s="15">
        <v>0.01</v>
      </c>
      <c r="E9" s="15">
        <v>1.2E-2</v>
      </c>
      <c r="F9" s="15">
        <v>1.2E-2</v>
      </c>
      <c r="G9" s="15">
        <v>1.2E-2</v>
      </c>
      <c r="H9" s="15">
        <v>1.2E-2</v>
      </c>
      <c r="I9" s="15">
        <v>1.4E-2</v>
      </c>
    </row>
    <row r="10" spans="1:12" x14ac:dyDescent="0.25">
      <c r="B10" s="11" t="s">
        <v>88</v>
      </c>
      <c r="C10" s="12">
        <f>AVERAGE(C8:C9)</f>
        <v>4.4999999999999998E-2</v>
      </c>
      <c r="D10" s="12">
        <f t="shared" ref="D10:I10" si="0">AVERAGE(D8:D9)</f>
        <v>1.55E-2</v>
      </c>
      <c r="E10" s="12">
        <f t="shared" si="0"/>
        <v>1.6500000000000001E-2</v>
      </c>
      <c r="F10" s="12">
        <f t="shared" si="0"/>
        <v>1.7000000000000001E-2</v>
      </c>
      <c r="G10" s="12">
        <f t="shared" si="0"/>
        <v>1.7000000000000001E-2</v>
      </c>
      <c r="H10" s="12">
        <f t="shared" si="0"/>
        <v>1.7000000000000001E-2</v>
      </c>
      <c r="I10" s="12">
        <f t="shared" si="0"/>
        <v>1.8499999999999999E-2</v>
      </c>
    </row>
    <row r="11" spans="1:12" x14ac:dyDescent="0.25">
      <c r="B11" s="40" t="s">
        <v>89</v>
      </c>
      <c r="C11" s="15"/>
      <c r="D11" s="15"/>
      <c r="E11" s="15"/>
      <c r="F11" s="15"/>
      <c r="G11" s="15"/>
      <c r="H11" s="15"/>
      <c r="I11" s="15"/>
    </row>
    <row r="12" spans="1:12" x14ac:dyDescent="0.25">
      <c r="B12" s="31" t="str">
        <f>B8</f>
        <v>Direct</v>
      </c>
      <c r="C12" s="16">
        <v>30</v>
      </c>
      <c r="D12" s="16">
        <v>39.375</v>
      </c>
      <c r="E12" s="16">
        <v>49.21875</v>
      </c>
      <c r="F12" s="16">
        <v>61.874999999999993</v>
      </c>
      <c r="G12" s="16">
        <v>74.25</v>
      </c>
      <c r="H12" s="16">
        <v>92.8125</v>
      </c>
      <c r="I12" s="16">
        <v>116.4375</v>
      </c>
    </row>
    <row r="13" spans="1:12" x14ac:dyDescent="0.25">
      <c r="B13" s="31" t="str">
        <f>B9</f>
        <v>Indirect</v>
      </c>
      <c r="C13" s="16">
        <v>10</v>
      </c>
      <c r="D13" s="16">
        <v>20</v>
      </c>
      <c r="E13" s="16">
        <v>36</v>
      </c>
      <c r="F13" s="16">
        <v>54</v>
      </c>
      <c r="G13" s="16">
        <v>64.8</v>
      </c>
      <c r="H13" s="16">
        <v>71.280000000000015</v>
      </c>
      <c r="I13" s="16">
        <v>91.476000000000028</v>
      </c>
    </row>
    <row r="14" spans="1:12" s="5" customFormat="1" x14ac:dyDescent="0.25">
      <c r="B14" s="4" t="s">
        <v>0</v>
      </c>
      <c r="C14" s="13"/>
      <c r="D14" s="13"/>
      <c r="E14" s="13"/>
      <c r="F14" s="13"/>
      <c r="G14" s="13"/>
      <c r="H14" s="13"/>
      <c r="I14" s="13"/>
    </row>
    <row r="15" spans="1:12" x14ac:dyDescent="0.25">
      <c r="B15" s="14" t="s">
        <v>1</v>
      </c>
      <c r="C15" s="15"/>
      <c r="D15" s="15"/>
      <c r="E15" s="15"/>
      <c r="F15" s="15"/>
      <c r="G15" s="15"/>
      <c r="H15" s="15"/>
      <c r="I15" s="15"/>
    </row>
    <row r="16" spans="1:12" x14ac:dyDescent="0.25">
      <c r="A16" s="14"/>
      <c r="B16" s="31" t="s">
        <v>2</v>
      </c>
      <c r="C16" s="36">
        <v>22</v>
      </c>
      <c r="D16" s="36">
        <v>14</v>
      </c>
      <c r="E16" s="36">
        <v>20</v>
      </c>
      <c r="F16" s="36">
        <v>27</v>
      </c>
      <c r="G16" s="36">
        <v>13</v>
      </c>
      <c r="H16" s="36">
        <v>26</v>
      </c>
      <c r="I16" s="36">
        <v>18</v>
      </c>
    </row>
    <row r="17" spans="1:9" x14ac:dyDescent="0.25">
      <c r="A17" s="14"/>
      <c r="B17" s="31" t="s">
        <v>3</v>
      </c>
      <c r="C17" s="17">
        <v>1</v>
      </c>
      <c r="D17" s="17">
        <v>1</v>
      </c>
      <c r="E17" s="17">
        <v>1.1000000000000001</v>
      </c>
      <c r="F17" s="17">
        <v>1.1499999999999999</v>
      </c>
      <c r="G17" s="17">
        <v>1.1499999999999999</v>
      </c>
      <c r="H17" s="17">
        <v>1.3</v>
      </c>
      <c r="I17" s="17">
        <v>1.3</v>
      </c>
    </row>
    <row r="18" spans="1:9" x14ac:dyDescent="0.25">
      <c r="A18" s="14"/>
      <c r="B18" s="4" t="s">
        <v>4</v>
      </c>
      <c r="C18" s="12"/>
      <c r="D18" s="12"/>
      <c r="E18" s="12"/>
      <c r="F18" s="12"/>
      <c r="G18" s="12"/>
      <c r="H18" s="12"/>
      <c r="I18" s="12"/>
    </row>
    <row r="19" spans="1:9" x14ac:dyDescent="0.25">
      <c r="A19" s="14"/>
      <c r="B19" s="5"/>
      <c r="C19" s="18"/>
      <c r="D19" s="18"/>
      <c r="E19" s="18"/>
      <c r="F19" s="18"/>
      <c r="G19" s="18"/>
      <c r="H19" s="18"/>
      <c r="I19" s="18"/>
    </row>
    <row r="20" spans="1:9" x14ac:dyDescent="0.25">
      <c r="A20" s="14"/>
      <c r="B20" s="3" t="s">
        <v>5</v>
      </c>
      <c r="C20" s="19"/>
      <c r="D20" s="19"/>
      <c r="E20" s="19"/>
      <c r="F20" s="19"/>
      <c r="G20" s="19"/>
      <c r="H20" s="19"/>
      <c r="I20" s="19"/>
    </row>
    <row r="21" spans="1:9" x14ac:dyDescent="0.25">
      <c r="A21" s="14"/>
      <c r="B21" s="5" t="s">
        <v>6</v>
      </c>
      <c r="C21" s="20"/>
      <c r="D21" s="20"/>
      <c r="E21" s="20"/>
      <c r="F21" s="20"/>
      <c r="G21" s="20"/>
      <c r="H21" s="20"/>
      <c r="I21" s="20"/>
    </row>
    <row r="22" spans="1:9" x14ac:dyDescent="0.25">
      <c r="A22" s="14"/>
      <c r="B22" s="31" t="s">
        <v>7</v>
      </c>
      <c r="C22" s="21">
        <v>12.5</v>
      </c>
      <c r="D22" s="21">
        <v>12.5</v>
      </c>
      <c r="E22" s="21">
        <v>12.5</v>
      </c>
      <c r="F22" s="21">
        <v>12.5</v>
      </c>
      <c r="G22" s="21">
        <v>12.5</v>
      </c>
      <c r="H22" s="21">
        <v>12.5</v>
      </c>
      <c r="I22" s="21">
        <v>11</v>
      </c>
    </row>
    <row r="23" spans="1:9" x14ac:dyDescent="0.25">
      <c r="A23" s="14"/>
      <c r="B23" s="31" t="s">
        <v>8</v>
      </c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3.5</v>
      </c>
    </row>
    <row r="24" spans="1:9" x14ac:dyDescent="0.25">
      <c r="A24" s="14"/>
      <c r="B24" s="31" t="s">
        <v>9</v>
      </c>
      <c r="C24" s="21">
        <v>0.2</v>
      </c>
      <c r="D24" s="21">
        <v>0.2</v>
      </c>
      <c r="E24" s="21">
        <v>0.2</v>
      </c>
      <c r="F24" s="21">
        <v>0.2</v>
      </c>
      <c r="G24" s="21">
        <v>0.2</v>
      </c>
      <c r="H24" s="21">
        <v>0.2</v>
      </c>
      <c r="I24" s="21">
        <v>0.2</v>
      </c>
    </row>
    <row r="25" spans="1:9" x14ac:dyDescent="0.25">
      <c r="A25" s="14"/>
      <c r="B25" s="5" t="s">
        <v>10</v>
      </c>
      <c r="C25" s="15"/>
      <c r="D25" s="15"/>
      <c r="E25" s="15"/>
      <c r="F25" s="15"/>
      <c r="G25" s="15"/>
      <c r="H25" s="15"/>
      <c r="I25" s="15"/>
    </row>
    <row r="26" spans="1:9" x14ac:dyDescent="0.25">
      <c r="A26" s="14"/>
      <c r="B26" s="31" t="s">
        <v>11</v>
      </c>
      <c r="C26" s="16">
        <v>1618</v>
      </c>
      <c r="D26" s="16">
        <v>1424</v>
      </c>
      <c r="E26" s="16">
        <v>1546</v>
      </c>
      <c r="F26" s="16">
        <v>1752</v>
      </c>
      <c r="G26" s="16">
        <v>416</v>
      </c>
      <c r="H26" s="16">
        <v>596</v>
      </c>
      <c r="I26" s="16">
        <v>1705</v>
      </c>
    </row>
    <row r="27" spans="1:9" x14ac:dyDescent="0.25">
      <c r="A27" s="14"/>
      <c r="B27" s="31" t="s">
        <v>12</v>
      </c>
      <c r="C27" s="16">
        <v>1529</v>
      </c>
      <c r="D27" s="16">
        <v>1354</v>
      </c>
      <c r="E27" s="16">
        <v>310</v>
      </c>
      <c r="F27" s="16">
        <v>1393</v>
      </c>
      <c r="G27" s="16">
        <v>1160</v>
      </c>
      <c r="H27" s="16">
        <v>1784</v>
      </c>
      <c r="I27" s="16">
        <v>148</v>
      </c>
    </row>
    <row r="28" spans="1:9" x14ac:dyDescent="0.25">
      <c r="A28" s="14"/>
      <c r="B28" s="31" t="s">
        <v>13</v>
      </c>
      <c r="C28" s="16">
        <v>552</v>
      </c>
      <c r="D28" s="16">
        <v>1719</v>
      </c>
      <c r="E28" s="16">
        <v>820</v>
      </c>
      <c r="F28" s="16">
        <v>1132</v>
      </c>
      <c r="G28" s="16">
        <v>1131</v>
      </c>
      <c r="H28" s="16">
        <v>1189</v>
      </c>
      <c r="I28" s="16">
        <v>578</v>
      </c>
    </row>
    <row r="29" spans="1:9" x14ac:dyDescent="0.25">
      <c r="A29" s="14"/>
      <c r="B29" s="31" t="s">
        <v>14</v>
      </c>
      <c r="C29" s="16">
        <v>494</v>
      </c>
      <c r="D29" s="16">
        <v>550</v>
      </c>
      <c r="E29" s="16">
        <v>718</v>
      </c>
      <c r="F29" s="16">
        <v>293</v>
      </c>
      <c r="G29" s="16">
        <v>1089</v>
      </c>
      <c r="H29" s="16">
        <v>289</v>
      </c>
      <c r="I29" s="16">
        <v>1419</v>
      </c>
    </row>
    <row r="30" spans="1:9" x14ac:dyDescent="0.25">
      <c r="A30" s="14"/>
      <c r="B30" s="5"/>
      <c r="C30" s="22"/>
      <c r="D30" s="22"/>
      <c r="E30" s="22"/>
      <c r="F30" s="22"/>
      <c r="G30" s="22"/>
      <c r="H30" s="22"/>
      <c r="I30" s="22"/>
    </row>
    <row r="31" spans="1:9" x14ac:dyDescent="0.25">
      <c r="A31" s="14" t="s">
        <v>15</v>
      </c>
      <c r="B31" s="14" t="s">
        <v>16</v>
      </c>
      <c r="C31" s="23">
        <v>0.18</v>
      </c>
      <c r="D31" s="23">
        <v>0.18</v>
      </c>
      <c r="E31" s="23">
        <v>0.18</v>
      </c>
      <c r="F31" s="23">
        <v>0.18</v>
      </c>
      <c r="G31" s="23">
        <v>0.18</v>
      </c>
      <c r="H31" s="23">
        <v>0.18</v>
      </c>
      <c r="I31" s="23">
        <v>0.18</v>
      </c>
    </row>
    <row r="33" spans="1:9" x14ac:dyDescent="0.25">
      <c r="A33" s="14" t="s">
        <v>15</v>
      </c>
      <c r="B33" s="1" t="s">
        <v>17</v>
      </c>
      <c r="C33" s="1"/>
      <c r="D33" s="1"/>
      <c r="E33" s="1"/>
      <c r="F33" s="1"/>
      <c r="G33" s="1"/>
      <c r="H33" s="1"/>
      <c r="I33" s="1"/>
    </row>
    <row r="34" spans="1:9" x14ac:dyDescent="0.25">
      <c r="A34" s="14"/>
      <c r="B34" s="14" t="s">
        <v>18</v>
      </c>
      <c r="C34" s="33">
        <f t="shared" ref="C34:I34" si="1">C18*C14</f>
        <v>0</v>
      </c>
      <c r="D34" s="33">
        <f t="shared" si="1"/>
        <v>0</v>
      </c>
      <c r="E34" s="33">
        <f t="shared" si="1"/>
        <v>0</v>
      </c>
      <c r="F34" s="33">
        <f t="shared" si="1"/>
        <v>0</v>
      </c>
      <c r="G34" s="33">
        <f t="shared" si="1"/>
        <v>0</v>
      </c>
      <c r="H34" s="33">
        <f t="shared" si="1"/>
        <v>0</v>
      </c>
      <c r="I34" s="33">
        <f t="shared" si="1"/>
        <v>0</v>
      </c>
    </row>
    <row r="35" spans="1:9" x14ac:dyDescent="0.25">
      <c r="A35" s="14"/>
      <c r="B35" s="14" t="s">
        <v>19</v>
      </c>
      <c r="C35" s="33">
        <f t="shared" ref="C35:I35" si="2">C22*C14</f>
        <v>0</v>
      </c>
      <c r="D35" s="33">
        <f t="shared" si="2"/>
        <v>0</v>
      </c>
      <c r="E35" s="33">
        <f t="shared" si="2"/>
        <v>0</v>
      </c>
      <c r="F35" s="33">
        <f t="shared" si="2"/>
        <v>0</v>
      </c>
      <c r="G35" s="33">
        <f t="shared" si="2"/>
        <v>0</v>
      </c>
      <c r="H35" s="33">
        <f t="shared" si="2"/>
        <v>0</v>
      </c>
      <c r="I35" s="33">
        <f t="shared" si="2"/>
        <v>0</v>
      </c>
    </row>
    <row r="36" spans="1:9" x14ac:dyDescent="0.25">
      <c r="A36" s="14"/>
      <c r="B36" s="6" t="s">
        <v>20</v>
      </c>
      <c r="C36" s="7">
        <f>C34-C35</f>
        <v>0</v>
      </c>
      <c r="D36" s="7">
        <f t="shared" ref="D36:I36" si="3">D34-D35</f>
        <v>0</v>
      </c>
      <c r="E36" s="7">
        <f t="shared" si="3"/>
        <v>0</v>
      </c>
      <c r="F36" s="7">
        <f t="shared" si="3"/>
        <v>0</v>
      </c>
      <c r="G36" s="7">
        <f t="shared" si="3"/>
        <v>0</v>
      </c>
      <c r="H36" s="7">
        <f t="shared" si="3"/>
        <v>0</v>
      </c>
      <c r="I36" s="7">
        <f t="shared" si="3"/>
        <v>0</v>
      </c>
    </row>
    <row r="37" spans="1:9" x14ac:dyDescent="0.25">
      <c r="A37" s="14"/>
      <c r="B37" s="10" t="s">
        <v>21</v>
      </c>
      <c r="C37" s="24" t="str">
        <f>IFERROR(C36/C34,"NA")</f>
        <v>NA</v>
      </c>
      <c r="D37" s="24" t="str">
        <f t="shared" ref="D37:I37" si="4">IFERROR(D36/D34,"NA")</f>
        <v>NA</v>
      </c>
      <c r="E37" s="24" t="str">
        <f t="shared" si="4"/>
        <v>NA</v>
      </c>
      <c r="F37" s="24" t="str">
        <f t="shared" si="4"/>
        <v>NA</v>
      </c>
      <c r="G37" s="24" t="str">
        <f t="shared" si="4"/>
        <v>NA</v>
      </c>
      <c r="H37" s="24" t="str">
        <f t="shared" si="4"/>
        <v>NA</v>
      </c>
      <c r="I37" s="24" t="str">
        <f t="shared" si="4"/>
        <v>NA</v>
      </c>
    </row>
    <row r="39" spans="1:9" x14ac:dyDescent="0.25">
      <c r="A39" s="14"/>
      <c r="B39" s="5" t="s">
        <v>22</v>
      </c>
      <c r="C39" s="14"/>
      <c r="D39" s="14"/>
      <c r="E39" s="14"/>
      <c r="F39" s="14"/>
      <c r="G39" s="14"/>
      <c r="H39" s="14"/>
      <c r="I39" s="14"/>
    </row>
    <row r="40" spans="1:9" x14ac:dyDescent="0.25">
      <c r="A40" s="14"/>
      <c r="B40" s="14" t="s">
        <v>23</v>
      </c>
      <c r="C40" s="33">
        <f t="shared" ref="C40:I40" si="5">C24*C5</f>
        <v>550</v>
      </c>
      <c r="D40" s="33">
        <f t="shared" si="5"/>
        <v>661.6</v>
      </c>
      <c r="E40" s="33">
        <f t="shared" si="5"/>
        <v>415.6</v>
      </c>
      <c r="F40" s="33">
        <f t="shared" si="5"/>
        <v>543.20000000000005</v>
      </c>
      <c r="G40" s="33">
        <f t="shared" si="5"/>
        <v>513</v>
      </c>
      <c r="H40" s="33">
        <f t="shared" si="5"/>
        <v>475.40000000000003</v>
      </c>
      <c r="I40" s="33">
        <f t="shared" si="5"/>
        <v>645.80000000000007</v>
      </c>
    </row>
    <row r="41" spans="1:9" x14ac:dyDescent="0.25">
      <c r="A41" s="14"/>
      <c r="B41" s="14" t="s">
        <v>24</v>
      </c>
      <c r="C41" s="33">
        <f t="shared" ref="C41:I41" si="6">C23*C14</f>
        <v>0</v>
      </c>
      <c r="D41" s="33">
        <f t="shared" si="6"/>
        <v>0</v>
      </c>
      <c r="E41" s="33">
        <f t="shared" si="6"/>
        <v>0</v>
      </c>
      <c r="F41" s="33">
        <f t="shared" si="6"/>
        <v>0</v>
      </c>
      <c r="G41" s="33">
        <f t="shared" si="6"/>
        <v>0</v>
      </c>
      <c r="H41" s="33">
        <f t="shared" si="6"/>
        <v>0</v>
      </c>
      <c r="I41" s="33">
        <f t="shared" si="6"/>
        <v>0</v>
      </c>
    </row>
    <row r="42" spans="1:9" x14ac:dyDescent="0.25">
      <c r="A42" s="14"/>
      <c r="B42" s="5" t="s">
        <v>25</v>
      </c>
      <c r="C42" s="25">
        <f>SUM(C40:C41)</f>
        <v>550</v>
      </c>
      <c r="D42" s="25">
        <f t="shared" ref="D42:I42" si="7">SUM(D40:D41)</f>
        <v>661.6</v>
      </c>
      <c r="E42" s="25">
        <f t="shared" si="7"/>
        <v>415.6</v>
      </c>
      <c r="F42" s="25">
        <f t="shared" si="7"/>
        <v>543.20000000000005</v>
      </c>
      <c r="G42" s="25">
        <f t="shared" si="7"/>
        <v>513</v>
      </c>
      <c r="H42" s="25">
        <f t="shared" si="7"/>
        <v>475.40000000000003</v>
      </c>
      <c r="I42" s="25">
        <f t="shared" si="7"/>
        <v>645.80000000000007</v>
      </c>
    </row>
    <row r="43" spans="1:9" x14ac:dyDescent="0.25">
      <c r="A43" s="14"/>
      <c r="B43" s="6" t="s">
        <v>26</v>
      </c>
      <c r="C43" s="7">
        <f>C36-C42</f>
        <v>-550</v>
      </c>
      <c r="D43" s="7">
        <f t="shared" ref="D43:I43" si="8">D36-D42</f>
        <v>-661.6</v>
      </c>
      <c r="E43" s="7">
        <f t="shared" si="8"/>
        <v>-415.6</v>
      </c>
      <c r="F43" s="7">
        <f t="shared" si="8"/>
        <v>-543.20000000000005</v>
      </c>
      <c r="G43" s="7">
        <f t="shared" si="8"/>
        <v>-513</v>
      </c>
      <c r="H43" s="7">
        <f t="shared" si="8"/>
        <v>-475.40000000000003</v>
      </c>
      <c r="I43" s="7">
        <f t="shared" si="8"/>
        <v>-645.80000000000007</v>
      </c>
    </row>
    <row r="44" spans="1:9" x14ac:dyDescent="0.25">
      <c r="A44" s="14"/>
      <c r="B44" s="10" t="s">
        <v>27</v>
      </c>
      <c r="C44" s="24" t="str">
        <f>IFERROR(C43/C34,"NA")</f>
        <v>NA</v>
      </c>
      <c r="D44" s="24" t="str">
        <f t="shared" ref="D44:I44" si="9">IFERROR(D43/D34,"NA")</f>
        <v>NA</v>
      </c>
      <c r="E44" s="24" t="str">
        <f t="shared" si="9"/>
        <v>NA</v>
      </c>
      <c r="F44" s="24" t="str">
        <f t="shared" si="9"/>
        <v>NA</v>
      </c>
      <c r="G44" s="24" t="str">
        <f t="shared" si="9"/>
        <v>NA</v>
      </c>
      <c r="H44" s="24" t="str">
        <f t="shared" si="9"/>
        <v>NA</v>
      </c>
      <c r="I44" s="24" t="str">
        <f t="shared" si="9"/>
        <v>NA</v>
      </c>
    </row>
    <row r="46" spans="1:9" x14ac:dyDescent="0.25">
      <c r="A46" s="14"/>
      <c r="B46" s="5" t="s">
        <v>28</v>
      </c>
      <c r="C46" s="14"/>
      <c r="D46" s="14"/>
      <c r="E46" s="14"/>
      <c r="F46" s="14"/>
      <c r="G46" s="14"/>
      <c r="H46" s="14"/>
      <c r="I46" s="14"/>
    </row>
    <row r="47" spans="1:9" x14ac:dyDescent="0.25">
      <c r="A47" s="14"/>
      <c r="B47" s="14" t="s">
        <v>29</v>
      </c>
      <c r="C47" s="33">
        <f t="shared" ref="C47:I47" si="10">SUM(C26:C28)</f>
        <v>3699</v>
      </c>
      <c r="D47" s="33">
        <f t="shared" si="10"/>
        <v>4497</v>
      </c>
      <c r="E47" s="33">
        <f t="shared" si="10"/>
        <v>2676</v>
      </c>
      <c r="F47" s="33">
        <f t="shared" si="10"/>
        <v>4277</v>
      </c>
      <c r="G47" s="33">
        <f t="shared" si="10"/>
        <v>2707</v>
      </c>
      <c r="H47" s="33">
        <f t="shared" si="10"/>
        <v>3569</v>
      </c>
      <c r="I47" s="33">
        <f t="shared" si="10"/>
        <v>2431</v>
      </c>
    </row>
    <row r="48" spans="1:9" x14ac:dyDescent="0.25">
      <c r="A48" s="14"/>
      <c r="B48" s="14" t="s">
        <v>14</v>
      </c>
      <c r="C48" s="33">
        <f t="shared" ref="C48:I48" si="11">C29</f>
        <v>494</v>
      </c>
      <c r="D48" s="33">
        <f t="shared" si="11"/>
        <v>550</v>
      </c>
      <c r="E48" s="33">
        <f t="shared" si="11"/>
        <v>718</v>
      </c>
      <c r="F48" s="33">
        <f t="shared" si="11"/>
        <v>293</v>
      </c>
      <c r="G48" s="33">
        <f t="shared" si="11"/>
        <v>1089</v>
      </c>
      <c r="H48" s="33">
        <f t="shared" si="11"/>
        <v>289</v>
      </c>
      <c r="I48" s="33">
        <f t="shared" si="11"/>
        <v>1419</v>
      </c>
    </row>
    <row r="49" spans="1:9" x14ac:dyDescent="0.25">
      <c r="A49" s="14"/>
      <c r="B49" s="6" t="s">
        <v>30</v>
      </c>
      <c r="C49" s="7">
        <f>SUM(C47:C48)</f>
        <v>4193</v>
      </c>
      <c r="D49" s="7">
        <f t="shared" ref="D49:I49" si="12">SUM(D47:D48)</f>
        <v>5047</v>
      </c>
      <c r="E49" s="7">
        <f t="shared" si="12"/>
        <v>3394</v>
      </c>
      <c r="F49" s="7">
        <f t="shared" si="12"/>
        <v>4570</v>
      </c>
      <c r="G49" s="7">
        <f t="shared" si="12"/>
        <v>3796</v>
      </c>
      <c r="H49" s="7">
        <f t="shared" si="12"/>
        <v>3858</v>
      </c>
      <c r="I49" s="7">
        <f t="shared" si="12"/>
        <v>3850</v>
      </c>
    </row>
    <row r="50" spans="1:9" x14ac:dyDescent="0.25">
      <c r="A50" s="14"/>
      <c r="B50" s="5"/>
      <c r="C50" s="25"/>
      <c r="D50" s="25"/>
      <c r="E50" s="25"/>
      <c r="F50" s="25"/>
      <c r="G50" s="25"/>
      <c r="H50" s="25"/>
      <c r="I50" s="25"/>
    </row>
    <row r="51" spans="1:9" x14ac:dyDescent="0.25">
      <c r="A51" s="14"/>
      <c r="B51" s="5" t="s">
        <v>31</v>
      </c>
      <c r="C51" s="25">
        <f>C49+C42+C35</f>
        <v>4743</v>
      </c>
      <c r="D51" s="25">
        <f t="shared" ref="D51:I51" si="13">D49+D42+D35</f>
        <v>5708.6</v>
      </c>
      <c r="E51" s="25">
        <f t="shared" si="13"/>
        <v>3809.6</v>
      </c>
      <c r="F51" s="25">
        <f t="shared" si="13"/>
        <v>5113.2</v>
      </c>
      <c r="G51" s="25">
        <f t="shared" si="13"/>
        <v>4309</v>
      </c>
      <c r="H51" s="25">
        <f t="shared" si="13"/>
        <v>4333.3999999999996</v>
      </c>
      <c r="I51" s="25">
        <f t="shared" si="13"/>
        <v>4495.8</v>
      </c>
    </row>
    <row r="52" spans="1:9" x14ac:dyDescent="0.25">
      <c r="A52" s="14"/>
      <c r="B52" s="6" t="s">
        <v>32</v>
      </c>
      <c r="C52" s="7">
        <f>C43-C49</f>
        <v>-4743</v>
      </c>
      <c r="D52" s="7">
        <f t="shared" ref="D52:I52" si="14">D43-D49</f>
        <v>-5708.6</v>
      </c>
      <c r="E52" s="7">
        <f t="shared" si="14"/>
        <v>-3809.6</v>
      </c>
      <c r="F52" s="7">
        <f t="shared" si="14"/>
        <v>-5113.2</v>
      </c>
      <c r="G52" s="7">
        <f t="shared" si="14"/>
        <v>-4309</v>
      </c>
      <c r="H52" s="7">
        <f t="shared" si="14"/>
        <v>-4333.3999999999996</v>
      </c>
      <c r="I52" s="7">
        <f t="shared" si="14"/>
        <v>-4495.8</v>
      </c>
    </row>
    <row r="54" spans="1:9" x14ac:dyDescent="0.25">
      <c r="A54" s="14"/>
      <c r="B54" s="14" t="s">
        <v>33</v>
      </c>
      <c r="C54" s="34" t="str">
        <f>IF(C52&gt;0,C52*C31,"NA")</f>
        <v>NA</v>
      </c>
      <c r="D54" s="34" t="str">
        <f t="shared" ref="D54:I54" si="15">IF(D52&gt;0,D52*D31,"NA")</f>
        <v>NA</v>
      </c>
      <c r="E54" s="34" t="str">
        <f t="shared" si="15"/>
        <v>NA</v>
      </c>
      <c r="F54" s="34" t="str">
        <f t="shared" si="15"/>
        <v>NA</v>
      </c>
      <c r="G54" s="34" t="str">
        <f t="shared" si="15"/>
        <v>NA</v>
      </c>
      <c r="H54" s="34" t="str">
        <f t="shared" si="15"/>
        <v>NA</v>
      </c>
      <c r="I54" s="34" t="str">
        <f t="shared" si="15"/>
        <v>NA</v>
      </c>
    </row>
    <row r="55" spans="1:9" x14ac:dyDescent="0.25">
      <c r="A55" s="14" t="s">
        <v>15</v>
      </c>
      <c r="B55" s="8" t="s">
        <v>34</v>
      </c>
      <c r="C55" s="9">
        <f>IFERROR(C52-C54,C52)</f>
        <v>-4743</v>
      </c>
      <c r="D55" s="9">
        <f t="shared" ref="D55:I55" si="16">IFERROR(D52-D54,D52)</f>
        <v>-5708.6</v>
      </c>
      <c r="E55" s="9">
        <f t="shared" si="16"/>
        <v>-3809.6</v>
      </c>
      <c r="F55" s="9">
        <f t="shared" si="16"/>
        <v>-5113.2</v>
      </c>
      <c r="G55" s="9">
        <f t="shared" si="16"/>
        <v>-4309</v>
      </c>
      <c r="H55" s="9">
        <f t="shared" si="16"/>
        <v>-4333.3999999999996</v>
      </c>
      <c r="I55" s="9">
        <f t="shared" si="16"/>
        <v>-4495.8</v>
      </c>
    </row>
  </sheetData>
  <phoneticPr fontId="9" type="noConversion"/>
  <pageMargins left="0.7" right="0.7" top="0.75" bottom="0.75" header="0.3" footer="0.3"/>
  <pageSetup orientation="portrait" r:id="rId1"/>
  <ignoredErrors>
    <ignoredError sqref="C47:I4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B02B2-D965-4596-9271-EAB4FA120452}">
  <sheetPr>
    <pageSetUpPr autoPageBreaks="0"/>
  </sheetPr>
  <dimension ref="B2:J113"/>
  <sheetViews>
    <sheetView showGridLines="0" zoomScale="130" zoomScaleNormal="130" workbookViewId="0">
      <selection activeCell="H7" sqref="H7"/>
    </sheetView>
  </sheetViews>
  <sheetFormatPr defaultRowHeight="15.75" x14ac:dyDescent="0.25"/>
  <cols>
    <col min="1" max="1" width="3.625" customWidth="1"/>
    <col min="4" max="4" width="11.625" bestFit="1" customWidth="1"/>
    <col min="6" max="6" width="11.625" bestFit="1" customWidth="1"/>
    <col min="9" max="9" width="9.125" bestFit="1" customWidth="1"/>
  </cols>
  <sheetData>
    <row r="2" spans="2:10" x14ac:dyDescent="0.25">
      <c r="B2" s="43" t="s">
        <v>103</v>
      </c>
      <c r="C2" s="44" t="s">
        <v>104</v>
      </c>
      <c r="D2" s="44" t="s">
        <v>105</v>
      </c>
      <c r="E2" s="44" t="s">
        <v>106</v>
      </c>
      <c r="F2" s="44" t="s">
        <v>35</v>
      </c>
      <c r="G2" s="44" t="s">
        <v>112</v>
      </c>
      <c r="H2" s="44" t="s">
        <v>36</v>
      </c>
      <c r="I2" s="44" t="s">
        <v>37</v>
      </c>
      <c r="J2" s="45" t="s">
        <v>18</v>
      </c>
    </row>
    <row r="3" spans="2:10" x14ac:dyDescent="0.25">
      <c r="B3" s="26">
        <v>55652</v>
      </c>
      <c r="C3" t="s">
        <v>91</v>
      </c>
      <c r="D3" t="s">
        <v>97</v>
      </c>
      <c r="E3" t="s">
        <v>100</v>
      </c>
      <c r="F3" t="s">
        <v>107</v>
      </c>
      <c r="G3" t="s">
        <v>38</v>
      </c>
      <c r="H3" s="28">
        <v>145</v>
      </c>
      <c r="I3" s="29">
        <v>1113</v>
      </c>
      <c r="J3" s="27">
        <f t="shared" ref="J3:J34" si="0">H3*I3</f>
        <v>161385</v>
      </c>
    </row>
    <row r="4" spans="2:10" x14ac:dyDescent="0.25">
      <c r="B4" s="26">
        <v>52996</v>
      </c>
      <c r="C4" t="s">
        <v>92</v>
      </c>
      <c r="D4" t="s">
        <v>97</v>
      </c>
      <c r="E4" t="s">
        <v>100</v>
      </c>
      <c r="F4" t="s">
        <v>108</v>
      </c>
      <c r="G4" t="s">
        <v>102</v>
      </c>
      <c r="H4" s="28">
        <v>141</v>
      </c>
      <c r="I4" s="29">
        <v>2079</v>
      </c>
      <c r="J4" s="27">
        <f t="shared" si="0"/>
        <v>293139</v>
      </c>
    </row>
    <row r="5" spans="2:10" x14ac:dyDescent="0.25">
      <c r="B5" s="26">
        <v>68970</v>
      </c>
      <c r="C5" t="s">
        <v>95</v>
      </c>
      <c r="D5" t="s">
        <v>97</v>
      </c>
      <c r="E5" t="s">
        <v>100</v>
      </c>
      <c r="F5" t="s">
        <v>109</v>
      </c>
      <c r="G5" t="s">
        <v>102</v>
      </c>
      <c r="H5" s="28">
        <v>123</v>
      </c>
      <c r="I5" s="29">
        <v>2868</v>
      </c>
      <c r="J5" s="27">
        <f t="shared" si="0"/>
        <v>352764</v>
      </c>
    </row>
    <row r="6" spans="2:10" x14ac:dyDescent="0.25">
      <c r="B6" s="26">
        <v>22469</v>
      </c>
      <c r="C6" t="s">
        <v>93</v>
      </c>
      <c r="D6" t="s">
        <v>97</v>
      </c>
      <c r="E6" t="s">
        <v>100</v>
      </c>
      <c r="F6" t="s">
        <v>110</v>
      </c>
      <c r="G6" t="s">
        <v>102</v>
      </c>
      <c r="H6" s="28">
        <v>147</v>
      </c>
      <c r="I6" s="29">
        <v>1228</v>
      </c>
      <c r="J6" s="27">
        <f t="shared" si="0"/>
        <v>180516</v>
      </c>
    </row>
    <row r="7" spans="2:10" x14ac:dyDescent="0.25">
      <c r="B7" s="26">
        <v>46144</v>
      </c>
      <c r="C7" t="s">
        <v>94</v>
      </c>
      <c r="D7" t="s">
        <v>97</v>
      </c>
      <c r="E7" t="s">
        <v>100</v>
      </c>
      <c r="F7" t="s">
        <v>39</v>
      </c>
      <c r="G7" t="s">
        <v>102</v>
      </c>
      <c r="H7" s="28">
        <v>139</v>
      </c>
      <c r="I7" s="29">
        <v>1866</v>
      </c>
      <c r="J7" s="27">
        <f t="shared" si="0"/>
        <v>259374</v>
      </c>
    </row>
    <row r="8" spans="2:10" x14ac:dyDescent="0.25">
      <c r="B8" s="26">
        <v>33399</v>
      </c>
      <c r="C8" t="s">
        <v>96</v>
      </c>
      <c r="D8" t="s">
        <v>97</v>
      </c>
      <c r="E8" t="s">
        <v>100</v>
      </c>
      <c r="F8" t="s">
        <v>111</v>
      </c>
      <c r="G8" t="s">
        <v>102</v>
      </c>
      <c r="H8" s="28">
        <v>147</v>
      </c>
      <c r="I8" s="29">
        <v>2034</v>
      </c>
      <c r="J8" s="27">
        <f t="shared" si="0"/>
        <v>298998</v>
      </c>
    </row>
    <row r="9" spans="2:10" x14ac:dyDescent="0.25">
      <c r="B9" s="26">
        <v>38099</v>
      </c>
      <c r="C9" t="s">
        <v>92</v>
      </c>
      <c r="D9" t="s">
        <v>97</v>
      </c>
      <c r="E9" t="s">
        <v>100</v>
      </c>
      <c r="F9" t="s">
        <v>108</v>
      </c>
      <c r="G9" t="s">
        <v>38</v>
      </c>
      <c r="H9" s="28">
        <v>115</v>
      </c>
      <c r="I9" s="29">
        <v>2152</v>
      </c>
      <c r="J9" s="27">
        <f t="shared" si="0"/>
        <v>247480</v>
      </c>
    </row>
    <row r="10" spans="2:10" x14ac:dyDescent="0.25">
      <c r="B10" s="26">
        <v>20770</v>
      </c>
      <c r="C10" t="s">
        <v>95</v>
      </c>
      <c r="D10" t="s">
        <v>97</v>
      </c>
      <c r="E10" t="s">
        <v>100</v>
      </c>
      <c r="F10" t="s">
        <v>109</v>
      </c>
      <c r="G10" t="s">
        <v>38</v>
      </c>
      <c r="H10" s="28">
        <v>137</v>
      </c>
      <c r="I10" s="29">
        <v>1739</v>
      </c>
      <c r="J10" s="27">
        <f t="shared" si="0"/>
        <v>238243</v>
      </c>
    </row>
    <row r="11" spans="2:10" x14ac:dyDescent="0.25">
      <c r="B11" s="26">
        <v>31602</v>
      </c>
      <c r="C11" t="s">
        <v>93</v>
      </c>
      <c r="D11" t="s">
        <v>97</v>
      </c>
      <c r="E11" t="s">
        <v>100</v>
      </c>
      <c r="F11" t="s">
        <v>110</v>
      </c>
      <c r="G11" t="s">
        <v>38</v>
      </c>
      <c r="H11" s="28">
        <v>103</v>
      </c>
      <c r="I11" s="29">
        <v>2269</v>
      </c>
      <c r="J11" s="27">
        <f t="shared" si="0"/>
        <v>233707</v>
      </c>
    </row>
    <row r="12" spans="2:10" x14ac:dyDescent="0.25">
      <c r="B12" s="26">
        <v>31048</v>
      </c>
      <c r="C12" t="s">
        <v>96</v>
      </c>
      <c r="D12" t="s">
        <v>97</v>
      </c>
      <c r="E12" t="s">
        <v>100</v>
      </c>
      <c r="F12" t="s">
        <v>111</v>
      </c>
      <c r="G12" t="s">
        <v>38</v>
      </c>
      <c r="H12" s="28">
        <v>131</v>
      </c>
      <c r="I12" s="29">
        <v>2709</v>
      </c>
      <c r="J12" s="27">
        <f t="shared" si="0"/>
        <v>354879</v>
      </c>
    </row>
    <row r="13" spans="2:10" x14ac:dyDescent="0.25">
      <c r="B13" s="26">
        <v>44373</v>
      </c>
      <c r="C13" t="s">
        <v>92</v>
      </c>
      <c r="D13" t="s">
        <v>97</v>
      </c>
      <c r="E13" t="s">
        <v>100</v>
      </c>
      <c r="F13" t="s">
        <v>108</v>
      </c>
      <c r="G13" t="s">
        <v>38</v>
      </c>
      <c r="H13" s="28">
        <v>113</v>
      </c>
      <c r="I13" s="29">
        <v>1532</v>
      </c>
      <c r="J13" s="27">
        <f t="shared" si="0"/>
        <v>173116</v>
      </c>
    </row>
    <row r="14" spans="2:10" x14ac:dyDescent="0.25">
      <c r="B14" s="26">
        <v>20574</v>
      </c>
      <c r="C14" t="s">
        <v>91</v>
      </c>
      <c r="D14" t="s">
        <v>97</v>
      </c>
      <c r="E14" t="s">
        <v>100</v>
      </c>
      <c r="F14" t="s">
        <v>107</v>
      </c>
      <c r="G14" t="s">
        <v>38</v>
      </c>
      <c r="H14" s="28">
        <v>137</v>
      </c>
      <c r="I14" s="29">
        <v>2801</v>
      </c>
      <c r="J14" s="27">
        <f t="shared" si="0"/>
        <v>383737</v>
      </c>
    </row>
    <row r="15" spans="2:10" x14ac:dyDescent="0.25">
      <c r="B15" s="26">
        <v>34119</v>
      </c>
      <c r="C15" t="s">
        <v>93</v>
      </c>
      <c r="D15" t="s">
        <v>97</v>
      </c>
      <c r="E15" t="s">
        <v>100</v>
      </c>
      <c r="F15" t="s">
        <v>110</v>
      </c>
      <c r="G15" t="s">
        <v>38</v>
      </c>
      <c r="H15" s="28">
        <v>123</v>
      </c>
      <c r="I15" s="29">
        <v>2663</v>
      </c>
      <c r="J15" s="27">
        <f t="shared" si="0"/>
        <v>327549</v>
      </c>
    </row>
    <row r="16" spans="2:10" x14ac:dyDescent="0.25">
      <c r="B16" s="26">
        <v>42246</v>
      </c>
      <c r="C16" t="s">
        <v>94</v>
      </c>
      <c r="D16" t="s">
        <v>97</v>
      </c>
      <c r="E16" t="s">
        <v>100</v>
      </c>
      <c r="F16" t="s">
        <v>39</v>
      </c>
      <c r="G16" t="s">
        <v>38</v>
      </c>
      <c r="H16" s="28">
        <v>109</v>
      </c>
      <c r="I16" s="29">
        <v>1718</v>
      </c>
      <c r="J16" s="27">
        <f t="shared" si="0"/>
        <v>187262</v>
      </c>
    </row>
    <row r="17" spans="2:10" x14ac:dyDescent="0.25">
      <c r="B17" s="26">
        <v>64115</v>
      </c>
      <c r="C17" t="s">
        <v>96</v>
      </c>
      <c r="D17" t="s">
        <v>97</v>
      </c>
      <c r="E17" t="s">
        <v>100</v>
      </c>
      <c r="F17" t="s">
        <v>111</v>
      </c>
      <c r="G17" t="s">
        <v>38</v>
      </c>
      <c r="H17" s="28">
        <v>135</v>
      </c>
      <c r="I17" s="29">
        <v>2072</v>
      </c>
      <c r="J17" s="27">
        <f t="shared" si="0"/>
        <v>279720</v>
      </c>
    </row>
    <row r="18" spans="2:10" x14ac:dyDescent="0.25">
      <c r="B18" s="26">
        <v>51960</v>
      </c>
      <c r="C18" t="s">
        <v>92</v>
      </c>
      <c r="D18" t="s">
        <v>97</v>
      </c>
      <c r="E18" t="s">
        <v>100</v>
      </c>
      <c r="F18" t="s">
        <v>108</v>
      </c>
      <c r="G18" t="s">
        <v>38</v>
      </c>
      <c r="H18" s="28">
        <v>147</v>
      </c>
      <c r="I18" s="29">
        <v>2699</v>
      </c>
      <c r="J18" s="27">
        <f t="shared" si="0"/>
        <v>396753</v>
      </c>
    </row>
    <row r="19" spans="2:10" x14ac:dyDescent="0.25">
      <c r="B19" s="26">
        <v>44955</v>
      </c>
      <c r="C19" t="s">
        <v>91</v>
      </c>
      <c r="D19" t="s">
        <v>97</v>
      </c>
      <c r="E19" t="s">
        <v>100</v>
      </c>
      <c r="F19" t="s">
        <v>107</v>
      </c>
      <c r="G19" t="s">
        <v>38</v>
      </c>
      <c r="H19" s="28">
        <v>124</v>
      </c>
      <c r="I19" s="29">
        <v>2751</v>
      </c>
      <c r="J19" s="27">
        <f t="shared" si="0"/>
        <v>341124</v>
      </c>
    </row>
    <row r="20" spans="2:10" x14ac:dyDescent="0.25">
      <c r="B20" s="26">
        <v>39132</v>
      </c>
      <c r="C20" t="s">
        <v>95</v>
      </c>
      <c r="D20" t="s">
        <v>97</v>
      </c>
      <c r="E20" t="s">
        <v>100</v>
      </c>
      <c r="F20" t="s">
        <v>109</v>
      </c>
      <c r="G20" t="s">
        <v>38</v>
      </c>
      <c r="H20" s="28">
        <v>129</v>
      </c>
      <c r="I20" s="29">
        <v>2034</v>
      </c>
      <c r="J20" s="27">
        <f t="shared" si="0"/>
        <v>262386</v>
      </c>
    </row>
    <row r="21" spans="2:10" x14ac:dyDescent="0.25">
      <c r="B21" s="26">
        <v>24861</v>
      </c>
      <c r="C21" t="s">
        <v>94</v>
      </c>
      <c r="D21" t="s">
        <v>97</v>
      </c>
      <c r="E21" t="s">
        <v>100</v>
      </c>
      <c r="F21" t="s">
        <v>39</v>
      </c>
      <c r="G21" t="s">
        <v>38</v>
      </c>
      <c r="H21" s="28">
        <v>142</v>
      </c>
      <c r="I21" s="29">
        <v>1935</v>
      </c>
      <c r="J21" s="27">
        <f t="shared" si="0"/>
        <v>274770</v>
      </c>
    </row>
    <row r="22" spans="2:10" x14ac:dyDescent="0.25">
      <c r="B22" s="26">
        <v>44524</v>
      </c>
      <c r="C22" t="s">
        <v>96</v>
      </c>
      <c r="D22" t="s">
        <v>97</v>
      </c>
      <c r="E22" t="s">
        <v>100</v>
      </c>
      <c r="F22" t="s">
        <v>111</v>
      </c>
      <c r="G22" t="s">
        <v>38</v>
      </c>
      <c r="H22" s="28">
        <v>132</v>
      </c>
      <c r="I22" s="29">
        <v>1740</v>
      </c>
      <c r="J22" s="27">
        <f t="shared" si="0"/>
        <v>229680</v>
      </c>
    </row>
    <row r="23" spans="2:10" x14ac:dyDescent="0.25">
      <c r="B23" s="26">
        <v>62798</v>
      </c>
      <c r="C23" t="s">
        <v>92</v>
      </c>
      <c r="D23" t="s">
        <v>97</v>
      </c>
      <c r="E23" t="s">
        <v>100</v>
      </c>
      <c r="F23" t="s">
        <v>108</v>
      </c>
      <c r="G23" t="s">
        <v>38</v>
      </c>
      <c r="H23" s="28">
        <v>145</v>
      </c>
      <c r="I23" s="29">
        <v>2132</v>
      </c>
      <c r="J23" s="27">
        <f t="shared" si="0"/>
        <v>309140</v>
      </c>
    </row>
    <row r="24" spans="2:10" x14ac:dyDescent="0.25">
      <c r="B24" s="26">
        <v>29187</v>
      </c>
      <c r="C24" t="s">
        <v>95</v>
      </c>
      <c r="D24" t="s">
        <v>97</v>
      </c>
      <c r="E24" t="s">
        <v>100</v>
      </c>
      <c r="F24" t="s">
        <v>109</v>
      </c>
      <c r="G24" t="s">
        <v>38</v>
      </c>
      <c r="H24" s="28">
        <v>126</v>
      </c>
      <c r="I24" s="29">
        <v>1329</v>
      </c>
      <c r="J24" s="27">
        <f t="shared" si="0"/>
        <v>167454</v>
      </c>
    </row>
    <row r="25" spans="2:10" x14ac:dyDescent="0.25">
      <c r="B25" s="26">
        <v>24520</v>
      </c>
      <c r="C25" t="s">
        <v>93</v>
      </c>
      <c r="D25" t="s">
        <v>97</v>
      </c>
      <c r="E25" t="s">
        <v>100</v>
      </c>
      <c r="F25" t="s">
        <v>110</v>
      </c>
      <c r="G25" t="s">
        <v>38</v>
      </c>
      <c r="H25" s="28">
        <v>139</v>
      </c>
      <c r="I25" s="29">
        <v>2564</v>
      </c>
      <c r="J25" s="27">
        <f t="shared" si="0"/>
        <v>356396</v>
      </c>
    </row>
    <row r="26" spans="2:10" x14ac:dyDescent="0.25">
      <c r="B26" s="26">
        <v>32543</v>
      </c>
      <c r="C26" t="s">
        <v>94</v>
      </c>
      <c r="D26" t="s">
        <v>97</v>
      </c>
      <c r="E26" t="s">
        <v>100</v>
      </c>
      <c r="F26" t="s">
        <v>39</v>
      </c>
      <c r="G26" t="s">
        <v>38</v>
      </c>
      <c r="H26" s="28">
        <v>118</v>
      </c>
      <c r="I26" s="29">
        <v>2117</v>
      </c>
      <c r="J26" s="27">
        <f t="shared" si="0"/>
        <v>249806</v>
      </c>
    </row>
    <row r="27" spans="2:10" x14ac:dyDescent="0.25">
      <c r="B27" s="26">
        <v>47804</v>
      </c>
      <c r="C27" t="s">
        <v>96</v>
      </c>
      <c r="D27" t="s">
        <v>97</v>
      </c>
      <c r="E27" t="s">
        <v>100</v>
      </c>
      <c r="F27" t="s">
        <v>111</v>
      </c>
      <c r="G27" t="s">
        <v>38</v>
      </c>
      <c r="H27" s="28">
        <v>111</v>
      </c>
      <c r="I27" s="29">
        <v>2258</v>
      </c>
      <c r="J27" s="27">
        <f t="shared" si="0"/>
        <v>250638</v>
      </c>
    </row>
    <row r="28" spans="2:10" x14ac:dyDescent="0.25">
      <c r="B28" s="26">
        <v>38987</v>
      </c>
      <c r="C28" t="s">
        <v>92</v>
      </c>
      <c r="D28" t="s">
        <v>97</v>
      </c>
      <c r="E28" t="s">
        <v>100</v>
      </c>
      <c r="F28" t="s">
        <v>108</v>
      </c>
      <c r="G28" t="s">
        <v>38</v>
      </c>
      <c r="H28" s="28">
        <v>138</v>
      </c>
      <c r="I28" s="29">
        <v>1333</v>
      </c>
      <c r="J28" s="27">
        <f t="shared" si="0"/>
        <v>183954</v>
      </c>
    </row>
    <row r="29" spans="2:10" x14ac:dyDescent="0.25">
      <c r="B29" s="26">
        <v>57002</v>
      </c>
      <c r="C29" t="s">
        <v>91</v>
      </c>
      <c r="D29" t="s">
        <v>97</v>
      </c>
      <c r="E29" t="s">
        <v>100</v>
      </c>
      <c r="F29" t="s">
        <v>107</v>
      </c>
      <c r="G29" t="s">
        <v>38</v>
      </c>
      <c r="H29" s="28">
        <v>148</v>
      </c>
      <c r="I29" s="29">
        <v>1911</v>
      </c>
      <c r="J29" s="27">
        <f t="shared" si="0"/>
        <v>282828</v>
      </c>
    </row>
    <row r="30" spans="2:10" x14ac:dyDescent="0.25">
      <c r="B30" s="26">
        <v>68569</v>
      </c>
      <c r="C30" t="s">
        <v>95</v>
      </c>
      <c r="D30" t="s">
        <v>97</v>
      </c>
      <c r="E30" t="s">
        <v>100</v>
      </c>
      <c r="F30" t="s">
        <v>109</v>
      </c>
      <c r="G30" t="s">
        <v>38</v>
      </c>
      <c r="H30" s="28">
        <v>113</v>
      </c>
      <c r="I30" s="29">
        <v>1320</v>
      </c>
      <c r="J30" s="27">
        <f t="shared" si="0"/>
        <v>149160</v>
      </c>
    </row>
    <row r="31" spans="2:10" x14ac:dyDescent="0.25">
      <c r="B31" s="26">
        <v>33324</v>
      </c>
      <c r="C31" t="s">
        <v>93</v>
      </c>
      <c r="D31" t="s">
        <v>97</v>
      </c>
      <c r="E31" t="s">
        <v>100</v>
      </c>
      <c r="F31" t="s">
        <v>110</v>
      </c>
      <c r="G31" t="s">
        <v>38</v>
      </c>
      <c r="H31" s="28">
        <v>149</v>
      </c>
      <c r="I31" s="29">
        <v>1101</v>
      </c>
      <c r="J31" s="27">
        <f t="shared" si="0"/>
        <v>164049</v>
      </c>
    </row>
    <row r="32" spans="2:10" x14ac:dyDescent="0.25">
      <c r="B32" s="26">
        <v>42884</v>
      </c>
      <c r="C32" t="s">
        <v>94</v>
      </c>
      <c r="D32" t="s">
        <v>97</v>
      </c>
      <c r="E32" t="s">
        <v>100</v>
      </c>
      <c r="F32" t="s">
        <v>39</v>
      </c>
      <c r="G32" t="s">
        <v>38</v>
      </c>
      <c r="H32" s="28">
        <v>116</v>
      </c>
      <c r="I32" s="29">
        <v>1960</v>
      </c>
      <c r="J32" s="27">
        <f t="shared" si="0"/>
        <v>227360</v>
      </c>
    </row>
    <row r="33" spans="2:10" x14ac:dyDescent="0.25">
      <c r="B33" s="26">
        <v>23012</v>
      </c>
      <c r="C33" t="s">
        <v>96</v>
      </c>
      <c r="D33" t="s">
        <v>97</v>
      </c>
      <c r="E33" t="s">
        <v>100</v>
      </c>
      <c r="F33" t="s">
        <v>111</v>
      </c>
      <c r="G33" t="s">
        <v>38</v>
      </c>
      <c r="H33" s="28">
        <v>132</v>
      </c>
      <c r="I33" s="29">
        <v>1663</v>
      </c>
      <c r="J33" s="27">
        <f t="shared" si="0"/>
        <v>219516</v>
      </c>
    </row>
    <row r="34" spans="2:10" x14ac:dyDescent="0.25">
      <c r="B34" s="26">
        <v>69584</v>
      </c>
      <c r="C34" t="s">
        <v>92</v>
      </c>
      <c r="D34" t="s">
        <v>97</v>
      </c>
      <c r="E34" t="s">
        <v>100</v>
      </c>
      <c r="F34" t="s">
        <v>108</v>
      </c>
      <c r="G34" t="s">
        <v>38</v>
      </c>
      <c r="H34" s="28">
        <v>101</v>
      </c>
      <c r="I34" s="29">
        <v>1645</v>
      </c>
      <c r="J34" s="27">
        <f t="shared" si="0"/>
        <v>166145</v>
      </c>
    </row>
    <row r="35" spans="2:10" x14ac:dyDescent="0.25">
      <c r="B35" s="26">
        <v>35135</v>
      </c>
      <c r="C35" t="s">
        <v>91</v>
      </c>
      <c r="D35" t="s">
        <v>97</v>
      </c>
      <c r="E35" t="s">
        <v>100</v>
      </c>
      <c r="F35" t="s">
        <v>40</v>
      </c>
      <c r="G35" t="s">
        <v>38</v>
      </c>
      <c r="H35" s="28">
        <v>131</v>
      </c>
      <c r="I35" s="29">
        <v>2857</v>
      </c>
      <c r="J35" s="27">
        <f t="shared" ref="J35:J66" si="1">H35*I35</f>
        <v>374267</v>
      </c>
    </row>
    <row r="36" spans="2:10" x14ac:dyDescent="0.25">
      <c r="B36" s="26">
        <v>26347</v>
      </c>
      <c r="C36" t="s">
        <v>95</v>
      </c>
      <c r="D36" t="s">
        <v>97</v>
      </c>
      <c r="E36" t="s">
        <v>100</v>
      </c>
      <c r="F36" t="s">
        <v>109</v>
      </c>
      <c r="G36" t="s">
        <v>38</v>
      </c>
      <c r="H36" s="28">
        <v>146</v>
      </c>
      <c r="I36" s="29">
        <v>2478</v>
      </c>
      <c r="J36" s="27">
        <f t="shared" si="1"/>
        <v>361788</v>
      </c>
    </row>
    <row r="37" spans="2:10" x14ac:dyDescent="0.25">
      <c r="B37" s="26">
        <v>27474</v>
      </c>
      <c r="C37" t="s">
        <v>93</v>
      </c>
      <c r="D37" t="s">
        <v>97</v>
      </c>
      <c r="E37" t="s">
        <v>100</v>
      </c>
      <c r="F37" t="s">
        <v>110</v>
      </c>
      <c r="G37" t="s">
        <v>38</v>
      </c>
      <c r="H37" s="28">
        <v>111</v>
      </c>
      <c r="I37" s="29">
        <v>2365</v>
      </c>
      <c r="J37" s="27">
        <f t="shared" si="1"/>
        <v>262515</v>
      </c>
    </row>
    <row r="38" spans="2:10" x14ac:dyDescent="0.25">
      <c r="B38" s="26">
        <v>52791</v>
      </c>
      <c r="C38" t="s">
        <v>94</v>
      </c>
      <c r="D38" t="s">
        <v>97</v>
      </c>
      <c r="E38" t="s">
        <v>100</v>
      </c>
      <c r="F38" t="s">
        <v>39</v>
      </c>
      <c r="G38" t="s">
        <v>38</v>
      </c>
      <c r="H38" s="28">
        <v>123</v>
      </c>
      <c r="I38" s="29">
        <v>2517</v>
      </c>
      <c r="J38" s="27">
        <f t="shared" si="1"/>
        <v>309591</v>
      </c>
    </row>
    <row r="39" spans="2:10" x14ac:dyDescent="0.25">
      <c r="B39" s="26">
        <v>41869</v>
      </c>
      <c r="C39" t="s">
        <v>96</v>
      </c>
      <c r="D39" t="s">
        <v>97</v>
      </c>
      <c r="E39" t="s">
        <v>100</v>
      </c>
      <c r="F39" t="s">
        <v>111</v>
      </c>
      <c r="G39" t="s">
        <v>38</v>
      </c>
      <c r="H39" s="28">
        <v>101</v>
      </c>
      <c r="I39" s="29">
        <v>2952</v>
      </c>
      <c r="J39" s="27">
        <f t="shared" si="1"/>
        <v>298152</v>
      </c>
    </row>
    <row r="40" spans="2:10" x14ac:dyDescent="0.25">
      <c r="B40" s="26">
        <v>58035</v>
      </c>
      <c r="C40" t="s">
        <v>92</v>
      </c>
      <c r="D40" t="s">
        <v>97</v>
      </c>
      <c r="E40" t="s">
        <v>100</v>
      </c>
      <c r="F40" t="s">
        <v>108</v>
      </c>
      <c r="G40" t="s">
        <v>38</v>
      </c>
      <c r="H40" s="28">
        <v>136</v>
      </c>
      <c r="I40" s="29">
        <v>1095</v>
      </c>
      <c r="J40" s="27">
        <f t="shared" si="1"/>
        <v>148920</v>
      </c>
    </row>
    <row r="41" spans="2:10" x14ac:dyDescent="0.25">
      <c r="B41" s="26">
        <v>47246</v>
      </c>
      <c r="C41" t="s">
        <v>91</v>
      </c>
      <c r="D41" t="s">
        <v>97</v>
      </c>
      <c r="E41" t="s">
        <v>100</v>
      </c>
      <c r="F41" t="s">
        <v>40</v>
      </c>
      <c r="G41" t="s">
        <v>38</v>
      </c>
      <c r="H41" s="28">
        <v>102</v>
      </c>
      <c r="I41" s="29">
        <v>2418</v>
      </c>
      <c r="J41" s="27">
        <f t="shared" si="1"/>
        <v>246636</v>
      </c>
    </row>
    <row r="42" spans="2:10" x14ac:dyDescent="0.25">
      <c r="B42" s="26">
        <v>53738</v>
      </c>
      <c r="C42" t="s">
        <v>95</v>
      </c>
      <c r="D42" t="s">
        <v>97</v>
      </c>
      <c r="E42" t="s">
        <v>100</v>
      </c>
      <c r="F42" t="s">
        <v>109</v>
      </c>
      <c r="G42" t="s">
        <v>38</v>
      </c>
      <c r="H42" s="28">
        <v>137</v>
      </c>
      <c r="I42" s="29">
        <v>1871</v>
      </c>
      <c r="J42" s="27">
        <f t="shared" si="1"/>
        <v>256327</v>
      </c>
    </row>
    <row r="43" spans="2:10" x14ac:dyDescent="0.25">
      <c r="B43" s="26">
        <v>36592</v>
      </c>
      <c r="C43" t="s">
        <v>93</v>
      </c>
      <c r="D43" t="s">
        <v>98</v>
      </c>
      <c r="E43" t="s">
        <v>100</v>
      </c>
      <c r="F43" t="s">
        <v>110</v>
      </c>
      <c r="G43" t="s">
        <v>38</v>
      </c>
      <c r="H43" s="28">
        <v>124</v>
      </c>
      <c r="I43" s="29">
        <v>1653</v>
      </c>
      <c r="J43" s="27">
        <f t="shared" si="1"/>
        <v>204972</v>
      </c>
    </row>
    <row r="44" spans="2:10" x14ac:dyDescent="0.25">
      <c r="B44" s="26">
        <v>26944</v>
      </c>
      <c r="C44" t="s">
        <v>94</v>
      </c>
      <c r="D44" t="s">
        <v>98</v>
      </c>
      <c r="E44" t="s">
        <v>100</v>
      </c>
      <c r="F44" t="s">
        <v>39</v>
      </c>
      <c r="G44" t="s">
        <v>38</v>
      </c>
      <c r="H44" s="28">
        <v>112</v>
      </c>
      <c r="I44" s="29">
        <v>2540</v>
      </c>
      <c r="J44" s="27">
        <f t="shared" si="1"/>
        <v>284480</v>
      </c>
    </row>
    <row r="45" spans="2:10" x14ac:dyDescent="0.25">
      <c r="B45" s="26">
        <v>57990</v>
      </c>
      <c r="C45" t="s">
        <v>96</v>
      </c>
      <c r="D45" t="s">
        <v>98</v>
      </c>
      <c r="E45" t="s">
        <v>100</v>
      </c>
      <c r="F45" t="s">
        <v>111</v>
      </c>
      <c r="G45" t="s">
        <v>38</v>
      </c>
      <c r="H45" s="28">
        <v>138</v>
      </c>
      <c r="I45" s="29">
        <v>1512</v>
      </c>
      <c r="J45" s="27">
        <f t="shared" si="1"/>
        <v>208656</v>
      </c>
    </row>
    <row r="46" spans="2:10" x14ac:dyDescent="0.25">
      <c r="B46" s="26">
        <v>57144</v>
      </c>
      <c r="C46" t="s">
        <v>92</v>
      </c>
      <c r="D46" t="s">
        <v>98</v>
      </c>
      <c r="E46" t="s">
        <v>100</v>
      </c>
      <c r="F46" t="s">
        <v>108</v>
      </c>
      <c r="G46" t="s">
        <v>38</v>
      </c>
      <c r="H46" s="28">
        <v>129</v>
      </c>
      <c r="I46" s="29">
        <v>1958</v>
      </c>
      <c r="J46" s="27">
        <f t="shared" si="1"/>
        <v>252582</v>
      </c>
    </row>
    <row r="47" spans="2:10" x14ac:dyDescent="0.25">
      <c r="B47" s="26">
        <v>39869</v>
      </c>
      <c r="C47" t="s">
        <v>91</v>
      </c>
      <c r="D47" t="s">
        <v>98</v>
      </c>
      <c r="E47" t="s">
        <v>100</v>
      </c>
      <c r="F47" t="s">
        <v>40</v>
      </c>
      <c r="G47" t="s">
        <v>38</v>
      </c>
      <c r="H47" s="28">
        <v>133</v>
      </c>
      <c r="I47" s="29">
        <v>1800</v>
      </c>
      <c r="J47" s="27">
        <f t="shared" si="1"/>
        <v>239400</v>
      </c>
    </row>
    <row r="48" spans="2:10" x14ac:dyDescent="0.25">
      <c r="B48" s="26">
        <v>53707</v>
      </c>
      <c r="C48" t="s">
        <v>95</v>
      </c>
      <c r="D48" t="s">
        <v>98</v>
      </c>
      <c r="E48" t="s">
        <v>100</v>
      </c>
      <c r="F48" t="s">
        <v>109</v>
      </c>
      <c r="G48" t="s">
        <v>38</v>
      </c>
      <c r="H48" s="28">
        <v>111</v>
      </c>
      <c r="I48" s="29">
        <v>2120</v>
      </c>
      <c r="J48" s="27">
        <f t="shared" si="1"/>
        <v>235320</v>
      </c>
    </row>
    <row r="49" spans="2:10" x14ac:dyDescent="0.25">
      <c r="B49" s="26">
        <v>61150</v>
      </c>
      <c r="C49" t="s">
        <v>93</v>
      </c>
      <c r="D49" t="s">
        <v>98</v>
      </c>
      <c r="E49" t="s">
        <v>100</v>
      </c>
      <c r="F49" t="s">
        <v>110</v>
      </c>
      <c r="G49" t="s">
        <v>38</v>
      </c>
      <c r="H49" s="28">
        <v>124</v>
      </c>
      <c r="I49" s="29">
        <v>1067</v>
      </c>
      <c r="J49" s="27">
        <f t="shared" si="1"/>
        <v>132308</v>
      </c>
    </row>
    <row r="50" spans="2:10" x14ac:dyDescent="0.25">
      <c r="B50" s="26">
        <v>37402</v>
      </c>
      <c r="C50" t="s">
        <v>94</v>
      </c>
      <c r="D50" t="s">
        <v>98</v>
      </c>
      <c r="E50" t="s">
        <v>100</v>
      </c>
      <c r="F50" t="s">
        <v>39</v>
      </c>
      <c r="G50" t="s">
        <v>38</v>
      </c>
      <c r="H50" s="28">
        <v>145</v>
      </c>
      <c r="I50" s="29">
        <v>2344</v>
      </c>
      <c r="J50" s="27">
        <f t="shared" si="1"/>
        <v>339880</v>
      </c>
    </row>
    <row r="51" spans="2:10" x14ac:dyDescent="0.25">
      <c r="B51" s="26">
        <v>23142</v>
      </c>
      <c r="C51" t="s">
        <v>96</v>
      </c>
      <c r="D51" t="s">
        <v>98</v>
      </c>
      <c r="E51" t="s">
        <v>100</v>
      </c>
      <c r="F51" t="s">
        <v>110</v>
      </c>
      <c r="G51" t="s">
        <v>38</v>
      </c>
      <c r="H51" s="28">
        <v>138</v>
      </c>
      <c r="I51" s="29">
        <v>2321</v>
      </c>
      <c r="J51" s="27">
        <f t="shared" si="1"/>
        <v>320298</v>
      </c>
    </row>
    <row r="52" spans="2:10" x14ac:dyDescent="0.25">
      <c r="B52" s="26">
        <v>53131</v>
      </c>
      <c r="C52" t="s">
        <v>92</v>
      </c>
      <c r="D52" t="s">
        <v>98</v>
      </c>
      <c r="E52" t="s">
        <v>100</v>
      </c>
      <c r="F52" t="s">
        <v>39</v>
      </c>
      <c r="G52" t="s">
        <v>38</v>
      </c>
      <c r="H52" s="28">
        <v>103</v>
      </c>
      <c r="I52" s="29">
        <v>1809</v>
      </c>
      <c r="J52" s="27">
        <f t="shared" si="1"/>
        <v>186327</v>
      </c>
    </row>
    <row r="53" spans="2:10" x14ac:dyDescent="0.25">
      <c r="B53" s="26">
        <v>42567</v>
      </c>
      <c r="C53" t="s">
        <v>91</v>
      </c>
      <c r="D53" t="s">
        <v>98</v>
      </c>
      <c r="E53" t="s">
        <v>100</v>
      </c>
      <c r="F53" t="s">
        <v>111</v>
      </c>
      <c r="G53" t="s">
        <v>38</v>
      </c>
      <c r="H53" s="28">
        <v>140</v>
      </c>
      <c r="I53" s="29">
        <v>1618</v>
      </c>
      <c r="J53" s="27">
        <f t="shared" si="1"/>
        <v>226520</v>
      </c>
    </row>
    <row r="54" spans="2:10" x14ac:dyDescent="0.25">
      <c r="B54" s="26">
        <v>28240</v>
      </c>
      <c r="C54" t="s">
        <v>95</v>
      </c>
      <c r="D54" t="s">
        <v>98</v>
      </c>
      <c r="E54" t="s">
        <v>100</v>
      </c>
      <c r="F54" t="s">
        <v>108</v>
      </c>
      <c r="G54" t="s">
        <v>38</v>
      </c>
      <c r="H54" s="28">
        <v>106</v>
      </c>
      <c r="I54" s="29">
        <v>2332</v>
      </c>
      <c r="J54" s="27">
        <f t="shared" si="1"/>
        <v>247192</v>
      </c>
    </row>
    <row r="55" spans="2:10" x14ac:dyDescent="0.25">
      <c r="B55" s="26">
        <v>35613</v>
      </c>
      <c r="C55" t="s">
        <v>93</v>
      </c>
      <c r="D55" t="s">
        <v>98</v>
      </c>
      <c r="E55" t="s">
        <v>100</v>
      </c>
      <c r="F55" t="s">
        <v>40</v>
      </c>
      <c r="G55" t="s">
        <v>38</v>
      </c>
      <c r="H55" s="28">
        <v>120</v>
      </c>
      <c r="I55" s="29">
        <v>2066</v>
      </c>
      <c r="J55" s="27">
        <f t="shared" si="1"/>
        <v>247920</v>
      </c>
    </row>
    <row r="56" spans="2:10" x14ac:dyDescent="0.25">
      <c r="B56" s="26">
        <v>35168</v>
      </c>
      <c r="C56" t="s">
        <v>94</v>
      </c>
      <c r="D56" t="s">
        <v>98</v>
      </c>
      <c r="E56" t="s">
        <v>100</v>
      </c>
      <c r="F56" t="s">
        <v>109</v>
      </c>
      <c r="G56" t="s">
        <v>38</v>
      </c>
      <c r="H56" s="28">
        <v>122</v>
      </c>
      <c r="I56" s="29">
        <v>1351</v>
      </c>
      <c r="J56" s="27">
        <f t="shared" si="1"/>
        <v>164822</v>
      </c>
    </row>
    <row r="57" spans="2:10" x14ac:dyDescent="0.25">
      <c r="B57" s="26">
        <v>67848</v>
      </c>
      <c r="C57" t="s">
        <v>96</v>
      </c>
      <c r="D57" t="s">
        <v>98</v>
      </c>
      <c r="E57" t="s">
        <v>100</v>
      </c>
      <c r="F57" t="s">
        <v>110</v>
      </c>
      <c r="G57" t="s">
        <v>38</v>
      </c>
      <c r="H57" s="28">
        <v>143</v>
      </c>
      <c r="I57" s="29">
        <v>2242</v>
      </c>
      <c r="J57" s="27">
        <f t="shared" si="1"/>
        <v>320606</v>
      </c>
    </row>
    <row r="58" spans="2:10" x14ac:dyDescent="0.25">
      <c r="B58" s="26">
        <v>62900</v>
      </c>
      <c r="C58" t="s">
        <v>92</v>
      </c>
      <c r="D58" t="s">
        <v>98</v>
      </c>
      <c r="E58" t="s">
        <v>100</v>
      </c>
      <c r="F58" t="s">
        <v>39</v>
      </c>
      <c r="G58" t="s">
        <v>38</v>
      </c>
      <c r="H58" s="28">
        <v>100</v>
      </c>
      <c r="I58" s="29">
        <v>2865</v>
      </c>
      <c r="J58" s="27">
        <f t="shared" si="1"/>
        <v>286500</v>
      </c>
    </row>
    <row r="59" spans="2:10" x14ac:dyDescent="0.25">
      <c r="B59" s="26">
        <v>58834</v>
      </c>
      <c r="C59" t="s">
        <v>91</v>
      </c>
      <c r="D59" t="s">
        <v>98</v>
      </c>
      <c r="E59" t="s">
        <v>100</v>
      </c>
      <c r="F59" t="s">
        <v>111</v>
      </c>
      <c r="G59" t="s">
        <v>38</v>
      </c>
      <c r="H59" s="28">
        <v>109</v>
      </c>
      <c r="I59" s="29">
        <v>1094</v>
      </c>
      <c r="J59" s="27">
        <f t="shared" si="1"/>
        <v>119246</v>
      </c>
    </row>
    <row r="60" spans="2:10" x14ac:dyDescent="0.25">
      <c r="B60" s="26">
        <v>32959</v>
      </c>
      <c r="C60" t="s">
        <v>95</v>
      </c>
      <c r="D60" t="s">
        <v>98</v>
      </c>
      <c r="E60" t="s">
        <v>100</v>
      </c>
      <c r="F60" t="s">
        <v>108</v>
      </c>
      <c r="G60" t="s">
        <v>38</v>
      </c>
      <c r="H60" s="28">
        <v>136</v>
      </c>
      <c r="I60" s="29">
        <v>1965</v>
      </c>
      <c r="J60" s="27">
        <f t="shared" si="1"/>
        <v>267240</v>
      </c>
    </row>
    <row r="61" spans="2:10" x14ac:dyDescent="0.25">
      <c r="B61" s="26">
        <v>60218</v>
      </c>
      <c r="C61" t="s">
        <v>93</v>
      </c>
      <c r="D61" t="s">
        <v>98</v>
      </c>
      <c r="E61" t="s">
        <v>100</v>
      </c>
      <c r="F61" t="s">
        <v>40</v>
      </c>
      <c r="G61" t="s">
        <v>38</v>
      </c>
      <c r="H61" s="28">
        <v>136</v>
      </c>
      <c r="I61" s="29">
        <v>2363</v>
      </c>
      <c r="J61" s="27">
        <f t="shared" si="1"/>
        <v>321368</v>
      </c>
    </row>
    <row r="62" spans="2:10" x14ac:dyDescent="0.25">
      <c r="B62" s="26">
        <v>31126</v>
      </c>
      <c r="C62" t="s">
        <v>94</v>
      </c>
      <c r="D62" t="s">
        <v>98</v>
      </c>
      <c r="E62" t="s">
        <v>100</v>
      </c>
      <c r="F62" t="s">
        <v>109</v>
      </c>
      <c r="G62" t="s">
        <v>38</v>
      </c>
      <c r="H62" s="28">
        <v>129</v>
      </c>
      <c r="I62" s="29">
        <v>2263</v>
      </c>
      <c r="J62" s="27">
        <f t="shared" si="1"/>
        <v>291927</v>
      </c>
    </row>
    <row r="63" spans="2:10" x14ac:dyDescent="0.25">
      <c r="B63" s="26">
        <v>29594</v>
      </c>
      <c r="C63" t="s">
        <v>96</v>
      </c>
      <c r="D63" t="s">
        <v>98</v>
      </c>
      <c r="E63" t="s">
        <v>100</v>
      </c>
      <c r="F63" t="s">
        <v>110</v>
      </c>
      <c r="G63" t="s">
        <v>38</v>
      </c>
      <c r="H63" s="28">
        <v>139</v>
      </c>
      <c r="I63" s="29">
        <v>1555</v>
      </c>
      <c r="J63" s="27">
        <f t="shared" si="1"/>
        <v>216145</v>
      </c>
    </row>
    <row r="64" spans="2:10" x14ac:dyDescent="0.25">
      <c r="B64" s="26">
        <v>49276</v>
      </c>
      <c r="C64" t="s">
        <v>92</v>
      </c>
      <c r="D64" t="s">
        <v>98</v>
      </c>
      <c r="E64" t="s">
        <v>100</v>
      </c>
      <c r="F64" t="s">
        <v>39</v>
      </c>
      <c r="G64" t="s">
        <v>38</v>
      </c>
      <c r="H64" s="28">
        <v>140</v>
      </c>
      <c r="I64" s="29">
        <v>2036</v>
      </c>
      <c r="J64" s="27">
        <f t="shared" si="1"/>
        <v>285040</v>
      </c>
    </row>
    <row r="65" spans="2:10" x14ac:dyDescent="0.25">
      <c r="B65" s="26">
        <v>67906</v>
      </c>
      <c r="C65" t="s">
        <v>91</v>
      </c>
      <c r="D65" t="s">
        <v>99</v>
      </c>
      <c r="E65" t="s">
        <v>100</v>
      </c>
      <c r="F65" t="s">
        <v>111</v>
      </c>
      <c r="G65" t="s">
        <v>38</v>
      </c>
      <c r="H65" s="28">
        <v>109</v>
      </c>
      <c r="I65" s="29">
        <v>1835</v>
      </c>
      <c r="J65" s="27">
        <f t="shared" si="1"/>
        <v>200015</v>
      </c>
    </row>
    <row r="66" spans="2:10" x14ac:dyDescent="0.25">
      <c r="B66" s="26">
        <v>55433</v>
      </c>
      <c r="C66" t="s">
        <v>95</v>
      </c>
      <c r="D66" t="s">
        <v>99</v>
      </c>
      <c r="E66" t="s">
        <v>100</v>
      </c>
      <c r="F66" t="s">
        <v>108</v>
      </c>
      <c r="G66" t="s">
        <v>38</v>
      </c>
      <c r="H66" s="28">
        <v>112</v>
      </c>
      <c r="I66" s="29">
        <v>1526</v>
      </c>
      <c r="J66" s="27">
        <f t="shared" si="1"/>
        <v>170912</v>
      </c>
    </row>
    <row r="67" spans="2:10" x14ac:dyDescent="0.25">
      <c r="B67" s="26">
        <v>20236</v>
      </c>
      <c r="C67" t="s">
        <v>93</v>
      </c>
      <c r="D67" t="s">
        <v>99</v>
      </c>
      <c r="E67" t="s">
        <v>100</v>
      </c>
      <c r="F67" t="s">
        <v>40</v>
      </c>
      <c r="G67" t="s">
        <v>38</v>
      </c>
      <c r="H67" s="28">
        <v>147</v>
      </c>
      <c r="I67" s="29">
        <v>2648</v>
      </c>
      <c r="J67" s="27">
        <f t="shared" ref="J67:J98" si="2">H67*I67</f>
        <v>389256</v>
      </c>
    </row>
    <row r="68" spans="2:10" x14ac:dyDescent="0.25">
      <c r="B68" s="26">
        <v>50756</v>
      </c>
      <c r="C68" t="s">
        <v>94</v>
      </c>
      <c r="D68" t="s">
        <v>99</v>
      </c>
      <c r="E68" t="s">
        <v>100</v>
      </c>
      <c r="F68" t="s">
        <v>109</v>
      </c>
      <c r="G68" t="s">
        <v>38</v>
      </c>
      <c r="H68" s="28">
        <v>124</v>
      </c>
      <c r="I68" s="29">
        <v>1541</v>
      </c>
      <c r="J68" s="27">
        <f t="shared" si="2"/>
        <v>191084</v>
      </c>
    </row>
    <row r="69" spans="2:10" x14ac:dyDescent="0.25">
      <c r="B69" s="26">
        <v>45533</v>
      </c>
      <c r="C69" t="s">
        <v>96</v>
      </c>
      <c r="D69" t="s">
        <v>99</v>
      </c>
      <c r="E69" t="s">
        <v>101</v>
      </c>
      <c r="F69" t="s">
        <v>110</v>
      </c>
      <c r="G69" t="s">
        <v>38</v>
      </c>
      <c r="H69" s="28">
        <v>123</v>
      </c>
      <c r="I69" s="29">
        <v>2247</v>
      </c>
      <c r="J69" s="27">
        <f t="shared" si="2"/>
        <v>276381</v>
      </c>
    </row>
    <row r="70" spans="2:10" x14ac:dyDescent="0.25">
      <c r="B70" s="26">
        <v>43011</v>
      </c>
      <c r="C70" t="s">
        <v>92</v>
      </c>
      <c r="D70" t="s">
        <v>99</v>
      </c>
      <c r="E70" t="s">
        <v>101</v>
      </c>
      <c r="F70" t="s">
        <v>39</v>
      </c>
      <c r="G70" t="s">
        <v>38</v>
      </c>
      <c r="H70" s="28">
        <v>108</v>
      </c>
      <c r="I70" s="29">
        <v>2929</v>
      </c>
      <c r="J70" s="27">
        <f t="shared" si="2"/>
        <v>316332</v>
      </c>
    </row>
    <row r="71" spans="2:10" x14ac:dyDescent="0.25">
      <c r="B71" s="26">
        <v>58216</v>
      </c>
      <c r="C71" t="s">
        <v>91</v>
      </c>
      <c r="D71" t="s">
        <v>99</v>
      </c>
      <c r="E71" t="s">
        <v>101</v>
      </c>
      <c r="F71" t="s">
        <v>111</v>
      </c>
      <c r="G71" t="s">
        <v>38</v>
      </c>
      <c r="H71" s="28">
        <v>114</v>
      </c>
      <c r="I71" s="29">
        <v>1604</v>
      </c>
      <c r="J71" s="27">
        <f t="shared" si="2"/>
        <v>182856</v>
      </c>
    </row>
    <row r="72" spans="2:10" x14ac:dyDescent="0.25">
      <c r="B72" s="26">
        <v>39203</v>
      </c>
      <c r="C72" t="s">
        <v>95</v>
      </c>
      <c r="D72" t="s">
        <v>99</v>
      </c>
      <c r="E72" t="s">
        <v>101</v>
      </c>
      <c r="F72" t="s">
        <v>108</v>
      </c>
      <c r="G72" t="s">
        <v>38</v>
      </c>
      <c r="H72" s="28">
        <v>119</v>
      </c>
      <c r="I72" s="29">
        <v>2316</v>
      </c>
      <c r="J72" s="27">
        <f t="shared" si="2"/>
        <v>275604</v>
      </c>
    </row>
    <row r="73" spans="2:10" x14ac:dyDescent="0.25">
      <c r="B73" s="26">
        <v>56897</v>
      </c>
      <c r="C73" t="s">
        <v>93</v>
      </c>
      <c r="D73" t="s">
        <v>99</v>
      </c>
      <c r="E73" t="s">
        <v>101</v>
      </c>
      <c r="F73" t="s">
        <v>40</v>
      </c>
      <c r="G73" t="s">
        <v>38</v>
      </c>
      <c r="H73" s="28">
        <v>117</v>
      </c>
      <c r="I73" s="29">
        <v>1744</v>
      </c>
      <c r="J73" s="27">
        <f t="shared" si="2"/>
        <v>204048</v>
      </c>
    </row>
    <row r="74" spans="2:10" x14ac:dyDescent="0.25">
      <c r="B74" s="26">
        <v>60990</v>
      </c>
      <c r="C74" t="s">
        <v>94</v>
      </c>
      <c r="D74" t="s">
        <v>99</v>
      </c>
      <c r="E74" t="s">
        <v>101</v>
      </c>
      <c r="F74" t="s">
        <v>109</v>
      </c>
      <c r="G74" t="s">
        <v>38</v>
      </c>
      <c r="H74" s="28">
        <v>116</v>
      </c>
      <c r="I74" s="29">
        <v>1106</v>
      </c>
      <c r="J74" s="27">
        <f t="shared" si="2"/>
        <v>128296</v>
      </c>
    </row>
    <row r="75" spans="2:10" x14ac:dyDescent="0.25">
      <c r="B75" s="26">
        <v>33049</v>
      </c>
      <c r="C75" t="s">
        <v>96</v>
      </c>
      <c r="D75" t="s">
        <v>99</v>
      </c>
      <c r="E75" t="s">
        <v>101</v>
      </c>
      <c r="F75" t="s">
        <v>110</v>
      </c>
      <c r="G75" t="s">
        <v>38</v>
      </c>
      <c r="H75" s="28">
        <v>107</v>
      </c>
      <c r="I75" s="29">
        <v>1920</v>
      </c>
      <c r="J75" s="27">
        <f t="shared" si="2"/>
        <v>205440</v>
      </c>
    </row>
    <row r="76" spans="2:10" x14ac:dyDescent="0.25">
      <c r="B76" s="26">
        <v>54402</v>
      </c>
      <c r="C76" t="s">
        <v>92</v>
      </c>
      <c r="D76" t="s">
        <v>99</v>
      </c>
      <c r="E76" t="s">
        <v>101</v>
      </c>
      <c r="F76" t="s">
        <v>39</v>
      </c>
      <c r="G76" t="s">
        <v>38</v>
      </c>
      <c r="H76" s="28">
        <v>124</v>
      </c>
      <c r="I76" s="29">
        <v>1208</v>
      </c>
      <c r="J76" s="27">
        <f t="shared" si="2"/>
        <v>149792</v>
      </c>
    </row>
    <row r="77" spans="2:10" x14ac:dyDescent="0.25">
      <c r="B77" s="26">
        <v>62255</v>
      </c>
      <c r="C77" t="s">
        <v>91</v>
      </c>
      <c r="D77" t="s">
        <v>99</v>
      </c>
      <c r="E77" t="s">
        <v>101</v>
      </c>
      <c r="F77" t="s">
        <v>111</v>
      </c>
      <c r="G77" t="s">
        <v>38</v>
      </c>
      <c r="H77" s="28">
        <v>141</v>
      </c>
      <c r="I77" s="29">
        <v>1628</v>
      </c>
      <c r="J77" s="27">
        <f t="shared" si="2"/>
        <v>229548</v>
      </c>
    </row>
    <row r="78" spans="2:10" x14ac:dyDescent="0.25">
      <c r="B78" s="26">
        <v>45594</v>
      </c>
      <c r="C78" t="s">
        <v>95</v>
      </c>
      <c r="D78" t="s">
        <v>99</v>
      </c>
      <c r="E78" t="s">
        <v>101</v>
      </c>
      <c r="F78" t="s">
        <v>108</v>
      </c>
      <c r="G78" t="s">
        <v>38</v>
      </c>
      <c r="H78" s="28">
        <v>135</v>
      </c>
      <c r="I78" s="29">
        <v>1551</v>
      </c>
      <c r="J78" s="27">
        <f t="shared" si="2"/>
        <v>209385</v>
      </c>
    </row>
    <row r="79" spans="2:10" x14ac:dyDescent="0.25">
      <c r="B79" s="26">
        <v>54488</v>
      </c>
      <c r="C79" t="s">
        <v>93</v>
      </c>
      <c r="D79" t="s">
        <v>99</v>
      </c>
      <c r="E79" t="s">
        <v>101</v>
      </c>
      <c r="F79" t="s">
        <v>40</v>
      </c>
      <c r="G79" t="s">
        <v>38</v>
      </c>
      <c r="H79" s="28">
        <v>131</v>
      </c>
      <c r="I79" s="29">
        <v>1431</v>
      </c>
      <c r="J79" s="27">
        <f t="shared" si="2"/>
        <v>187461</v>
      </c>
    </row>
    <row r="80" spans="2:10" x14ac:dyDescent="0.25">
      <c r="B80" s="26">
        <v>56338</v>
      </c>
      <c r="C80" t="s">
        <v>94</v>
      </c>
      <c r="D80" t="s">
        <v>99</v>
      </c>
      <c r="E80" t="s">
        <v>101</v>
      </c>
      <c r="F80" t="s">
        <v>109</v>
      </c>
      <c r="G80" t="s">
        <v>38</v>
      </c>
      <c r="H80" s="28">
        <v>140</v>
      </c>
      <c r="I80" s="29">
        <v>2050</v>
      </c>
      <c r="J80" s="27">
        <f t="shared" si="2"/>
        <v>287000</v>
      </c>
    </row>
    <row r="81" spans="2:10" x14ac:dyDescent="0.25">
      <c r="B81" s="26">
        <v>61899</v>
      </c>
      <c r="C81" t="s">
        <v>96</v>
      </c>
      <c r="D81" t="s">
        <v>99</v>
      </c>
      <c r="E81" t="s">
        <v>101</v>
      </c>
      <c r="F81" t="s">
        <v>110</v>
      </c>
      <c r="G81" t="s">
        <v>38</v>
      </c>
      <c r="H81" s="28">
        <v>146</v>
      </c>
      <c r="I81" s="29">
        <v>1587</v>
      </c>
      <c r="J81" s="27">
        <f t="shared" si="2"/>
        <v>231702</v>
      </c>
    </row>
    <row r="82" spans="2:10" x14ac:dyDescent="0.25">
      <c r="B82" s="26">
        <v>61922</v>
      </c>
      <c r="C82" t="s">
        <v>92</v>
      </c>
      <c r="D82" t="s">
        <v>99</v>
      </c>
      <c r="E82" t="s">
        <v>101</v>
      </c>
      <c r="F82" t="s">
        <v>39</v>
      </c>
      <c r="G82" t="s">
        <v>38</v>
      </c>
      <c r="H82" s="28">
        <v>101</v>
      </c>
      <c r="I82" s="29">
        <v>1080</v>
      </c>
      <c r="J82" s="27">
        <f t="shared" si="2"/>
        <v>109080</v>
      </c>
    </row>
    <row r="83" spans="2:10" x14ac:dyDescent="0.25">
      <c r="B83" s="26">
        <v>25911</v>
      </c>
      <c r="C83" t="s">
        <v>91</v>
      </c>
      <c r="D83" t="s">
        <v>99</v>
      </c>
      <c r="E83" t="s">
        <v>101</v>
      </c>
      <c r="F83" t="s">
        <v>111</v>
      </c>
      <c r="G83" t="s">
        <v>38</v>
      </c>
      <c r="H83" s="28">
        <v>110</v>
      </c>
      <c r="I83" s="29">
        <v>2525</v>
      </c>
      <c r="J83" s="27">
        <f t="shared" si="2"/>
        <v>277750</v>
      </c>
    </row>
    <row r="84" spans="2:10" x14ac:dyDescent="0.25">
      <c r="B84" s="26">
        <v>51144</v>
      </c>
      <c r="C84" t="s">
        <v>95</v>
      </c>
      <c r="D84" t="s">
        <v>99</v>
      </c>
      <c r="E84" t="s">
        <v>101</v>
      </c>
      <c r="F84" t="s">
        <v>108</v>
      </c>
      <c r="G84" t="s">
        <v>38</v>
      </c>
      <c r="H84" s="28">
        <v>124</v>
      </c>
      <c r="I84" s="29">
        <v>2433</v>
      </c>
      <c r="J84" s="27">
        <f t="shared" si="2"/>
        <v>301692</v>
      </c>
    </row>
    <row r="85" spans="2:10" x14ac:dyDescent="0.25">
      <c r="B85" s="26">
        <v>22097</v>
      </c>
      <c r="C85" t="s">
        <v>93</v>
      </c>
      <c r="D85" t="s">
        <v>99</v>
      </c>
      <c r="E85" t="s">
        <v>101</v>
      </c>
      <c r="F85" t="s">
        <v>40</v>
      </c>
      <c r="G85" t="s">
        <v>38</v>
      </c>
      <c r="H85" s="28">
        <v>140</v>
      </c>
      <c r="I85" s="29">
        <v>2574</v>
      </c>
      <c r="J85" s="27">
        <f t="shared" si="2"/>
        <v>360360</v>
      </c>
    </row>
    <row r="86" spans="2:10" x14ac:dyDescent="0.25">
      <c r="B86" s="26">
        <v>35038</v>
      </c>
      <c r="C86" t="s">
        <v>94</v>
      </c>
      <c r="D86" t="s">
        <v>99</v>
      </c>
      <c r="E86" t="s">
        <v>101</v>
      </c>
      <c r="F86" t="s">
        <v>109</v>
      </c>
      <c r="G86" t="s">
        <v>38</v>
      </c>
      <c r="H86" s="28">
        <v>121</v>
      </c>
      <c r="I86" s="29">
        <v>1995</v>
      </c>
      <c r="J86" s="27">
        <f t="shared" si="2"/>
        <v>241395</v>
      </c>
    </row>
    <row r="87" spans="2:10" x14ac:dyDescent="0.25">
      <c r="B87" s="26">
        <v>54776</v>
      </c>
      <c r="C87" t="s">
        <v>96</v>
      </c>
      <c r="D87" t="s">
        <v>98</v>
      </c>
      <c r="E87" t="s">
        <v>101</v>
      </c>
      <c r="F87" t="s">
        <v>110</v>
      </c>
      <c r="G87" t="s">
        <v>38</v>
      </c>
      <c r="H87" s="28">
        <v>120</v>
      </c>
      <c r="I87" s="29">
        <v>1346</v>
      </c>
      <c r="J87" s="27">
        <f t="shared" si="2"/>
        <v>161520</v>
      </c>
    </row>
    <row r="88" spans="2:10" x14ac:dyDescent="0.25">
      <c r="B88" s="26">
        <v>60769</v>
      </c>
      <c r="C88" t="s">
        <v>92</v>
      </c>
      <c r="D88" t="s">
        <v>98</v>
      </c>
      <c r="E88" t="s">
        <v>101</v>
      </c>
      <c r="F88" t="s">
        <v>39</v>
      </c>
      <c r="G88" t="s">
        <v>38</v>
      </c>
      <c r="H88" s="28">
        <v>142</v>
      </c>
      <c r="I88" s="29">
        <v>1702</v>
      </c>
      <c r="J88" s="27">
        <f t="shared" si="2"/>
        <v>241684</v>
      </c>
    </row>
    <row r="89" spans="2:10" x14ac:dyDescent="0.25">
      <c r="B89" s="26">
        <v>57138</v>
      </c>
      <c r="C89" t="s">
        <v>91</v>
      </c>
      <c r="D89" t="s">
        <v>98</v>
      </c>
      <c r="E89" t="s">
        <v>101</v>
      </c>
      <c r="F89" t="s">
        <v>111</v>
      </c>
      <c r="G89" t="s">
        <v>38</v>
      </c>
      <c r="H89" s="28">
        <v>108</v>
      </c>
      <c r="I89" s="29">
        <v>1761</v>
      </c>
      <c r="J89" s="27">
        <f t="shared" si="2"/>
        <v>190188</v>
      </c>
    </row>
    <row r="90" spans="2:10" x14ac:dyDescent="0.25">
      <c r="B90" s="26">
        <v>59205</v>
      </c>
      <c r="C90" t="s">
        <v>95</v>
      </c>
      <c r="D90" t="s">
        <v>98</v>
      </c>
      <c r="E90" t="s">
        <v>101</v>
      </c>
      <c r="F90" t="s">
        <v>108</v>
      </c>
      <c r="G90" t="s">
        <v>38</v>
      </c>
      <c r="H90" s="28">
        <v>150</v>
      </c>
      <c r="I90" s="29">
        <v>1008</v>
      </c>
      <c r="J90" s="27">
        <f t="shared" si="2"/>
        <v>151200</v>
      </c>
    </row>
    <row r="91" spans="2:10" x14ac:dyDescent="0.25">
      <c r="B91" s="26">
        <v>27619</v>
      </c>
      <c r="C91" t="s">
        <v>93</v>
      </c>
      <c r="D91" t="s">
        <v>98</v>
      </c>
      <c r="E91" t="s">
        <v>101</v>
      </c>
      <c r="F91" t="s">
        <v>40</v>
      </c>
      <c r="G91" t="s">
        <v>38</v>
      </c>
      <c r="H91" s="28">
        <v>140</v>
      </c>
      <c r="I91" s="29">
        <v>1183</v>
      </c>
      <c r="J91" s="27">
        <f t="shared" si="2"/>
        <v>165620</v>
      </c>
    </row>
    <row r="92" spans="2:10" x14ac:dyDescent="0.25">
      <c r="B92" s="26">
        <v>39897</v>
      </c>
      <c r="C92" t="s">
        <v>94</v>
      </c>
      <c r="D92" t="s">
        <v>98</v>
      </c>
      <c r="E92" t="s">
        <v>101</v>
      </c>
      <c r="F92" t="s">
        <v>109</v>
      </c>
      <c r="G92" t="s">
        <v>38</v>
      </c>
      <c r="H92" s="28">
        <v>137</v>
      </c>
      <c r="I92" s="29">
        <v>1648</v>
      </c>
      <c r="J92" s="27">
        <f t="shared" si="2"/>
        <v>225776</v>
      </c>
    </row>
    <row r="93" spans="2:10" x14ac:dyDescent="0.25">
      <c r="B93" s="26">
        <v>48585</v>
      </c>
      <c r="C93" t="s">
        <v>96</v>
      </c>
      <c r="D93" t="s">
        <v>98</v>
      </c>
      <c r="E93" t="s">
        <v>101</v>
      </c>
      <c r="F93" t="s">
        <v>110</v>
      </c>
      <c r="G93" t="s">
        <v>38</v>
      </c>
      <c r="H93" s="28">
        <v>119</v>
      </c>
      <c r="I93" s="29">
        <v>2325</v>
      </c>
      <c r="J93" s="27">
        <f t="shared" si="2"/>
        <v>276675</v>
      </c>
    </row>
    <row r="94" spans="2:10" x14ac:dyDescent="0.25">
      <c r="B94" s="26">
        <v>36308</v>
      </c>
      <c r="C94" t="s">
        <v>92</v>
      </c>
      <c r="D94" t="s">
        <v>98</v>
      </c>
      <c r="E94" t="s">
        <v>101</v>
      </c>
      <c r="F94" t="s">
        <v>39</v>
      </c>
      <c r="G94" t="s">
        <v>38</v>
      </c>
      <c r="H94" s="28">
        <v>119</v>
      </c>
      <c r="I94" s="29">
        <v>2171</v>
      </c>
      <c r="J94" s="27">
        <f t="shared" si="2"/>
        <v>258349</v>
      </c>
    </row>
    <row r="95" spans="2:10" x14ac:dyDescent="0.25">
      <c r="B95" s="26">
        <v>26488</v>
      </c>
      <c r="C95" t="s">
        <v>91</v>
      </c>
      <c r="D95" t="s">
        <v>98</v>
      </c>
      <c r="E95" t="s">
        <v>101</v>
      </c>
      <c r="F95" t="s">
        <v>111</v>
      </c>
      <c r="G95" t="s">
        <v>38</v>
      </c>
      <c r="H95" s="28">
        <v>118</v>
      </c>
      <c r="I95" s="29">
        <v>1183</v>
      </c>
      <c r="J95" s="27">
        <f t="shared" si="2"/>
        <v>139594</v>
      </c>
    </row>
    <row r="96" spans="2:10" x14ac:dyDescent="0.25">
      <c r="B96" s="26">
        <v>57653</v>
      </c>
      <c r="C96" t="s">
        <v>95</v>
      </c>
      <c r="D96" t="s">
        <v>98</v>
      </c>
      <c r="E96" t="s">
        <v>101</v>
      </c>
      <c r="F96" t="s">
        <v>108</v>
      </c>
      <c r="G96" t="s">
        <v>38</v>
      </c>
      <c r="H96" s="28">
        <v>134</v>
      </c>
      <c r="I96" s="29">
        <v>1840</v>
      </c>
      <c r="J96" s="27">
        <f t="shared" si="2"/>
        <v>246560</v>
      </c>
    </row>
    <row r="97" spans="2:10" x14ac:dyDescent="0.25">
      <c r="B97" s="26">
        <v>69006</v>
      </c>
      <c r="C97" t="s">
        <v>93</v>
      </c>
      <c r="D97" t="s">
        <v>98</v>
      </c>
      <c r="E97" t="s">
        <v>101</v>
      </c>
      <c r="F97" t="s">
        <v>40</v>
      </c>
      <c r="G97" t="s">
        <v>38</v>
      </c>
      <c r="H97" s="28">
        <v>124</v>
      </c>
      <c r="I97" s="29">
        <v>2891</v>
      </c>
      <c r="J97" s="27">
        <f t="shared" si="2"/>
        <v>358484</v>
      </c>
    </row>
    <row r="98" spans="2:10" x14ac:dyDescent="0.25">
      <c r="B98" s="26">
        <v>43813</v>
      </c>
      <c r="C98" t="s">
        <v>94</v>
      </c>
      <c r="D98" t="s">
        <v>98</v>
      </c>
      <c r="E98" t="s">
        <v>101</v>
      </c>
      <c r="F98" t="s">
        <v>109</v>
      </c>
      <c r="G98" t="s">
        <v>38</v>
      </c>
      <c r="H98" s="28">
        <v>101</v>
      </c>
      <c r="I98" s="29">
        <v>2062</v>
      </c>
      <c r="J98" s="27">
        <f t="shared" si="2"/>
        <v>208262</v>
      </c>
    </row>
    <row r="99" spans="2:10" x14ac:dyDescent="0.25">
      <c r="B99" s="26">
        <v>37511</v>
      </c>
      <c r="C99" t="s">
        <v>96</v>
      </c>
      <c r="D99" t="s">
        <v>98</v>
      </c>
      <c r="E99" t="s">
        <v>101</v>
      </c>
      <c r="F99" t="s">
        <v>110</v>
      </c>
      <c r="G99" t="s">
        <v>38</v>
      </c>
      <c r="H99" s="28">
        <v>129</v>
      </c>
      <c r="I99" s="29">
        <v>2272</v>
      </c>
      <c r="J99" s="27">
        <f t="shared" ref="J99:J113" si="3">H99*I99</f>
        <v>293088</v>
      </c>
    </row>
    <row r="100" spans="2:10" x14ac:dyDescent="0.25">
      <c r="B100" s="26">
        <v>32962</v>
      </c>
      <c r="C100" t="s">
        <v>92</v>
      </c>
      <c r="D100" t="s">
        <v>98</v>
      </c>
      <c r="E100" t="s">
        <v>101</v>
      </c>
      <c r="F100" t="s">
        <v>39</v>
      </c>
      <c r="G100" t="s">
        <v>38</v>
      </c>
      <c r="H100" s="28">
        <v>126</v>
      </c>
      <c r="I100" s="29">
        <v>2884</v>
      </c>
      <c r="J100" s="27">
        <f t="shared" si="3"/>
        <v>363384</v>
      </c>
    </row>
    <row r="101" spans="2:10" x14ac:dyDescent="0.25">
      <c r="B101" s="26">
        <v>62149</v>
      </c>
      <c r="C101" t="s">
        <v>91</v>
      </c>
      <c r="D101" t="s">
        <v>98</v>
      </c>
      <c r="E101" t="s">
        <v>101</v>
      </c>
      <c r="F101" t="s">
        <v>111</v>
      </c>
      <c r="G101" t="s">
        <v>38</v>
      </c>
      <c r="H101" s="28">
        <v>146</v>
      </c>
      <c r="I101" s="29">
        <v>2146</v>
      </c>
      <c r="J101" s="27">
        <f t="shared" si="3"/>
        <v>313316</v>
      </c>
    </row>
    <row r="102" spans="2:10" x14ac:dyDescent="0.25">
      <c r="B102" s="26">
        <v>26807</v>
      </c>
      <c r="C102" t="s">
        <v>95</v>
      </c>
      <c r="D102" t="s">
        <v>98</v>
      </c>
      <c r="E102" t="s">
        <v>101</v>
      </c>
      <c r="F102" t="s">
        <v>108</v>
      </c>
      <c r="G102" t="s">
        <v>38</v>
      </c>
      <c r="H102" s="28">
        <v>131</v>
      </c>
      <c r="I102" s="29">
        <v>2037</v>
      </c>
      <c r="J102" s="27">
        <f t="shared" si="3"/>
        <v>266847</v>
      </c>
    </row>
    <row r="103" spans="2:10" x14ac:dyDescent="0.25">
      <c r="B103" s="26">
        <v>60144</v>
      </c>
      <c r="C103" t="s">
        <v>93</v>
      </c>
      <c r="D103" t="s">
        <v>98</v>
      </c>
      <c r="E103" t="s">
        <v>101</v>
      </c>
      <c r="F103" t="s">
        <v>40</v>
      </c>
      <c r="G103" t="s">
        <v>38</v>
      </c>
      <c r="H103" s="28">
        <v>102</v>
      </c>
      <c r="I103" s="29">
        <v>1191</v>
      </c>
      <c r="J103" s="27">
        <f t="shared" si="3"/>
        <v>121482</v>
      </c>
    </row>
    <row r="104" spans="2:10" x14ac:dyDescent="0.25">
      <c r="B104" s="26">
        <v>63556</v>
      </c>
      <c r="C104" t="s">
        <v>94</v>
      </c>
      <c r="D104" t="s">
        <v>98</v>
      </c>
      <c r="E104" t="s">
        <v>101</v>
      </c>
      <c r="F104" t="s">
        <v>109</v>
      </c>
      <c r="G104" t="s">
        <v>38</v>
      </c>
      <c r="H104" s="28">
        <v>141</v>
      </c>
      <c r="I104" s="29">
        <v>1766</v>
      </c>
      <c r="J104" s="27">
        <f t="shared" si="3"/>
        <v>249006</v>
      </c>
    </row>
    <row r="105" spans="2:10" x14ac:dyDescent="0.25">
      <c r="B105" s="26">
        <v>63358</v>
      </c>
      <c r="C105" t="s">
        <v>96</v>
      </c>
      <c r="D105" t="s">
        <v>98</v>
      </c>
      <c r="E105" t="s">
        <v>101</v>
      </c>
      <c r="F105" t="s">
        <v>110</v>
      </c>
      <c r="G105" t="s">
        <v>38</v>
      </c>
      <c r="H105" s="28">
        <v>144</v>
      </c>
      <c r="I105" s="29">
        <v>1905</v>
      </c>
      <c r="J105" s="27">
        <f t="shared" si="3"/>
        <v>274320</v>
      </c>
    </row>
    <row r="106" spans="2:10" x14ac:dyDescent="0.25">
      <c r="B106" s="26">
        <v>42113</v>
      </c>
      <c r="C106" t="s">
        <v>92</v>
      </c>
      <c r="D106" t="s">
        <v>98</v>
      </c>
      <c r="E106" t="s">
        <v>101</v>
      </c>
      <c r="F106" t="s">
        <v>39</v>
      </c>
      <c r="G106" t="s">
        <v>38</v>
      </c>
      <c r="H106" s="28">
        <v>111</v>
      </c>
      <c r="I106" s="29">
        <v>2014</v>
      </c>
      <c r="J106" s="27">
        <f t="shared" si="3"/>
        <v>223554</v>
      </c>
    </row>
    <row r="107" spans="2:10" x14ac:dyDescent="0.25">
      <c r="B107" s="26">
        <v>20808</v>
      </c>
      <c r="C107" t="s">
        <v>91</v>
      </c>
      <c r="D107" t="s">
        <v>98</v>
      </c>
      <c r="E107" t="s">
        <v>101</v>
      </c>
      <c r="F107" t="s">
        <v>111</v>
      </c>
      <c r="G107" t="s">
        <v>38</v>
      </c>
      <c r="H107" s="28">
        <v>140</v>
      </c>
      <c r="I107" s="29">
        <v>1761</v>
      </c>
      <c r="J107" s="27">
        <f t="shared" si="3"/>
        <v>246540</v>
      </c>
    </row>
    <row r="108" spans="2:10" x14ac:dyDescent="0.25">
      <c r="B108" s="26">
        <v>54300</v>
      </c>
      <c r="C108" t="s">
        <v>95</v>
      </c>
      <c r="D108" t="s">
        <v>98</v>
      </c>
      <c r="E108" t="s">
        <v>101</v>
      </c>
      <c r="F108" t="s">
        <v>108</v>
      </c>
      <c r="G108" t="s">
        <v>38</v>
      </c>
      <c r="H108" s="28">
        <v>122</v>
      </c>
      <c r="I108" s="29">
        <v>2584</v>
      </c>
      <c r="J108" s="27">
        <f t="shared" si="3"/>
        <v>315248</v>
      </c>
    </row>
    <row r="109" spans="2:10" x14ac:dyDescent="0.25">
      <c r="B109" s="26">
        <v>44611</v>
      </c>
      <c r="C109" t="s">
        <v>93</v>
      </c>
      <c r="D109" t="s">
        <v>98</v>
      </c>
      <c r="E109" t="s">
        <v>101</v>
      </c>
      <c r="F109" t="s">
        <v>40</v>
      </c>
      <c r="G109" t="s">
        <v>38</v>
      </c>
      <c r="H109" s="28">
        <v>144</v>
      </c>
      <c r="I109" s="29">
        <v>1244</v>
      </c>
      <c r="J109" s="27">
        <f t="shared" si="3"/>
        <v>179136</v>
      </c>
    </row>
    <row r="110" spans="2:10" x14ac:dyDescent="0.25">
      <c r="B110" s="26">
        <v>59937</v>
      </c>
      <c r="C110" t="s">
        <v>94</v>
      </c>
      <c r="D110" t="s">
        <v>98</v>
      </c>
      <c r="E110" t="s">
        <v>101</v>
      </c>
      <c r="F110" t="s">
        <v>109</v>
      </c>
      <c r="G110" t="s">
        <v>38</v>
      </c>
      <c r="H110" s="28">
        <v>132</v>
      </c>
      <c r="I110" s="29">
        <v>2620</v>
      </c>
      <c r="J110" s="27">
        <f t="shared" si="3"/>
        <v>345840</v>
      </c>
    </row>
    <row r="111" spans="2:10" x14ac:dyDescent="0.25">
      <c r="B111" s="26">
        <v>28577</v>
      </c>
      <c r="C111" t="s">
        <v>96</v>
      </c>
      <c r="D111" t="s">
        <v>98</v>
      </c>
      <c r="E111" t="s">
        <v>101</v>
      </c>
      <c r="F111" t="s">
        <v>110</v>
      </c>
      <c r="G111" t="s">
        <v>38</v>
      </c>
      <c r="H111" s="28">
        <v>103</v>
      </c>
      <c r="I111" s="29">
        <v>1549</v>
      </c>
      <c r="J111" s="27">
        <f t="shared" si="3"/>
        <v>159547</v>
      </c>
    </row>
    <row r="112" spans="2:10" x14ac:dyDescent="0.25">
      <c r="B112" s="26">
        <v>21021</v>
      </c>
      <c r="C112" t="s">
        <v>92</v>
      </c>
      <c r="D112" t="s">
        <v>98</v>
      </c>
      <c r="E112" t="s">
        <v>101</v>
      </c>
      <c r="F112" t="s">
        <v>39</v>
      </c>
      <c r="G112" t="s">
        <v>38</v>
      </c>
      <c r="H112" s="28">
        <v>136</v>
      </c>
      <c r="I112" s="29">
        <v>1006</v>
      </c>
      <c r="J112" s="27">
        <f t="shared" si="3"/>
        <v>136816</v>
      </c>
    </row>
    <row r="113" spans="2:10" x14ac:dyDescent="0.25">
      <c r="B113" s="26">
        <v>49754</v>
      </c>
      <c r="C113" t="s">
        <v>91</v>
      </c>
      <c r="D113" t="s">
        <v>98</v>
      </c>
      <c r="E113" t="s">
        <v>101</v>
      </c>
      <c r="F113" t="s">
        <v>111</v>
      </c>
      <c r="G113" t="s">
        <v>38</v>
      </c>
      <c r="H113" s="28">
        <v>115</v>
      </c>
      <c r="I113" s="29">
        <v>2852</v>
      </c>
      <c r="J113" s="27">
        <f t="shared" si="3"/>
        <v>327980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C96D7-45E2-496D-86C9-2E12E6761AED}">
  <dimension ref="A4:D23"/>
  <sheetViews>
    <sheetView topLeftCell="A2" zoomScale="115" zoomScaleNormal="115" workbookViewId="0">
      <selection activeCell="C10" sqref="C10"/>
    </sheetView>
  </sheetViews>
  <sheetFormatPr defaultRowHeight="15.75" x14ac:dyDescent="0.25"/>
  <cols>
    <col min="1" max="1" width="8.75" style="35"/>
    <col min="2" max="2" width="24.125" style="37" bestFit="1" customWidth="1"/>
    <col min="3" max="3" width="29.625" bestFit="1" customWidth="1"/>
  </cols>
  <sheetData>
    <row r="4" spans="1:4" x14ac:dyDescent="0.25">
      <c r="A4" s="35">
        <v>1</v>
      </c>
      <c r="B4" s="37" t="s">
        <v>43</v>
      </c>
      <c r="C4" t="s">
        <v>41</v>
      </c>
      <c r="D4" t="s">
        <v>42</v>
      </c>
    </row>
    <row r="5" spans="1:4" x14ac:dyDescent="0.25">
      <c r="A5" s="35">
        <f>A4+1</f>
        <v>2</v>
      </c>
      <c r="B5" s="37" t="s">
        <v>44</v>
      </c>
      <c r="C5" t="s">
        <v>45</v>
      </c>
      <c r="D5" t="s">
        <v>46</v>
      </c>
    </row>
    <row r="6" spans="1:4" x14ac:dyDescent="0.25">
      <c r="A6" s="35">
        <f t="shared" ref="A6:A23" si="0">A5+1</f>
        <v>3</v>
      </c>
      <c r="B6" s="37" t="s">
        <v>47</v>
      </c>
      <c r="C6" t="s">
        <v>48</v>
      </c>
    </row>
    <row r="7" spans="1:4" x14ac:dyDescent="0.25">
      <c r="A7" s="35">
        <f t="shared" si="0"/>
        <v>4</v>
      </c>
      <c r="B7" s="37" t="s">
        <v>49</v>
      </c>
      <c r="C7" t="s">
        <v>50</v>
      </c>
      <c r="D7" t="s">
        <v>51</v>
      </c>
    </row>
    <row r="8" spans="1:4" x14ac:dyDescent="0.25">
      <c r="A8" s="35">
        <f t="shared" si="0"/>
        <v>5</v>
      </c>
      <c r="B8" s="37" t="s">
        <v>52</v>
      </c>
      <c r="C8" t="s">
        <v>53</v>
      </c>
      <c r="D8" t="s">
        <v>54</v>
      </c>
    </row>
    <row r="9" spans="1:4" x14ac:dyDescent="0.25">
      <c r="A9" s="35">
        <f t="shared" si="0"/>
        <v>6</v>
      </c>
      <c r="B9" s="37" t="s">
        <v>55</v>
      </c>
      <c r="C9" t="s">
        <v>113</v>
      </c>
    </row>
    <row r="10" spans="1:4" x14ac:dyDescent="0.25">
      <c r="A10" s="35">
        <f t="shared" si="0"/>
        <v>7</v>
      </c>
      <c r="B10" s="37" t="s">
        <v>56</v>
      </c>
      <c r="C10" t="s">
        <v>57</v>
      </c>
    </row>
    <row r="11" spans="1:4" x14ac:dyDescent="0.25">
      <c r="A11" s="35">
        <f t="shared" si="0"/>
        <v>8</v>
      </c>
      <c r="B11" s="37" t="s">
        <v>58</v>
      </c>
      <c r="C11" t="s">
        <v>59</v>
      </c>
    </row>
    <row r="12" spans="1:4" x14ac:dyDescent="0.25">
      <c r="A12" s="35">
        <f t="shared" si="0"/>
        <v>9</v>
      </c>
      <c r="B12" s="37" t="s">
        <v>60</v>
      </c>
      <c r="C12" t="s">
        <v>61</v>
      </c>
    </row>
    <row r="13" spans="1:4" x14ac:dyDescent="0.25">
      <c r="A13" s="35">
        <f t="shared" si="0"/>
        <v>10</v>
      </c>
      <c r="B13" s="37" t="s">
        <v>62</v>
      </c>
      <c r="C13" t="s">
        <v>63</v>
      </c>
    </row>
    <row r="14" spans="1:4" x14ac:dyDescent="0.25">
      <c r="A14" s="35">
        <f t="shared" si="0"/>
        <v>11</v>
      </c>
      <c r="B14" s="37" t="s">
        <v>64</v>
      </c>
      <c r="C14" t="s">
        <v>65</v>
      </c>
    </row>
    <row r="15" spans="1:4" x14ac:dyDescent="0.25">
      <c r="A15" s="35">
        <f t="shared" si="0"/>
        <v>12</v>
      </c>
      <c r="B15" s="37" t="s">
        <v>66</v>
      </c>
      <c r="C15" t="s">
        <v>67</v>
      </c>
    </row>
    <row r="16" spans="1:4" x14ac:dyDescent="0.25">
      <c r="A16" s="35">
        <f t="shared" si="0"/>
        <v>13</v>
      </c>
      <c r="B16" s="37" t="s">
        <v>68</v>
      </c>
      <c r="C16" t="s">
        <v>69</v>
      </c>
    </row>
    <row r="17" spans="1:3" x14ac:dyDescent="0.25">
      <c r="A17" s="35">
        <f t="shared" si="0"/>
        <v>14</v>
      </c>
      <c r="B17" s="37" t="s">
        <v>70</v>
      </c>
      <c r="C17" t="s">
        <v>71</v>
      </c>
    </row>
    <row r="18" spans="1:3" x14ac:dyDescent="0.25">
      <c r="A18" s="35">
        <f t="shared" si="0"/>
        <v>15</v>
      </c>
      <c r="B18" s="37" t="s">
        <v>72</v>
      </c>
      <c r="C18" t="s">
        <v>73</v>
      </c>
    </row>
    <row r="19" spans="1:3" x14ac:dyDescent="0.25">
      <c r="A19" s="35">
        <f t="shared" si="0"/>
        <v>16</v>
      </c>
      <c r="B19" s="37" t="s">
        <v>74</v>
      </c>
      <c r="C19" t="s">
        <v>75</v>
      </c>
    </row>
    <row r="20" spans="1:3" x14ac:dyDescent="0.25">
      <c r="A20" s="35">
        <f t="shared" si="0"/>
        <v>17</v>
      </c>
      <c r="B20" s="37" t="s">
        <v>76</v>
      </c>
      <c r="C20" t="s">
        <v>77</v>
      </c>
    </row>
    <row r="21" spans="1:3" x14ac:dyDescent="0.25">
      <c r="A21" s="35">
        <f t="shared" si="0"/>
        <v>18</v>
      </c>
      <c r="B21" s="37" t="s">
        <v>78</v>
      </c>
      <c r="C21" t="s">
        <v>79</v>
      </c>
    </row>
    <row r="22" spans="1:3" x14ac:dyDescent="0.25">
      <c r="A22" s="35">
        <f t="shared" si="0"/>
        <v>19</v>
      </c>
      <c r="B22" s="37" t="s">
        <v>80</v>
      </c>
      <c r="C22" t="s">
        <v>81</v>
      </c>
    </row>
    <row r="23" spans="1:3" x14ac:dyDescent="0.25">
      <c r="A23" s="35">
        <f t="shared" si="0"/>
        <v>20</v>
      </c>
      <c r="B23" s="37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BAHRIA</cp:lastModifiedBy>
  <cp:revision/>
  <dcterms:created xsi:type="dcterms:W3CDTF">2022-08-22T01:16:26Z</dcterms:created>
  <dcterms:modified xsi:type="dcterms:W3CDTF">2024-03-18T15:26:28Z</dcterms:modified>
  <cp:category/>
  <cp:contentStatus/>
</cp:coreProperties>
</file>