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d1\Documents\TALHA2025\"/>
    </mc:Choice>
  </mc:AlternateContent>
  <xr:revisionPtr revIDLastSave="0" documentId="8_{CC3C6369-D8EF-413D-921F-35F5FE9C91DD}" xr6:coauthVersionLast="47" xr6:coauthVersionMax="47" xr10:uidLastSave="{00000000-0000-0000-0000-000000000000}"/>
  <bookViews>
    <workbookView xWindow="-120" yWindow="-120" windowWidth="19440" windowHeight="14880" xr2:uid="{E3E4833A-B4FC-4DD0-8FD0-3237D3A3D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1" l="1"/>
  <c r="L17" i="1"/>
  <c r="Q17" i="1"/>
  <c r="Q18" i="1"/>
  <c r="Q19" i="1"/>
  <c r="Q20" i="1"/>
  <c r="Q21" i="1"/>
  <c r="Q22" i="1"/>
  <c r="Q24" i="1"/>
  <c r="Q25" i="1"/>
  <c r="Q26" i="1"/>
  <c r="Q16" i="1"/>
  <c r="P17" i="1"/>
  <c r="P18" i="1"/>
  <c r="P19" i="1"/>
  <c r="P20" i="1"/>
  <c r="P21" i="1"/>
  <c r="P22" i="1"/>
  <c r="P24" i="1"/>
  <c r="P25" i="1"/>
  <c r="P26" i="1"/>
  <c r="P16" i="1"/>
  <c r="O17" i="1"/>
  <c r="O18" i="1"/>
  <c r="O19" i="1"/>
  <c r="O20" i="1"/>
  <c r="O21" i="1"/>
  <c r="O22" i="1"/>
  <c r="O24" i="1"/>
  <c r="O25" i="1"/>
  <c r="O26" i="1"/>
  <c r="O16" i="1"/>
  <c r="N17" i="1"/>
  <c r="N18" i="1"/>
  <c r="N19" i="1"/>
  <c r="N20" i="1"/>
  <c r="N21" i="1"/>
  <c r="N22" i="1"/>
  <c r="N24" i="1"/>
  <c r="N25" i="1"/>
  <c r="N26" i="1"/>
  <c r="N16" i="1"/>
  <c r="L18" i="1"/>
  <c r="L19" i="1"/>
  <c r="L20" i="1"/>
  <c r="L21" i="1"/>
  <c r="L22" i="1"/>
  <c r="L24" i="1"/>
  <c r="L25" i="1"/>
  <c r="L26" i="1"/>
  <c r="S16" i="1" a="1"/>
  <c r="S16" i="1" s="1"/>
  <c r="H16" i="1"/>
  <c r="I16" i="1" s="1"/>
  <c r="J16" i="1" s="1" a="1"/>
  <c r="J16" i="1" s="1"/>
  <c r="K16" i="1" s="1" a="1"/>
  <c r="K16" i="1" s="1"/>
  <c r="H17" i="1"/>
  <c r="I17" i="1" s="1"/>
  <c r="J17" i="1" s="1" a="1"/>
  <c r="J17" i="1" s="1"/>
  <c r="K17" i="1" s="1" a="1"/>
  <c r="K17" i="1" s="1"/>
  <c r="H18" i="1"/>
  <c r="I18" i="1" s="1"/>
  <c r="J18" i="1" s="1" a="1"/>
  <c r="J18" i="1" s="1"/>
  <c r="K18" i="1" s="1" a="1"/>
  <c r="K18" i="1" s="1"/>
  <c r="H19" i="1"/>
  <c r="I19" i="1" s="1"/>
  <c r="J19" i="1" s="1" a="1"/>
  <c r="J19" i="1" s="1"/>
  <c r="K19" i="1" s="1" a="1"/>
  <c r="K19" i="1" s="1"/>
  <c r="H20" i="1"/>
  <c r="I20" i="1" s="1"/>
  <c r="J20" i="1" s="1" a="1"/>
  <c r="J20" i="1" s="1"/>
  <c r="K20" i="1" s="1" a="1"/>
  <c r="K20" i="1" s="1"/>
  <c r="H21" i="1"/>
  <c r="I21" i="1" s="1"/>
  <c r="J21" i="1" s="1" a="1"/>
  <c r="J21" i="1" s="1"/>
  <c r="K21" i="1" s="1" a="1"/>
  <c r="K21" i="1" s="1"/>
  <c r="H22" i="1"/>
  <c r="I22" i="1" s="1"/>
  <c r="J22" i="1" s="1" a="1"/>
  <c r="J22" i="1" s="1"/>
  <c r="K22" i="1" s="1" a="1"/>
  <c r="K22" i="1" s="1"/>
  <c r="H24" i="1"/>
  <c r="I24" i="1" s="1"/>
  <c r="J24" i="1" s="1" a="1"/>
  <c r="J24" i="1" s="1"/>
  <c r="K24" i="1" s="1" a="1"/>
  <c r="K24" i="1" s="1"/>
  <c r="H25" i="1"/>
  <c r="I25" i="1" s="1"/>
  <c r="J25" i="1" s="1" a="1"/>
  <c r="J25" i="1" s="1"/>
  <c r="K25" i="1" s="1" a="1"/>
  <c r="K25" i="1" s="1"/>
  <c r="H26" i="1"/>
  <c r="I26" i="1" s="1"/>
  <c r="M19" i="1" l="1"/>
  <c r="M24" i="1"/>
  <c r="J26" i="1" a="1"/>
  <c r="J26" i="1" s="1"/>
  <c r="K26" i="1" s="1" a="1"/>
  <c r="K26" i="1" s="1"/>
  <c r="M26" i="1"/>
  <c r="M16" i="1"/>
  <c r="M22" i="1"/>
  <c r="M18" i="1"/>
  <c r="M21" i="1"/>
  <c r="M17" i="1"/>
  <c r="M25" i="1"/>
  <c r="M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STUDENT</author>
  </authors>
  <commentList>
    <comment ref="H15" authorId="0" shapeId="0" xr:uid="{9EB1F3BF-7538-4FAA-9C68-58C9E8F5BC0C}">
      <text>
        <r>
          <rPr>
            <b/>
            <sz val="9"/>
            <color indexed="81"/>
            <rFont val="Tahoma"/>
            <charset val="1"/>
          </rPr>
          <t>STUDENT: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<sst xmlns="http://schemas.openxmlformats.org/spreadsheetml/2006/main" count="28" uniqueCount="28">
  <si>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>id</t>
  </si>
  <si>
    <t xml:space="preserve">name </t>
  </si>
  <si>
    <t xml:space="preserve">phy </t>
  </si>
  <si>
    <t>chem</t>
  </si>
  <si>
    <t xml:space="preserve">urdu </t>
  </si>
  <si>
    <t>eng</t>
  </si>
  <si>
    <t>maths</t>
  </si>
  <si>
    <t>Total</t>
  </si>
  <si>
    <t>percentage</t>
  </si>
  <si>
    <t>remarks</t>
  </si>
  <si>
    <t>rank</t>
  </si>
  <si>
    <t xml:space="preserve">Abdullah </t>
  </si>
  <si>
    <t xml:space="preserve">Aliya </t>
  </si>
  <si>
    <t>Ali</t>
  </si>
  <si>
    <t>rafy</t>
  </si>
  <si>
    <t xml:space="preserve">anus </t>
  </si>
  <si>
    <t>fahad</t>
  </si>
  <si>
    <t>Asad</t>
  </si>
  <si>
    <t>waleed</t>
  </si>
  <si>
    <t xml:space="preserve">zaid </t>
  </si>
  <si>
    <t>ayesha</t>
  </si>
  <si>
    <t>Grade</t>
  </si>
  <si>
    <t>remarks result</t>
  </si>
  <si>
    <t>acc to precentage</t>
  </si>
  <si>
    <t>MAX MARKS</t>
  </si>
  <si>
    <t>MIN MARKS</t>
  </si>
  <si>
    <t>COUNT COLUMN</t>
  </si>
  <si>
    <t>COUNT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</si>
</sst>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45">
    <dxf>
      <font>
        <color theme="1"/>
      </font>
      <fill>
        <patternFill>
          <bgColor theme="5" tint="-0.24994659260841701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94CA-3113-426E-A676-CEC13E260BB8}">
  <dimension ref="A15:S26"/>
  <sheetViews>
    <sheetView tabSelected="1" zoomScale="70" zoomScaleNormal="70" workbookViewId="0">
      <selection activeCell="A15" sqref="A15:S26"/>
    </sheetView>
  </sheetViews>
  <sheetFormatPr defaultRowHeight="15" x14ac:dyDescent="0.25"/>
  <cols>
    <col min="4" max="4" width="11" customWidth="1"/>
    <col min="11" max="12" width="15.85546875" customWidth="1"/>
    <col min="13" max="13" width="12.7109375" customWidth="1"/>
    <col min="14" max="14" width="20" bestFit="1" customWidth="1"/>
    <col min="15" max="15" width="24.7109375" customWidth="1"/>
    <col min="16" max="16" width="17.28515625" customWidth="1"/>
    <col min="17" max="20" width="24.140625" customWidth="1"/>
  </cols>
  <sheetData>
    <row r="15" spans="1:19" ht="21" x14ac:dyDescent="0.35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21</v>
      </c>
      <c r="K15" s="2" t="s">
        <v>9</v>
      </c>
      <c r="L15" s="2" t="s">
        <v>22</v>
      </c>
      <c r="M15" s="2" t="s">
        <v>23</v>
      </c>
      <c r="N15" s="2" t="s">
        <v>24</v>
      </c>
      <c r="O15" s="2" t="s">
        <v>25</v>
      </c>
      <c r="P15" s="2" t="s">
        <v>26</v>
      </c>
      <c r="Q15" s="2" t="s">
        <v>27</v>
      </c>
      <c r="R15" s="2"/>
      <c r="S15" s="2" t="s">
        <v>10</v>
      </c>
    </row>
    <row r="16" spans="1:19" x14ac:dyDescent="0.25">
      <c r="A16" s="3">
        <v>1</v>
      </c>
      <c r="B16" s="4" t="s">
        <v>11</v>
      </c>
      <c r="C16" s="1">
        <v>67</v>
      </c>
      <c r="D16" s="1">
        <v>98</v>
      </c>
      <c r="E16" s="1">
        <v>87</v>
      </c>
      <c r="F16" s="1">
        <v>90</v>
      </c>
      <c r="G16" s="1">
        <v>91</v>
      </c>
      <c r="H16" s="1">
        <f>SUM(B16:G16)</f>
        <v>433</v>
      </c>
      <c r="I16" s="1">
        <f>H16*100/500</f>
        <v>86.6</v>
      </c>
      <c r="J16" s="1" t="str" cm="1">
        <f t="array" ref="J16">_xlfn.IFS(I16&gt;=80,"A+",I16&gt;=70,"A",I16&gt;=60,"B",I16&gt;=50,"C",I16&gt;=40,"D",I16&lt;=39,"F")</f>
        <v>A+</v>
      </c>
      <c r="K16" s="1" t="str" cm="1">
        <f t="array" ref="K16">_xlfn.IFS(J16="A+","EXCELLENT",J16="A","VERY GOOD",J16="B","GOOD",J16="C","IMPROVEMENT",J16="D","PROMOTED",J16="F","FALE")</f>
        <v>EXCELLENT</v>
      </c>
      <c r="L16" s="1" t="str">
        <f>IF(MIN(C16:G16 )&gt;40,"pass","faile")</f>
        <v>pass</v>
      </c>
      <c r="M16" s="1" t="str">
        <f>IF(I16&lt;40,"FAIL","PASS")</f>
        <v>PASS</v>
      </c>
      <c r="N16" s="1">
        <f>MAX(C16:G16)</f>
        <v>98</v>
      </c>
      <c r="O16" s="1">
        <f>MIN(C16:G16)</f>
        <v>67</v>
      </c>
      <c r="P16" s="1">
        <f>COUNT(C16:G16)</f>
        <v>5</v>
      </c>
      <c r="Q16" s="1">
        <f xml:space="preserve"> COUNTBLANK(C16:G16)</f>
        <v>0</v>
      </c>
      <c r="R16" s="1"/>
      <c r="S16" s="1" t="e" cm="1">
        <f t="array" ref="S16">RANK9</f>
        <v>#NAME?</v>
      </c>
    </row>
    <row r="17" spans="1:19" x14ac:dyDescent="0.25">
      <c r="A17" s="3">
        <v>2</v>
      </c>
      <c r="B17" s="4" t="s">
        <v>12</v>
      </c>
      <c r="C17" s="1">
        <v>92</v>
      </c>
      <c r="D17" s="1">
        <v>76</v>
      </c>
      <c r="E17" s="1"/>
      <c r="F17" s="1">
        <v>40</v>
      </c>
      <c r="G17" s="1">
        <v>76</v>
      </c>
      <c r="H17" s="1">
        <f t="shared" ref="H17:H26" si="0">SUM(B17:G17)</f>
        <v>284</v>
      </c>
      <c r="I17" s="1">
        <f t="shared" ref="I17:I26" si="1">H17*100/500</f>
        <v>56.8</v>
      </c>
      <c r="J17" s="1" t="str" cm="1">
        <f t="array" ref="J17">_xlfn.IFS(I17&gt;=80,"A+",I17&gt;=70,"A",I17&gt;=60,"B",I17&gt;=50,"C",I17&gt;=40,"D",I17&lt;=39,"F")</f>
        <v>C</v>
      </c>
      <c r="K17" s="1" t="str" cm="1">
        <f t="array" ref="K17">_xlfn.IFS(J17="A+","EXCELLENT",J17="A","VERY GOOD",J17="B","GOOD",J17="C","IMPROVEMENT",J17="D","PROMOTED",J17="F","FALE")</f>
        <v>IMPROVEMENT</v>
      </c>
      <c r="L17" s="1" t="str">
        <f t="shared" ref="L17:L26" si="2">IF(MIN(C17:G17 )&gt;40,"pass","faile")</f>
        <v>faile</v>
      </c>
      <c r="M17" s="1" t="str">
        <f t="shared" ref="M17:M26" si="3">IF(I17&lt;40,"FAIL","PASS")</f>
        <v>PASS</v>
      </c>
      <c r="N17" s="1">
        <f t="shared" ref="N17:N26" si="4">MAX(C17:G17)</f>
        <v>92</v>
      </c>
      <c r="O17" s="1">
        <f t="shared" ref="O17:O26" si="5">MIN(C17:G17)</f>
        <v>40</v>
      </c>
      <c r="P17" s="1">
        <f t="shared" ref="P17:P26" si="6">COUNT(C17:G17)</f>
        <v>4</v>
      </c>
      <c r="Q17" s="1">
        <f t="shared" ref="Q17:Q26" si="7" xml:space="preserve"> COUNTBLANK(C17:G17)</f>
        <v>1</v>
      </c>
      <c r="R17" s="1"/>
      <c r="S17" s="1"/>
    </row>
    <row r="18" spans="1:19" x14ac:dyDescent="0.25">
      <c r="A18" s="3">
        <v>3</v>
      </c>
      <c r="B18" s="4" t="s">
        <v>13</v>
      </c>
      <c r="C18" s="1">
        <v>30</v>
      </c>
      <c r="D18" s="1">
        <v>95</v>
      </c>
      <c r="E18" s="1">
        <v>88</v>
      </c>
      <c r="F18" s="1">
        <v>80</v>
      </c>
      <c r="G18" s="1">
        <v>67</v>
      </c>
      <c r="H18" s="1">
        <f t="shared" si="0"/>
        <v>360</v>
      </c>
      <c r="I18" s="1">
        <f t="shared" si="1"/>
        <v>72</v>
      </c>
      <c r="J18" s="1" t="str" cm="1">
        <f t="array" ref="J18">_xlfn.IFS(I18&gt;=80,"A+",I18&gt;=70,"A",I18&gt;=60,"B",I18&gt;=50,"C",I18&gt;=40,"D",I18&lt;=39,"F")</f>
        <v>A</v>
      </c>
      <c r="K18" s="1" t="str" cm="1">
        <f t="array" ref="K18">_xlfn.IFS(J18="A+","EXCELLENT",J18="A","VERY GOOD",J18="B","GOOD",J18="C","IMPROVEMENT",J18="D","PROMOTED",J18="F","FALE")</f>
        <v>VERY GOOD</v>
      </c>
      <c r="L18" s="1" t="str">
        <f t="shared" si="2"/>
        <v>faile</v>
      </c>
      <c r="M18" s="1" t="str">
        <f t="shared" si="3"/>
        <v>PASS</v>
      </c>
      <c r="N18" s="1">
        <f t="shared" si="4"/>
        <v>95</v>
      </c>
      <c r="O18" s="1">
        <f t="shared" si="5"/>
        <v>30</v>
      </c>
      <c r="P18" s="1">
        <f t="shared" si="6"/>
        <v>5</v>
      </c>
      <c r="Q18" s="1">
        <f t="shared" si="7"/>
        <v>0</v>
      </c>
      <c r="R18" s="1"/>
      <c r="S18" s="1"/>
    </row>
    <row r="19" spans="1:19" x14ac:dyDescent="0.25">
      <c r="A19" s="3">
        <v>4</v>
      </c>
      <c r="B19" s="4" t="s">
        <v>14</v>
      </c>
      <c r="C19" s="1">
        <v>89</v>
      </c>
      <c r="D19" s="1">
        <v>72</v>
      </c>
      <c r="E19" s="1">
        <v>90</v>
      </c>
      <c r="F19" s="1">
        <v>68</v>
      </c>
      <c r="G19" s="1">
        <v>42</v>
      </c>
      <c r="H19" s="1">
        <f t="shared" si="0"/>
        <v>361</v>
      </c>
      <c r="I19" s="1">
        <f t="shared" si="1"/>
        <v>72.2</v>
      </c>
      <c r="J19" s="1" t="str" cm="1">
        <f t="array" ref="J19">_xlfn.IFS(I19&gt;=80,"A+",I19&gt;=70,"A",I19&gt;=60,"B",I19&gt;=50,"C",I19&gt;=40,"D",I19&lt;=39,"F")</f>
        <v>A</v>
      </c>
      <c r="K19" s="1" t="str" cm="1">
        <f t="array" ref="K19">_xlfn.IFS(J19="A+","EXCELLENT",J19="A","VERY GOOD",J19="B","GOOD",J19="C","IMPROVEMENT",J19="D","PROMOTED",J19="F","FALE")</f>
        <v>VERY GOOD</v>
      </c>
      <c r="L19" s="1" t="str">
        <f t="shared" si="2"/>
        <v>pass</v>
      </c>
      <c r="M19" s="1" t="str">
        <f t="shared" si="3"/>
        <v>PASS</v>
      </c>
      <c r="N19" s="1">
        <f t="shared" si="4"/>
        <v>90</v>
      </c>
      <c r="O19" s="1">
        <f t="shared" si="5"/>
        <v>42</v>
      </c>
      <c r="P19" s="1">
        <f t="shared" si="6"/>
        <v>5</v>
      </c>
      <c r="Q19" s="1">
        <f t="shared" si="7"/>
        <v>0</v>
      </c>
      <c r="R19" s="1"/>
      <c r="S19" s="1"/>
    </row>
    <row r="20" spans="1:19" x14ac:dyDescent="0.25">
      <c r="A20" s="3">
        <v>5</v>
      </c>
      <c r="B20" s="4" t="s">
        <v>15</v>
      </c>
      <c r="C20" s="1">
        <v>35</v>
      </c>
      <c r="D20" s="1">
        <v>30</v>
      </c>
      <c r="E20" s="1">
        <v>49</v>
      </c>
      <c r="F20" s="1">
        <v>34</v>
      </c>
      <c r="G20" s="1">
        <v>39</v>
      </c>
      <c r="H20" s="1">
        <f t="shared" si="0"/>
        <v>187</v>
      </c>
      <c r="I20" s="1">
        <f t="shared" si="1"/>
        <v>37.4</v>
      </c>
      <c r="J20" s="1" t="str" cm="1">
        <f t="array" ref="J20">_xlfn.IFS(I20&gt;=80,"A+",I20&gt;=70,"A",I20&gt;=60,"B",I20&gt;=50,"C",I20&gt;=40,"D",I20&lt;=39,"F")</f>
        <v>F</v>
      </c>
      <c r="K20" s="1" t="str" cm="1">
        <f t="array" ref="K20">_xlfn.IFS(J20="A+","EXCELLENT",J20="A","VERY GOOD",J20="B","GOOD",J20="C","IMPROVEMENT",J20="D","PROMOTED",J20="F","FALE")</f>
        <v>FALE</v>
      </c>
      <c r="L20" s="1" t="str">
        <f t="shared" si="2"/>
        <v>faile</v>
      </c>
      <c r="M20" s="1" t="str">
        <f t="shared" si="3"/>
        <v>FAIL</v>
      </c>
      <c r="N20" s="1">
        <f t="shared" si="4"/>
        <v>49</v>
      </c>
      <c r="O20" s="1">
        <f t="shared" si="5"/>
        <v>30</v>
      </c>
      <c r="P20" s="1">
        <f t="shared" si="6"/>
        <v>5</v>
      </c>
      <c r="Q20" s="1">
        <f t="shared" si="7"/>
        <v>0</v>
      </c>
      <c r="R20" s="1"/>
      <c r="S20" s="1"/>
    </row>
    <row r="21" spans="1:19" x14ac:dyDescent="0.25">
      <c r="A21" s="3">
        <v>6</v>
      </c>
      <c r="B21" s="4" t="s">
        <v>16</v>
      </c>
      <c r="C21" s="1">
        <v>56</v>
      </c>
      <c r="D21" s="1">
        <v>90</v>
      </c>
      <c r="E21" s="1">
        <v>97</v>
      </c>
      <c r="F21" s="1">
        <v>68</v>
      </c>
      <c r="G21" s="1">
        <v>34</v>
      </c>
      <c r="H21" s="1">
        <f t="shared" si="0"/>
        <v>345</v>
      </c>
      <c r="I21" s="1">
        <f t="shared" si="1"/>
        <v>69</v>
      </c>
      <c r="J21" s="1" t="str" cm="1">
        <f t="array" ref="J21">_xlfn.IFS(I21&gt;=80,"A+",I21&gt;=70,"A",I21&gt;=60,"B",I21&gt;=50,"C",I21&gt;=40,"D",I21&lt;=39,"F")</f>
        <v>B</v>
      </c>
      <c r="K21" s="1" t="str" cm="1">
        <f t="array" ref="K21">_xlfn.IFS(J21="A+","EXCELLENT",J21="A","VERY GOOD",J21="B","GOOD",J21="C","IMPROVEMENT",J21="D","PROMOTED",J21="F","FALE")</f>
        <v>GOOD</v>
      </c>
      <c r="L21" s="1" t="str">
        <f t="shared" si="2"/>
        <v>faile</v>
      </c>
      <c r="M21" s="1" t="str">
        <f t="shared" si="3"/>
        <v>PASS</v>
      </c>
      <c r="N21" s="1">
        <f t="shared" si="4"/>
        <v>97</v>
      </c>
      <c r="O21" s="1">
        <f t="shared" si="5"/>
        <v>34</v>
      </c>
      <c r="P21" s="1">
        <f t="shared" si="6"/>
        <v>5</v>
      </c>
      <c r="Q21" s="1">
        <f t="shared" si="7"/>
        <v>0</v>
      </c>
      <c r="R21" s="1"/>
      <c r="S21" s="1"/>
    </row>
    <row r="22" spans="1:19" x14ac:dyDescent="0.25">
      <c r="A22" s="3">
        <v>7</v>
      </c>
      <c r="B22" s="4" t="s">
        <v>17</v>
      </c>
      <c r="C22" s="1">
        <v>40</v>
      </c>
      <c r="D22" s="1">
        <v>45</v>
      </c>
      <c r="E22" s="1">
        <v>57</v>
      </c>
      <c r="F22" s="1">
        <v>49</v>
      </c>
      <c r="G22" s="1">
        <v>56</v>
      </c>
      <c r="H22" s="1">
        <f t="shared" si="0"/>
        <v>247</v>
      </c>
      <c r="I22" s="1">
        <f t="shared" si="1"/>
        <v>49.4</v>
      </c>
      <c r="J22" s="1" t="str" cm="1">
        <f t="array" ref="J22">_xlfn.IFS(I22&gt;=80,"A+",I22&gt;=70,"A",I22&gt;=60,"B",I22&gt;=50,"C",I22&gt;=40,"D",I22&lt;=39,"F")</f>
        <v>D</v>
      </c>
      <c r="K22" s="1" t="str" cm="1">
        <f t="array" ref="K22">_xlfn.IFS(J22="A+","EXCELLENT",J22="A","VERY GOOD",J22="B","GOOD",J22="C","IMPROVEMENT",J22="D","PROMOTED",J22="F","FALE")</f>
        <v>PROMOTED</v>
      </c>
      <c r="L22" s="1" t="str">
        <f t="shared" si="2"/>
        <v>faile</v>
      </c>
      <c r="M22" s="1" t="str">
        <f t="shared" si="3"/>
        <v>PASS</v>
      </c>
      <c r="N22" s="1">
        <f t="shared" si="4"/>
        <v>57</v>
      </c>
      <c r="O22" s="1">
        <f t="shared" si="5"/>
        <v>40</v>
      </c>
      <c r="P22" s="1">
        <f t="shared" si="6"/>
        <v>5</v>
      </c>
      <c r="Q22" s="1">
        <f t="shared" si="7"/>
        <v>0</v>
      </c>
      <c r="R22" s="1"/>
      <c r="S22" s="1"/>
    </row>
    <row r="23" spans="1:19" x14ac:dyDescent="0.25">
      <c r="A23" s="3"/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3">
        <v>9</v>
      </c>
      <c r="B24" s="4" t="s">
        <v>18</v>
      </c>
      <c r="C24" s="1">
        <v>98</v>
      </c>
      <c r="D24" s="1">
        <v>90</v>
      </c>
      <c r="E24" s="1">
        <v>89</v>
      </c>
      <c r="F24" s="1">
        <v>78</v>
      </c>
      <c r="G24" s="1">
        <v>57</v>
      </c>
      <c r="H24" s="1">
        <f t="shared" si="0"/>
        <v>412</v>
      </c>
      <c r="I24" s="1">
        <f t="shared" si="1"/>
        <v>82.4</v>
      </c>
      <c r="J24" s="1" t="str" cm="1">
        <f t="array" ref="J24">_xlfn.IFS(I24&gt;=80,"A+",I24&gt;=70,"A",I24&gt;=60,"B",I24&gt;=50,"C",I24&gt;=40,"D",I24&lt;=39,"F")</f>
        <v>A+</v>
      </c>
      <c r="K24" s="1" t="str" cm="1">
        <f t="array" ref="K24">_xlfn.IFS(J24="A+","EXCELLENT",J24="A","VERY GOOD",J24="B","GOOD",J24="C","IMPROVEMENT",J24="D","PROMOTED",J24="F","FALE")</f>
        <v>EXCELLENT</v>
      </c>
      <c r="L24" s="1" t="str">
        <f t="shared" si="2"/>
        <v>pass</v>
      </c>
      <c r="M24" s="1" t="str">
        <f t="shared" si="3"/>
        <v>PASS</v>
      </c>
      <c r="N24" s="1">
        <f t="shared" si="4"/>
        <v>98</v>
      </c>
      <c r="O24" s="1">
        <f t="shared" si="5"/>
        <v>57</v>
      </c>
      <c r="P24" s="1">
        <f t="shared" si="6"/>
        <v>5</v>
      </c>
      <c r="Q24" s="1">
        <f t="shared" si="7"/>
        <v>0</v>
      </c>
      <c r="R24" s="1"/>
      <c r="S24" s="1"/>
    </row>
    <row r="25" spans="1:19" x14ac:dyDescent="0.25">
      <c r="A25" s="3">
        <v>10</v>
      </c>
      <c r="B25" s="4" t="s">
        <v>19</v>
      </c>
      <c r="C25" s="1">
        <v>37</v>
      </c>
      <c r="D25" s="1">
        <v>67</v>
      </c>
      <c r="E25" s="1">
        <v>98</v>
      </c>
      <c r="F25" s="1">
        <v>90</v>
      </c>
      <c r="G25" s="1">
        <v>55</v>
      </c>
      <c r="H25" s="1">
        <f t="shared" si="0"/>
        <v>347</v>
      </c>
      <c r="I25" s="1">
        <f t="shared" si="1"/>
        <v>69.400000000000006</v>
      </c>
      <c r="J25" s="1" t="str" cm="1">
        <f t="array" ref="J25">_xlfn.IFS(I25&gt;=80,"A+",I25&gt;=70,"A",I25&gt;=60,"B",I25&gt;=50,"C",I25&gt;=40,"D",I25&lt;=39,"F")</f>
        <v>B</v>
      </c>
      <c r="K25" s="1" t="str" cm="1">
        <f t="array" ref="K25">_xlfn.IFS(J25="A+","EXCELLENT",J25="A","VERY GOOD",J25="B","GOOD",J25="C","IMPROVEMENT",J25="D","PROMOTED",J25="F","FALE")</f>
        <v>GOOD</v>
      </c>
      <c r="L25" s="1" t="str">
        <f t="shared" si="2"/>
        <v>faile</v>
      </c>
      <c r="M25" s="1" t="str">
        <f t="shared" si="3"/>
        <v>PASS</v>
      </c>
      <c r="N25" s="1">
        <f t="shared" si="4"/>
        <v>98</v>
      </c>
      <c r="O25" s="1">
        <f t="shared" si="5"/>
        <v>37</v>
      </c>
      <c r="P25" s="1">
        <f t="shared" si="6"/>
        <v>5</v>
      </c>
      <c r="Q25" s="1">
        <f t="shared" si="7"/>
        <v>0</v>
      </c>
      <c r="R25" s="1"/>
      <c r="S25" s="1"/>
    </row>
    <row r="26" spans="1:19" x14ac:dyDescent="0.25">
      <c r="A26" s="3">
        <v>11</v>
      </c>
      <c r="B26" s="4" t="s">
        <v>20</v>
      </c>
      <c r="C26" s="1">
        <v>78</v>
      </c>
      <c r="D26" s="1">
        <v>68</v>
      </c>
      <c r="E26" s="1">
        <v>87</v>
      </c>
      <c r="F26" s="1">
        <v>56</v>
      </c>
      <c r="G26" s="1">
        <v>90</v>
      </c>
      <c r="H26" s="1">
        <f t="shared" si="0"/>
        <v>379</v>
      </c>
      <c r="I26" s="1">
        <f t="shared" si="1"/>
        <v>75.8</v>
      </c>
      <c r="J26" s="1" t="str" cm="1">
        <f t="array" ref="J26">_xlfn.IFS(I26&gt;=80,"A+",I26&gt;=70,"A",I26&gt;=60,"B",I26&gt;=50,"C",I26&gt;=40,"D",I26&lt;=39,"F")</f>
        <v>A</v>
      </c>
      <c r="K26" s="1" t="str" cm="1">
        <f t="array" ref="K26">_xlfn.IFS(J26="A+","EXCELLENT",J26="A","VERY GOOD",J26="B","GOOD",J26="C","IMPROVEMENT",J26="D","PROMOTED",J26="F","FALE")</f>
        <v>VERY GOOD</v>
      </c>
      <c r="L26" s="1" t="str">
        <f t="shared" si="2"/>
        <v>pass</v>
      </c>
      <c r="M26" s="1" t="str">
        <f t="shared" si="3"/>
        <v>PASS</v>
      </c>
      <c r="N26" s="1">
        <f t="shared" si="4"/>
        <v>90</v>
      </c>
      <c r="O26" s="1">
        <f t="shared" si="5"/>
        <v>56</v>
      </c>
      <c r="P26" s="1">
        <f t="shared" si="6"/>
        <v>5</v>
      </c>
      <c r="Q26" s="1">
        <f t="shared" si="7"/>
        <v>0</v>
      </c>
      <c r="R26" s="1"/>
      <c r="S26" s="1"/>
    </row>
  </sheetData>
  <conditionalFormatting sqref="H16:H22 H24:H26">
    <cfRule type="cellIs" dxfId="6" priority="11" operator="between">
      <formula>70</formula>
      <formula>100</formula>
    </cfRule>
    <cfRule type="cellIs" dxfId="5" priority="12" operator="between">
      <formula>41</formula>
      <formula>69</formula>
    </cfRule>
    <cfRule type="cellIs" dxfId="4" priority="13" operator="between">
      <formula>0</formula>
      <formula>40</formula>
    </cfRule>
  </conditionalFormatting>
  <conditionalFormatting sqref="J16:J26">
    <cfRule type="cellIs" dxfId="3" priority="8" operator="between">
      <formula>80</formula>
      <formula>100</formula>
    </cfRule>
  </conditionalFormatting>
  <conditionalFormatting sqref="K16:L26">
    <cfRule type="cellIs" dxfId="2" priority="14" operator="between">
      <formula>40</formula>
      <formula>59</formula>
    </cfRule>
  </conditionalFormatting>
  <conditionalFormatting sqref="C16:G26">
    <cfRule type="cellIs" dxfId="1" priority="1" operator="between">
      <formula>41</formula>
      <formula>100</formula>
    </cfRule>
    <cfRule type="expression" dxfId="0" priority="2">
      <formula>AND(ISNUMBER(C16)+C16&gt;=0,C16&lt;=40)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2025-06-03T04:27:49Z</dcterms:created>
  <dcterms:modified xsi:type="dcterms:W3CDTF">2025-06-05T06:02:36Z</dcterms:modified>
</cp:coreProperties>
</file>