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Data-Analytics-Skills-Portfolio\Excel\"/>
    </mc:Choice>
  </mc:AlternateContent>
  <xr:revisionPtr revIDLastSave="0" documentId="13_ncr:1_{E4C1C44B-0BD6-490D-B891-0C2BB1A7173E}" xr6:coauthVersionLast="47" xr6:coauthVersionMax="47" xr10:uidLastSave="{00000000-0000-0000-0000-000000000000}"/>
  <bookViews>
    <workbookView xWindow="-110" yWindow="-110" windowWidth="19420" windowHeight="10300" firstSheet="1" activeTab="4"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Summary!$A$7:$A$15</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8" l="1"/>
  <c r="A8" i="8"/>
  <c r="G11" i="8"/>
  <c r="E11" i="8"/>
  <c r="D2" i="8"/>
  <c r="D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C12" i="8" l="1"/>
  <c r="O8" i="2"/>
  <c r="P8" i="2" s="1"/>
  <c r="O14" i="2"/>
  <c r="P14" i="2" s="1"/>
  <c r="O10" i="2"/>
  <c r="P10" i="2" s="1"/>
  <c r="O11" i="2"/>
  <c r="P11" i="2" s="1"/>
  <c r="O12" i="2"/>
  <c r="P12" i="2" s="1"/>
  <c r="O13" i="2"/>
  <c r="P13" i="2" s="1"/>
  <c r="O9" i="2"/>
  <c r="P9" i="2" s="1"/>
  <c r="O15" i="2"/>
  <c r="P15" i="2" s="1"/>
  <c r="O7" i="2"/>
  <c r="P7"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E8" i="8" l="1"/>
  <c r="E12" i="8" s="1"/>
  <c r="G8" i="8"/>
  <c r="G12" i="8" s="1"/>
  <c r="A12" i="8"/>
  <c r="B58" i="2"/>
  <c r="B52" i="2"/>
  <c r="B50" i="2"/>
  <c r="B41" i="2"/>
  <c r="B56" i="2"/>
  <c r="B48" i="2"/>
  <c r="B55" i="2"/>
  <c r="B47" i="2"/>
  <c r="B54" i="2"/>
  <c r="B46" i="2"/>
  <c r="B40" i="2"/>
  <c r="B53" i="2"/>
  <c r="B45" i="2"/>
  <c r="B60" i="2"/>
  <c r="B44" i="2"/>
  <c r="B59" i="2"/>
  <c r="B51" i="2"/>
  <c r="B43" i="2"/>
  <c r="B42" i="2"/>
  <c r="B57" i="2"/>
  <c r="B49"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<sst xmlns="http://schemas.openxmlformats.org/spreadsheetml/2006/main" count="19460" uniqueCount="503">
  <si>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</si>
  <si>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</si>
  <si>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</si>
  <si>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</si>
  <si>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</si>
  <si>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</si>
  <si>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</si>
  <si>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</si>
  <si>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</si>
  <si>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</si>
  <si>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</si>
  <si>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</si>
  <si>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</si>
  <si>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</si>
  <si>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</si>
  <si>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</si>
  <si>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</si>
  <si>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</si>
  <si>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</si>
  <si>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</si>
  <si>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</si>
  <si>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</si>
  <si>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</si>
  <si>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</si>
  <si>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</si>
  <si>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</si>
  <si>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</si>
  <si>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</si>
  <si>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</si>
  <si>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</si>
  <si>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</si>
  <si>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</si>
  <si>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</si>
  <si>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</si>
  <si>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</si>
  <si>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</si>
  <si>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</si>
  <si>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</si>
  <si>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</si>
  <si>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</si>
  <si>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</si>
  <si>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</si>
  <si>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</si>
  <si>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</si>
  <si>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</si>
  <si>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</si>
  <si>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</si>
  <si>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</si>
  <si>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</si>
  <si>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</si>
  <si>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</si>
  <si>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</si>
  <si>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</si>
  <si>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</si>
  <si>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</si>
  <si>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</si>
  <si>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</si>
  <si>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</si>
  <si>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</si>
  <si>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</si>
  <si>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</si>
  <si>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</si>
  <si>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</si>
  <si>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</si>
  <si>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</si>
  <si>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</si>
  <si>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</si>
  <si>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</si>
  <si>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</si>
  <si>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</si>
  <si>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</si>
  <si>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</si>
  <si>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</si>
  <si>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</si>
  <si>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</si>
  <si>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</si>
  <si>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</si>
  <si>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</si>
  <si>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</si>
  <si>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</si>
  <si>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</si>
  <si>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</si>
  <si>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</si>
  <si>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</si>
  <si>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</si>
  <si>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</si>
  <si>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</si>
  <si>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</si>
  <si>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</si>
  <si>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</si>
  <si>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</si>
  <si>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</si>
  <si>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</si>
  <si>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</si>
  <si>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</si>
  <si>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</si>
  <si>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</si>
  <si>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</si>
  <si>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</si>
  <si>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</si>
  <si>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</si>
  <si>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</si>
  <si>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</si>
  <si>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</si>
  <si>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</si>
  <si>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</si>
  <si>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</si>
  <si>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</si>
  <si>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</si>
  <si>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</si>
  <si>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</si>
  <si>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</si>
  <si>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</si>
  <si>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</si>
  <si>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</si>
  <si>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</si>
  <si>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</si>
  <si>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</si>
  <si>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</si>
  <si>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</si>
  <si>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</si>
  <si>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</si>
  <si>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</si>
  <si>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</si>
  <si>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</si>
  <si>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</si>
  <si>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</si>
  <si>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</si>
  <si>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</si>
  <si>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</si>
  <si>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</si>
  <si>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</si>
  <si>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</si>
  <si>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</si>
  <si>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</si>
  <si>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</si>
  <si>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</si>
  <si>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</si>
  <si>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</si>
  <si>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</si>
  <si>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</si>
  <si>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</si>
  <si>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</si>
  <si>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</si>
  <si>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</si>
  <si>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</si>
  <si>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</si>
  <si>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</si>
  <si>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</si>
  <si>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</si>
  <si>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</si>
  <si>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</si>
  <si>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</si>
  <si>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</si>
  <si>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</si>
  <si>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</si>
  <si>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</si>
  <si>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</si>
  <si>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</si>
  <si>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</si>
  <si>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</si>
  <si>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</si>
  <si>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</si>
  <si>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</si>
  <si>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</si>
  <si>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</si>
  <si>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</si>
  <si>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</si>
  <si>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</si>
  <si>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</si>
  <si>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</si>
  <si>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</si>
  <si>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</si>
  <si>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</si>
  <si>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</si>
  <si>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</si>
  <si>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</si>
  <si>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</si>
  <si>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</si>
  <si>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</si>
  <si>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</si>
  <si>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</si>
  <si>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</si>
  <si>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</si>
  <si>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</si>
  <si>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</si>
  <si>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</si>
  <si>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</si>
  <si>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</si>
  <si>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</si>
  <si>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</si>
  <si>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</si>
  <si>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</si>
  <si>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</si>
  <si>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</si>
  <si>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</si>
  <si>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</si>
  <si>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</si>
  <si>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</si>
  <si>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</si>
  <si>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</si>
  <si>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</si>
  <si>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</si>
  <si>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</si>
  <si>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</si>
  <si>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</si>
  <si>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</si>
  <si>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</si>
  <si>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</si>
  <si>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</si>
  <si>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</si>
  <si>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</si>
  <si>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</si>
  <si>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</si>
  <si>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</si>
  <si>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</si>
  <si>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</si>
  <si>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</si>
  <si>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</si>
  <si>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</si>
  <si>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</si>
  <si>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</si>
  <si>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</si>
  <si>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</si>
  <si>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</si>
  <si>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</si>
  <si>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</si>
  <si>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</si>
  <si>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</si>
  <si>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</si>
  <si>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</si>
  <si>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</si>
  <si>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</si>
  <si>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</si>
  <si>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</si>
  <si>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</si>
  <si>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</si>
  <si>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</si>
  <si>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</si>
  <si>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</si>
  <si>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</si>
  <si>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</si>
  <si>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</si>
  <si>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</si>
  <si>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</si>
  <si>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</si>
  <si>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</si>
  <si>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</si>
  <si>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</si>
  <si>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</si>
  <si>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</si>
  <si>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</si>
  <si>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</si>
  <si>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</si>
  <si>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</si>
  <si>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</si>
  <si>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</si>
  <si>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</si>
  <si>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</si>
  <si>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</si>
  <si>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</si>
  <si>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</si>
  <si>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</si>
  <si>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</si>
  <si>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</si>
  <si>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</si>
  <si>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</si>
  <si>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</si>
  <si>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</si>
  <si>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</si>
  <si>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</si>
  <si>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</si>
  <si>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</si>
  <si>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</si>
  <si>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</si>
  <si>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</si>
  <si>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</si>
  <si>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</si>
  <si>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</si>
  <si>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</si>
  <si>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</si>
  <si>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</si>
  <si>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</si>
  <si>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</si>
  <si>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</si>
  <si>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</si>
  <si>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</si>
  <si>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</si>
  <si>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</si>
  <si>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</si>
  <si>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</si>
  <si>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</si>
  <si>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</si>
  <si>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</si>
  <si>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</si>
  <si>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</si>
  <si>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</si>
  <si>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</si>
  <si>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</si>
  <si>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</si>
  <si>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</si>
  <si>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</si>
  <si>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</si>
  <si>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</si>
  <si>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</si>
  <si>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</si>
  <si>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</si>
  <si>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</si>
  <si>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</si>
  <si>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</si>
  <si>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</si>
  <si>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</si>
  <si>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</si>
  <si>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</si>
  <si>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</si>
  <si>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</si>
  <si>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</si>
  <si>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</si>
  <si>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</si>
  <si>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</si>
  <si>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</si>
  <si>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</si>
  <si>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</si>
  <si>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</si>
  <si>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</si>
  <si>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</si>
  <si>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</si>
  <si>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</si>
  <si>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</si>
  <si>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</si>
  <si>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</si>
  <si>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</si>
  <si>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</si>
  <si>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</si>
  <si>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</si>
  <si>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</si>
  <si>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</si>
  <si>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</si>
  <si>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</si>
  <si>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</si>
  <si>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</si>
  <si>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</si>
  <si>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</si>
  <si>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</si>
  <si>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</si>
  <si>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</si>
  <si>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</si>
  <si>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</si>
  <si>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</si>
  <si>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</si>
  <si>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</si>
  <si>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</si>
  <si>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</si>
  <si>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</si>
  <si>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</si>
  <si>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</si>
  <si>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</si>
  <si>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</si>
  <si>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</si>
  <si>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</si>
  <si>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</si>
  <si>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</si>
  <si>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</si>
  <si>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</si>
  <si>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</si>
  <si>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</si>
  <si>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</si>
  <si>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</si>
  <si>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</si>
  <si>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</si>
  <si>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</si>
  <si>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</si>
  <si>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</si>
  <si>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</si>
  <si>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</si>
  <si>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</si>
  <si>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</si>
  <si>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</si>
  <si>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</si>
  <si>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</si>
  <si>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</si>
  <si>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</si>
  <si>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</si>
  <si>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</si>
  <si>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</si>
  <si>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</si>
  <si>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</si>
  <si>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</si>
  <si>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</si>
  <si>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</si>
  <si>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</si>
  <si>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</si>
  <si>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</si>
  <si>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</si>
  <si>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</si>
  <si>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</si>
  <si>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</si>
  <si>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</si>
  <si>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</si>
  <si>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</si>
  <si>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</si>
  <si>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</si>
  <si>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</si>
  <si>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</si>
  <si>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</si>
  <si>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</si>
  <si>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</si>
  <si>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</si>
  <si>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</si>
  <si>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</si>
  <si>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</si>
  <si>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</si>
  <si>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</si>
  <si>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</si>
  <si>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</si>
  <si>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</si>
  <si>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</si>
  <si>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</si>
  <si>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</si>
  <si>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</si>
  <si>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</si>
  <si>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</si>
  <si>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</si>
  <si>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</si>
  <si>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</si>
  <si>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</si>
  <si>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</si>
  <si>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</si>
  <si>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</si>
  <si>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</si>
  <si>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</si>
  <si>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</si>
  <si>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</si>
  <si>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</si>
  <si>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</si>
  <si>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</si>
  <si>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</si>
  <si>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</si>
  <si>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</si>
  <si>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</si>
  <si>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</si>
  <si>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</si>
  <si>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</si>
  <si>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</si>
  <si>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</si>
  <si>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</si>
  <si>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</si>
  <si>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</si>
  <si>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</si>
  <si>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</si>
  <si>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</si>
  <si>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</si>
  <si>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</si>
  <si>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</si>
  <si>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</si>
  <si>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</si>
  <si>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</si>
  <si>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</si>
  <si>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</si>
  <si>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</si>
  <si>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</si>
  <si>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</si>
  <si>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</si>
  <si>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</si>
  <si>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</si>
  <si>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</si>
  <si>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</si>
  <si>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</si>
  <si>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</si>
  <si>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</si>
  <si>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</si>
  <si>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</si>
  <si>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</si>
  <si>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</si>
  <si>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</si>
  <si>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</si>
  <si>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</si>
  <si>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</si>
  <si>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</si>
  <si>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</si>
  <si>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</si>
  <si>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</si>
  <si>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</si>
  <si>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</si>
  <si>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</si>
  <si>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</si>
  <si>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</si>
  <si>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</si>
  <si>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</si>
  <si>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</si>
  <si>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</si>
  <si>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</si>
  <si>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</si>
  <si>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</si>
  <si>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</si>
  <si>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</si>
  <si>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</si>
  <si>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</si>
  <si>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</si>
  <si>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</si>
  <si>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</si>
  <si>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</si>
  <si>
    <t>Summary Sales Data by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</si>
</sst>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44" fontId="0" fillId="0" borderId="0" xfId="0" applyNumberFormat="1"/>
    <xf numFmtId="0" fontId="4" fillId="0" borderId="0" xfId="3" applyFill="1" applyBorder="1" applyAlignment="1">
      <alignment horizontal="left" vertical="center"/>
    </xf>
    <xf numFmtId="0" fontId="1" fillId="0" borderId="0" xfId="4" applyFill="1" applyAlignment="1">
      <alignment vertical="center"/>
    </xf>
    <xf numFmtId="0" fontId="1" fillId="3" borderId="1" xfId="4" applyBorder="1" applyAlignment="1">
      <alignment horizontal="center"/>
    </xf>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theme="2"/>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Summary!$C$40:$C$60</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Summary!$D$40:$D$60</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Summary!$B$40:$B$60</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[Data_Viz_Report.xlsx]Order!pvtSalesbyMonth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Order Count vs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[Data_Viz_Report.xlsx]Sales!pvtSalesByQuarter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col"/>
        <c:grouping val="clustered"/>
        <c:varyColors val="0"/>
        <c:ser>
          <c:idx val="0"/>
          <c:order val="0"/>
          <c:tx>
            <c:strRef>
              <c:f>Sales!$B$4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41D-488D-8228-12C38AC73C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41D-488D-8228-12C38AC73C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Sales!$A$5:$A$9</c:f>
              <c:strCache>
                <c:ptCount val="4"/>
                <c:pt idx="0">
                  <c:v>Qtr1</c:v>
                </c:pt>
                <c:pt idx="1">
                  <c:v>Qtr2</c:v>
                </c:pt>
                <c:pt idx="2">
                  <c:v>Qtr3</c:v>
                </c:pt>
                <c:pt idx="3">
                  <c:v>Qtr4</c:v>
                </c:pt>
              </c:strCache>
            </c:strRef>
          </c:cat>
          <c:val>
            <c:numRef>
              <c:f>Sales!$B$5:$B$9</c:f>
              <c:numCache>
                <c:formatCode>_("$"* #,##0.00_);_("$"* \(#,##0.00\);_("$"* "-"??_);_(@_)</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0"/>
          <c:showCatName val="0"/>
          <c:showSerName val="0"/>
          <c:showPercent val="0"/>
          <c:showBubbleSize val="0"/>
        </c:dLbls>
        <c:gapWidth val="100"/>
        <c:axId val="736077304"/>
        <c:axId val="736077664"/>
      </c:barChart>
      <c:catAx>
        <c:axId val="736077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77664"/>
        <c:crosses val="autoZero"/>
        <c:auto val="1"/>
        <c:lblAlgn val="ctr"/>
        <c:lblOffset val="100"/>
        <c:noMultiLvlLbl val="0"/>
      </c:catAx>
      <c:valAx>
        <c:axId val="736077664"/>
        <c:scaling>
          <c:orientation val="minMax"/>
        </c:scaling>
        <c:delete val="1"/>
        <c:axPos val="l"/>
        <c:majorGridlines>
          <c:spPr>
            <a:ln w="9525" cap="flat" cmpd="sng" algn="ctr">
              <a:noFill/>
              <a:round/>
            </a:ln>
            <a:effectLst/>
          </c:spPr>
        </c:majorGridlines>
        <c:numFmt formatCode="_(&quot;$&quot;* #,##0.00_);_(&quot;$&quot;* \(#,##0.00\);_(&quot;$&quot;* &quot;-&quot;??_);_(@_)" sourceLinked="1"/>
        <c:majorTickMark val="out"/>
        <c:minorTickMark val="none"/>
        <c:tickLblPos val="nextTo"/>
        <c:crossAx val="7360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5</xdr:col>
      <xdr:colOff>574144</xdr:colOff>
      <xdr:row>18</xdr:row>
      <xdr:rowOff>1586</xdr:rowOff>
    </xdr:from>
    <xdr:to>
      <xdr:col>12</xdr:col>
      <xdr:colOff>73406</xdr:colOff>
      <xdr:row>36</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40705</xdr:colOff>
      <xdr:row>18</xdr:row>
      <xdr:rowOff>0</xdr:rowOff>
    </xdr:from>
    <xdr:to>
      <xdr:col>5</xdr:col>
      <xdr:colOff>534403</xdr:colOff>
      <xdr:row>36</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2"/>
        <a:stretch>
          <a:fillRect/>
        </a:stretch>
      </xdr:blipFill>
      <xdr:spPr>
        <a:xfrm>
          <a:off x="40705" y="5136987"/>
          <a:ext cx="5410877" cy="32995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9763002" cy="5152468"/>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67"/>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181429</xdr:colOff>
      <xdr:row>9</xdr:row>
      <xdr:rowOff>46629</xdr:rowOff>
    </xdr:from>
    <xdr:to>
      <xdr:col>9</xdr:col>
      <xdr:colOff>338117</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445325</xdr:colOff>
      <xdr:row>11</xdr:row>
      <xdr:rowOff>8247</xdr:rowOff>
    </xdr:from>
    <xdr:to>
      <xdr:col>15</xdr:col>
      <xdr:colOff>362856</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21" baseItem="1" numFmtId="4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P1"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475</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475</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475</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475</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475</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476</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476</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476</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475</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475</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475</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475</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475</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475</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476</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476</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476</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475</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475</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475</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475</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475</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475</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475</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476</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476</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476</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476</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476</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475</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475</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475</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477</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477</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475</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475</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475</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475</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476</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476</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477</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477</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477</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475</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475</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475</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475</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475</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475</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475</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475</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475</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475</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475</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475</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476</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476</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477</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477</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475</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475</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477</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477</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477</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477</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475</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475</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475</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475</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475</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475</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475</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475</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475</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477</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477</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475</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475</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475</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475</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475</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475</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475</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475</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475</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475</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475</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475</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475</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475</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475</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476</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476</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476</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476</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475</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475</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475</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475</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475</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475</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475</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475</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475</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476</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476</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476</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475</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475</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475</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475</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476</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476</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476</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476</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476</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476</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476</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476</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477</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477</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477</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477</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477</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477</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477</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477</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477</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475</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476</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476</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476</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475</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475</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475</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475</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475</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475</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476</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476</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475</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475</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475</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475</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475</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475</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475</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475</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475</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475</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477</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477</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477</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477</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477</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477</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475</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475</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475</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477</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477</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477</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477</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475</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475</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475</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475</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475</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477</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477</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475</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475</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475</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475</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475</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475</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475</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477</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477</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477</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475</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475</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477</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477</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477</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475</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475</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477</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477</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477</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475</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475</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477</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475</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475</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475</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477</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477</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477</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477</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477</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475</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475</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475</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475</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475</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475</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475</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475</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475</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475</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475</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475</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475</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475</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475</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477</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477</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477</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477</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476</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476</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475</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477</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477</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477</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475</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475</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475</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475</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475</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475</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475</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475</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475</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475</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475</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475</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475</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475</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475</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477</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477</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477</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477</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477</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475</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475</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475</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475</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475</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475</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475</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475</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475</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475</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475</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475</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477</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477</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475</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475</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475</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477</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477</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476</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476</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476</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476</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475</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475</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477</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475</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475</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475</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475</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475</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475</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475</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475</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475</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475</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477</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477</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475</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475</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475</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475</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475</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476</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476</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476</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475</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475</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475</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475</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475</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475</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475</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475</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475</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475</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475</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475</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475</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475</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475</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475</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475</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475</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475</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475</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475</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477</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475</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475</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475</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475</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475</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475</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475</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475</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475</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475</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477</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477</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475</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475</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475</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475</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476</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476</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476</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476</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475</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475</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475</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475</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477</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477</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477</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475</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475</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475</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476</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476</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476</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475</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475</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475</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475</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476</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475</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475</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475</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475</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475</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475</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475</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475</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475</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475</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477</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477</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477</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476</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476</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475</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475</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475</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475</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475</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475</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475</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477</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477</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477</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477</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475</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475</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475</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475</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475</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475</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477</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477</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477</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477</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477</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477</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477</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476</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476</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476</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475</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475</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475</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475</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475</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477</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477</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475</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475</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475</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475</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475</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475</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475</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477</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477</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477</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477</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475</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475</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475</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475</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475</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475</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475</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476</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476</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476</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476</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476</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476</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475</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475</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475</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475</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475</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475</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476</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476</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477</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477</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477</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477</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477</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475</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475</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475</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475</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476</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476</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477</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477</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475</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475</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475</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475</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475</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475</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475</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475</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475</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475</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475</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475</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475</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476</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476</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476</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476</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476</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476</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476</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476</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475</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476</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476</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477</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477</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477</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475</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475</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475</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475</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475</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475</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475</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475</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475</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475</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475</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475</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477</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477</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477</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477</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477</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475</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475</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475</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475</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475</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475</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475</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475</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475</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475</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475</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475</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475</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475</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477</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477</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477</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477</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477</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477</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477</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477</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477</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475</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475</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475</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475</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475</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475</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475</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475</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475</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475</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475</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475</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475</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475</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475</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476</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476</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476</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476</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476</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475</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475</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475</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475</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475</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475</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475</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475</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475</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477</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477</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475</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475</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475</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475</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475</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475</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475</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475</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475</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475</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475</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475</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475</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475</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475</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475</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475</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475</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475</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475</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475</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475</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476</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476</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476</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475</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475</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475</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475</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475</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475</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475</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475</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475</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475</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475</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475</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475</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476</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476</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475</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475</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475</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475</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477</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477</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477</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475</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475</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475</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475</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475</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475</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475</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475</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475</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477</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477</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477</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477</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475</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475</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475</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476</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476</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475</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475</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475</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475</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477</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477</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477</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477</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475</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475</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476</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476</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477</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477</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477</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475</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475</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475</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476</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476</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476</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476</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476</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476</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476</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476</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476</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476</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475</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475</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475</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475</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476</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476</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476</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475</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475</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477</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477</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475</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475</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475</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476</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477</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477</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477</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476</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475</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475</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475</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476</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476</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476</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476</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476</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475</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475</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475</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477</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477</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477</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475</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475</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477</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477</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477</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477</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477</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475</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475</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477</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477</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475</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475</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475</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477</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477</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475</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475</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475</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476</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476</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476</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476</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475</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475</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475</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475</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475</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475</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475</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475</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475</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475</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475</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475</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475</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475</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475</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475</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475</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475</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475</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477</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477</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477</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475</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475</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475</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475</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475</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476</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476</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476</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475</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475</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475</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475</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475</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475</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475</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475</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475</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475</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475</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475</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475</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475</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475</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475</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475</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475</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475</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477</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477</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477</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475</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475</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475</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475</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475</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475</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475</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476</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475</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475</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475</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475</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475</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475</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475</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475</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477</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477</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477</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477</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475</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475</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475</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475</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475</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475</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475</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475</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475</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475</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475</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475</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475</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475</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475</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475</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475</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475</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475</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476</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476</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476</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476</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475</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475</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476</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476</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477</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477</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477</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475</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475</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475</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475</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475</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475</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475</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475</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475</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475</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475</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475</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475</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475</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475</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475</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475</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476</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476</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475</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475</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475</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475</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475</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475</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475</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475</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475</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477</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477</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477</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477</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477</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475</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475</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475</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475</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475</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475</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475</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475</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475</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475</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475</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475</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475</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475</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475</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475</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476</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476</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477</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477</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477</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477</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477</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475</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475</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475</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475</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475</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475</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475</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477</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477</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477</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477</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475</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475</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475</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475</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475</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475</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477</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477</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477</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477</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477</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477</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477</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475</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475</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475</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475</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477</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477</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477</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477</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477</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477</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475</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475</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477</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477</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475</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475</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475</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476</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475</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475</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475</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475</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475</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475</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476</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475</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476</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476</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476</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475</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475</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477</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477</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477</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475</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475</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475</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475</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475</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475</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475</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475</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477</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477</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475</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475</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475</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477</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477</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477</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475</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475</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475</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477</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477</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475</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477</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477</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476</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476</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475</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477</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477</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475</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475</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477</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477</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477</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477</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476</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476</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476</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477</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477</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477</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477</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477</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475</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475</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475</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475</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475</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475</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475</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475</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477</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477</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477</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477</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477</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476</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476</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475</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475</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475</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475</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477</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477</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477</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477</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477</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477</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477</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477</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477</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477</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477</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477</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475</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475</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475</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475</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476</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476</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475</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475</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475</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475</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475</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477</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477</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477</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477</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477</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477</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475</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475</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475</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477</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477</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475</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475</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475</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475</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475</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475</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475</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475</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475</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475</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475</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475</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475</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475</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475</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475</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475</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475</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475</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475</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475</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476</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476</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476</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476</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476</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476</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475</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475</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475</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476</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476</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475</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475</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475</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475</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475</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476</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476</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476</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476</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476</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475</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475</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475</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475</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476</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476</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476</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476</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475</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475</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476</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476</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476</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475</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475</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476</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476</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475</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475</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475</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475</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475</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475</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477</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477</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477</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477</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477</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477</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477</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477</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477</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475</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475</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475</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475</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476</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476</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476</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477</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475</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475</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477</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475</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475</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475</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475</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475</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475</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477</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477</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477</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475</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475</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475</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475</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475</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475</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475</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475</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475</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475</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475</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475</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475</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475</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475</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475</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475</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475</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475</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475</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475</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475</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475</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475</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475</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477</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477</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477</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477</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477</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477</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477</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477</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477</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475</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477</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477</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477</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477</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477</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477</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477</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477</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477</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475</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475</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475</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475</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476</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476</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476</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475</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475</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475</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475</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475</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475</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475</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475</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475</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476</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476</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475</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475</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475</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475</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475</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475</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477</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477</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477</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477</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475</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475</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475</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475</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475</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475</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477</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477</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476</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476</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476</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476</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475</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475</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475</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475</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475</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475</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477</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477</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477</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477</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475</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475</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475</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475</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475</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475</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475</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475</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476</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476</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476</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476</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476</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477</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477</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477</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475</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475</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475</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477</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477</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476</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476</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476</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475</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475</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477</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477</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477</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475</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475</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477</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477</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477</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477</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477</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477</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477</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477</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477</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475</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475</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476</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476</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476</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475</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475</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475</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475</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475</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475</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475</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477</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477</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477</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476</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476</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475</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477</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477</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477</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477</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477</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477</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477</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476</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476</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476</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475</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475</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475</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475</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475</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476</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476</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476</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476</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476</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476</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476</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475</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475</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475</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475</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475</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475</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475</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475</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475</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476</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476</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476</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477</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477</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475</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475</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475</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475</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475</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475</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475</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477</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477</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477</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477</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475</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477</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477</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477</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475</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475</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475</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475</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475</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475</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475</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475</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475</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475</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475</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475</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475</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475</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477</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477</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477</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475</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475</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475</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475</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475</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475</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475</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475</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475</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475</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475</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475</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475</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475</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475</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475</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475</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475</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475</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477</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477</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477</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477</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477</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477</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477</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477</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475</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475</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475</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477</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475</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475</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475</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477</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477</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475</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475</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475</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475</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475</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475</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475</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475</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475</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475</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475</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475</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475</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475</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475</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475</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475</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475</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475</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475</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475</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475</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476</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475</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475</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475</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475</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475</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475</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475</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475</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477</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477</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475</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475</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475</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475</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476</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475</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475</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475</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476</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476</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475</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475</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475</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476</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476</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476</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475</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475</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475</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476</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476</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476</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476</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476</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475</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475</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475</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475</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475</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475</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475</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475</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476</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476</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475</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475</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475</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475</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475</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475</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475</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476</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476</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475</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475</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476</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476</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476</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476</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475</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475</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475</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475</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475</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475</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475</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475</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475</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475</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475</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475</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475</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475</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475</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476</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476</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476</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475</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475</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475</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477</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477</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475</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475</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475</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475</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477</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477</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476</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477</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477</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477</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476</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476</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476</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475</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475</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475</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476</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476</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475</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475</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475</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475</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477</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477</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477</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475</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475</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475</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475</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475</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475</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476</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476</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477</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477</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477</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477</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477</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476</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476</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476</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476</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475</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475</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475</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475</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475</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475</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475</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475</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476</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476</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475</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475</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475</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475</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476</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476</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476</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476</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475</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475</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475</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475</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475</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475</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475</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475</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475</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475</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475</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476</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476</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475</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475</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475</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475</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475</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475</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475</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475</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475</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475</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475</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476</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476</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476</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476</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476</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476</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476</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475</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475</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475</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475</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477</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477</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477</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477</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475</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475</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475</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475</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475</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475</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475</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475</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475</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475</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477</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477</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477</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477</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477</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477</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475</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475</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475</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475</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475</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475</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475</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476</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476</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476</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476</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477</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477</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477</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475</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475</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475</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477</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477</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477</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477</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477</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477</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475</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475</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475</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475</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475</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475</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475</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475</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475</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475</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475</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477</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477</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477</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477</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477</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475</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475</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476</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476</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475</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475</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475</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475</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475</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475</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475</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477</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476</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476</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476</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475</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475</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475</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475</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475</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475</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475</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475</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475</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475</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475</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475</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475</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475</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475</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475</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475</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475</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475</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475</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475</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476</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476</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475</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475</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475</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475</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475</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475</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475</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476</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477</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477</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477</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477</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477</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477</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477</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475</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475</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475</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475</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476</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476</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476</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475</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475</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475</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477</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477</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475</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475</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475</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475</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475</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475</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475</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475</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475</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475</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477</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477</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477</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475</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475</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475</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475</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475</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475</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475</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475</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476</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476</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476</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476</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476</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475</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475</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476</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476</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476</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477</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477</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476</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475</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475</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475</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475</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475</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475</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475</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475</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475</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475</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475</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475</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475</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475</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475</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476</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476</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476</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476</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477</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477</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477</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476</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476</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476</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475</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475</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477</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477</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476</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476</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476</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475</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475</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475</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476</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476</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475</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475</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475</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475</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475</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475</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476</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476</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477</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477</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477</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477</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475</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475</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475</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475</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475</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475</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475</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475</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475</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475</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475</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475</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475</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475</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475</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475</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475</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475</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475</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475</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475</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476</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476</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476</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477</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476</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476</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475</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475</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475</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475</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475</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475</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475</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475</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477</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477</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477</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477</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475</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475</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475</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475</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477</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477</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477</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475</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475</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475</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475</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475</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475</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475</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475</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475</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477</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477</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477</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477</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475</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475</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475</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475</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475</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475</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475</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475</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476</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476</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476</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476</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475</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475</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475</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475</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476</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476</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476</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476</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476</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476</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476</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476</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476</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476</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476</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475</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475</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475</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475</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475</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475</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475</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475</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475</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477</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475</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475</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475</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475</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475</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475</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475</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475</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476</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475</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475</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475</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475</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475</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475</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475</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477</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477</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477</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476</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475</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475</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475</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475</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475</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475</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475</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475</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475</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475</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475</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475</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475</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475</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475</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476</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477</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477</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477</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477</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477</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477</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477</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475</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475</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475</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476</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476</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476</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476</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475</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475</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475</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477</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477</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476</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476</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476</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475</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475</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475</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475</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475</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475</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475</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477</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475</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475</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475</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477</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477</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475</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476</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476</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476</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475</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475</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475</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475</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475</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475</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475</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477</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477</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477</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475</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475</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475</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475</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477</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477</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477</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477</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477</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477</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477</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475</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475</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475</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475</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477</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477</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475</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475</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475</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475</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475</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475</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475</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475</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475</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475</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475</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475</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475</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475</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475</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475</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475</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475</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475</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475</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476</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475</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475</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475</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475</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475</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475</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475</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477</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477</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477</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476</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476</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475</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475</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475</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475</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475</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475</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476</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476</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475</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475</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475</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475</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475</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475</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475</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475</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475</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475</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477</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477</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475</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475</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475</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475</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477</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477</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477</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477</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477</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477</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477</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477</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477</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477</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477</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477</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475</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475</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477</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477</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477</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475</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475</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475</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475</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475</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475</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475</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475</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475</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475</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476</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476</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476</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476</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477</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475</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475</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476</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476</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475</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475</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477</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477</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475</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475</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475</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475</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475</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477</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476</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476</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475</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475</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476</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476</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475</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475</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475</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476</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476</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476</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476</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476</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476</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475</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475</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475</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475</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475</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475</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475</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476</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476</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476</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475</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475</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477</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475</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475</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475</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475</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475</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477</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477</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477</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477</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477</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476</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476</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477</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477</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477</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475</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476</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476</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476</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477</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475</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475</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475</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475</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476</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476</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475</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475</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475</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475</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477</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477</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475</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475</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475</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475</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475</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475</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475</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477</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477</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477</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477</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477</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477</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477</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477</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477</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477</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477</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477</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477</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477</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477</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477</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477</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477</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477</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477</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477</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477</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477</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477</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477</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492</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494</v>
      </c>
      <c r="B4" t="s">
        <v>496</v>
      </c>
      <c r="C4" t="s">
        <v>495</v>
      </c>
    </row>
    <row r="5" spans="1:3" x14ac:dyDescent="0.3">
      <c r="A5" s="32" t="s">
        <v>481</v>
      </c>
      <c r="B5">
        <v>10</v>
      </c>
      <c r="C5">
        <v>12</v>
      </c>
    </row>
    <row r="6" spans="1:3" x14ac:dyDescent="0.3">
      <c r="A6" s="32" t="s">
        <v>482</v>
      </c>
      <c r="B6">
        <v>10</v>
      </c>
      <c r="C6">
        <v>7</v>
      </c>
    </row>
    <row r="7" spans="1:3" x14ac:dyDescent="0.3">
      <c r="A7" s="32" t="s">
        <v>483</v>
      </c>
      <c r="B7">
        <v>10</v>
      </c>
      <c r="C7">
        <v>13</v>
      </c>
    </row>
    <row r="8" spans="1:3" x14ac:dyDescent="0.3">
      <c r="A8" s="32" t="s">
        <v>484</v>
      </c>
      <c r="B8">
        <v>10</v>
      </c>
      <c r="C8">
        <v>3</v>
      </c>
    </row>
    <row r="9" spans="1:3" x14ac:dyDescent="0.3">
      <c r="A9" s="32" t="s">
        <v>465</v>
      </c>
      <c r="B9">
        <v>10</v>
      </c>
      <c r="C9">
        <v>2</v>
      </c>
    </row>
    <row r="10" spans="1:3" x14ac:dyDescent="0.3">
      <c r="A10" s="32" t="s">
        <v>485</v>
      </c>
      <c r="B10">
        <v>10</v>
      </c>
      <c r="C10">
        <v>4</v>
      </c>
    </row>
    <row r="11" spans="1:3" x14ac:dyDescent="0.3">
      <c r="A11" s="32" t="s">
        <v>486</v>
      </c>
      <c r="B11">
        <v>10</v>
      </c>
      <c r="C11">
        <v>10</v>
      </c>
    </row>
    <row r="12" spans="1:3" x14ac:dyDescent="0.3">
      <c r="A12" s="32" t="s">
        <v>487</v>
      </c>
      <c r="B12">
        <v>10</v>
      </c>
      <c r="C12">
        <v>14</v>
      </c>
    </row>
    <row r="13" spans="1:3" x14ac:dyDescent="0.3">
      <c r="A13" s="32" t="s">
        <v>488</v>
      </c>
      <c r="B13">
        <v>10</v>
      </c>
      <c r="C13">
        <v>12</v>
      </c>
    </row>
    <row r="14" spans="1:3" x14ac:dyDescent="0.3">
      <c r="A14" s="32" t="s">
        <v>489</v>
      </c>
      <c r="B14">
        <v>10</v>
      </c>
      <c r="C14">
        <v>23</v>
      </c>
    </row>
    <row r="15" spans="1:3" x14ac:dyDescent="0.3">
      <c r="A15" s="32" t="s">
        <v>490</v>
      </c>
      <c r="B15">
        <v>10</v>
      </c>
      <c r="C15">
        <v>1</v>
      </c>
    </row>
    <row r="16" spans="1:3" x14ac:dyDescent="0.3">
      <c r="A16" s="32" t="s">
        <v>462</v>
      </c>
      <c r="B16">
        <v>10</v>
      </c>
      <c r="C16">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E10" sqref="E10"/>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494</v>
      </c>
      <c r="B4" t="s">
        <v>501</v>
      </c>
    </row>
    <row r="5" spans="1:2" x14ac:dyDescent="0.3">
      <c r="A5" s="32" t="s">
        <v>497</v>
      </c>
      <c r="B5" s="33">
        <v>25520.43</v>
      </c>
    </row>
    <row r="6" spans="1:2" x14ac:dyDescent="0.3">
      <c r="A6" s="32" t="s">
        <v>498</v>
      </c>
      <c r="B6" s="33">
        <v>3404.5</v>
      </c>
    </row>
    <row r="7" spans="1:2" x14ac:dyDescent="0.3">
      <c r="A7" s="32" t="s">
        <v>499</v>
      </c>
      <c r="B7" s="33">
        <v>19113.480000000003</v>
      </c>
    </row>
    <row r="8" spans="1:2" x14ac:dyDescent="0.3">
      <c r="A8" s="32" t="s">
        <v>500</v>
      </c>
      <c r="B8" s="33">
        <v>29751.390000000003</v>
      </c>
    </row>
    <row r="9" spans="1:2" x14ac:dyDescent="0.3">
      <c r="A9" s="32" t="s">
        <v>462</v>
      </c>
      <c r="B9" s="33">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60"/>
  <sheetViews>
    <sheetView showGridLines="0" zoomScale="78" zoomScaleNormal="65" workbookViewId="0">
      <selection activeCell="H38" sqref="H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ht="19.899999999999999" customHeight="1" x14ac:dyDescent="0.3">
      <c r="A1" s="13" t="s">
        <v>480</v>
      </c>
      <c r="B1" s="14" t="s">
        <v>454</v>
      </c>
    </row>
    <row r="2" spans="1:17" ht="19.899999999999999" customHeight="1" x14ac:dyDescent="0.3">
      <c r="A2" s="34"/>
      <c r="B2" s="35"/>
    </row>
    <row r="3" spans="1:17" s="22" customFormat="1" ht="29.4" customHeight="1" x14ac:dyDescent="0.5">
      <c r="A3" s="21" t="s">
        <v>502</v>
      </c>
      <c r="B3" s="23"/>
      <c r="C3" s="23"/>
      <c r="D3" s="23"/>
      <c r="E3" s="23"/>
      <c r="F3" s="23"/>
      <c r="G3" s="23"/>
      <c r="H3" s="23"/>
      <c r="I3" s="23"/>
      <c r="J3" s="23"/>
      <c r="K3" s="23"/>
      <c r="L3" s="23"/>
      <c r="M3" s="23"/>
      <c r="N3" s="23"/>
      <c r="O3" s="23"/>
      <c r="P3" s="23"/>
      <c r="Q3" s="23"/>
    </row>
    <row r="4" spans="1:17" ht="14.5" x14ac:dyDescent="0.35">
      <c r="P4" s="4"/>
      <c r="Q4" s="5"/>
    </row>
    <row r="5" spans="1:17" ht="16.5" customHeight="1" x14ac:dyDescent="0.3">
      <c r="C5" s="36" t="s">
        <v>467</v>
      </c>
      <c r="D5" s="36"/>
      <c r="E5" s="36"/>
      <c r="F5" s="36"/>
      <c r="G5" s="36"/>
      <c r="H5" s="36"/>
      <c r="I5" s="36"/>
      <c r="J5" s="36"/>
      <c r="K5" s="36"/>
      <c r="L5" s="36"/>
      <c r="M5" s="36"/>
      <c r="N5" s="36"/>
      <c r="P5" s="8" t="s">
        <v>470</v>
      </c>
    </row>
    <row r="6" spans="1:17" ht="26.4" customHeight="1" x14ac:dyDescent="0.3">
      <c r="A6" s="15" t="s">
        <v>479</v>
      </c>
      <c r="B6" s="16" t="s">
        <v>469</v>
      </c>
      <c r="C6" s="16" t="s">
        <v>481</v>
      </c>
      <c r="D6" s="16" t="s">
        <v>482</v>
      </c>
      <c r="E6" s="16" t="s">
        <v>483</v>
      </c>
      <c r="F6" s="16" t="s">
        <v>484</v>
      </c>
      <c r="G6" s="16" t="s">
        <v>465</v>
      </c>
      <c r="H6" s="16" t="s">
        <v>485</v>
      </c>
      <c r="I6" s="16" t="s">
        <v>486</v>
      </c>
      <c r="J6" s="16" t="s">
        <v>487</v>
      </c>
      <c r="K6" s="16" t="s">
        <v>488</v>
      </c>
      <c r="L6" s="16" t="s">
        <v>489</v>
      </c>
      <c r="M6" s="16" t="s">
        <v>490</v>
      </c>
      <c r="N6" s="16" t="s">
        <v>491</v>
      </c>
      <c r="O6" s="16" t="s">
        <v>468</v>
      </c>
      <c r="P6" s="16" t="s">
        <v>472</v>
      </c>
      <c r="Q6" s="16" t="s">
        <v>471</v>
      </c>
    </row>
    <row r="7" spans="1:17" ht="26.4" customHeight="1" x14ac:dyDescent="0.3">
      <c r="A7" s="11" t="s">
        <v>453</v>
      </c>
      <c r="B7" s="12">
        <v>103956.97</v>
      </c>
      <c r="C7" s="12">
        <v>11860.449999999999</v>
      </c>
      <c r="D7" s="12">
        <v>1492.37</v>
      </c>
      <c r="E7" s="12">
        <v>5462.7000000000007</v>
      </c>
      <c r="F7" s="12">
        <v>10294.330000000002</v>
      </c>
      <c r="G7" s="12">
        <v>14736.06</v>
      </c>
      <c r="H7" s="12">
        <v>6099.2</v>
      </c>
      <c r="I7" s="12">
        <v>16945.010000000002</v>
      </c>
      <c r="J7" s="12">
        <v>18913.439999999999</v>
      </c>
      <c r="K7" s="12">
        <v>5230.08</v>
      </c>
      <c r="L7" s="12">
        <v>13475.99</v>
      </c>
      <c r="M7" s="12">
        <v>6915.2699999999995</v>
      </c>
      <c r="N7" s="12">
        <v>4082.84</v>
      </c>
      <c r="O7" s="12">
        <f>SUM(C7:N7)</f>
        <v>115507.74</v>
      </c>
      <c r="P7" s="31">
        <f>ROUND((O7-B7)/B7,3)</f>
        <v>0.111</v>
      </c>
      <c r="Q7" s="17"/>
    </row>
    <row r="8" spans="1:17" ht="26.4" customHeight="1" x14ac:dyDescent="0.3">
      <c r="A8" s="9" t="s">
        <v>452</v>
      </c>
      <c r="B8" s="10">
        <v>24460.11</v>
      </c>
      <c r="C8" s="10">
        <v>1638.82</v>
      </c>
      <c r="D8" s="10"/>
      <c r="E8" s="10">
        <v>1420</v>
      </c>
      <c r="F8" s="10">
        <v>1393.2</v>
      </c>
      <c r="G8" s="10">
        <v>3901.08</v>
      </c>
      <c r="H8" s="10">
        <v>10030.820000000002</v>
      </c>
      <c r="I8" s="10"/>
      <c r="J8" s="10"/>
      <c r="K8" s="10">
        <v>2520.4</v>
      </c>
      <c r="L8" s="10"/>
      <c r="M8" s="10">
        <v>4500.2700000000004</v>
      </c>
      <c r="N8" s="10">
        <v>3037.4</v>
      </c>
      <c r="O8" s="10">
        <f t="shared" ref="O8:O15" si="0">SUM(C8:N8)</f>
        <v>28441.99</v>
      </c>
      <c r="P8" s="31">
        <f t="shared" ref="P8:P15" si="1">ROUND((O8-B8)/B8,3)</f>
        <v>0.16300000000000001</v>
      </c>
      <c r="Q8" s="17"/>
    </row>
    <row r="9" spans="1:17" ht="26.4" customHeight="1" x14ac:dyDescent="0.3">
      <c r="A9" s="9" t="s">
        <v>457</v>
      </c>
      <c r="B9" s="10">
        <v>71888.52</v>
      </c>
      <c r="C9" s="10">
        <v>1614.88</v>
      </c>
      <c r="D9" s="10">
        <v>4707.2</v>
      </c>
      <c r="E9" s="10">
        <v>7499.7</v>
      </c>
      <c r="F9" s="10">
        <v>1497</v>
      </c>
      <c r="G9" s="10">
        <v>11998.82</v>
      </c>
      <c r="H9" s="10">
        <v>8446.91</v>
      </c>
      <c r="I9" s="10">
        <v>7331.6</v>
      </c>
      <c r="J9" s="10">
        <v>1946.4</v>
      </c>
      <c r="K9" s="10">
        <v>5124.07</v>
      </c>
      <c r="L9" s="10">
        <v>240</v>
      </c>
      <c r="M9" s="10">
        <v>9115.9599999999991</v>
      </c>
      <c r="N9" s="10">
        <v>5468.35</v>
      </c>
      <c r="O9" s="10">
        <f>SUM(C9:N9)</f>
        <v>64990.889999999992</v>
      </c>
      <c r="P9" s="31">
        <f>ROUND((O9-B9)/B9,3)</f>
        <v>-9.6000000000000002E-2</v>
      </c>
      <c r="Q9" s="17"/>
    </row>
    <row r="10" spans="1:17" ht="26.4" customHeight="1" x14ac:dyDescent="0.3">
      <c r="A10" s="9" t="s">
        <v>458</v>
      </c>
      <c r="B10" s="10">
        <v>48388.1</v>
      </c>
      <c r="C10" s="10">
        <v>1685.2</v>
      </c>
      <c r="D10" s="10">
        <v>8263.7999999999993</v>
      </c>
      <c r="E10" s="10">
        <v>4832.3</v>
      </c>
      <c r="F10" s="10">
        <v>385.2</v>
      </c>
      <c r="G10" s="10">
        <v>704.8</v>
      </c>
      <c r="H10" s="10">
        <v>4603.22</v>
      </c>
      <c r="I10" s="10">
        <v>8350.57</v>
      </c>
      <c r="J10" s="10">
        <v>7403.3600000000006</v>
      </c>
      <c r="K10" s="10">
        <v>4436.4799999999996</v>
      </c>
      <c r="L10" s="10">
        <v>1060</v>
      </c>
      <c r="M10" s="10">
        <v>4402.3999999999996</v>
      </c>
      <c r="N10" s="10">
        <v>2262.91</v>
      </c>
      <c r="O10" s="10">
        <f t="shared" si="0"/>
        <v>48390.239999999991</v>
      </c>
      <c r="P10" s="31">
        <f t="shared" si="1"/>
        <v>0</v>
      </c>
      <c r="Q10" s="17"/>
    </row>
    <row r="11" spans="1:17" ht="26.4" customHeight="1" x14ac:dyDescent="0.3">
      <c r="A11" s="9" t="s">
        <v>455</v>
      </c>
      <c r="B11" s="10">
        <v>16719.13</v>
      </c>
      <c r="C11" s="10">
        <v>4364.3</v>
      </c>
      <c r="D11" s="10"/>
      <c r="E11" s="10"/>
      <c r="F11" s="10">
        <v>5364.21</v>
      </c>
      <c r="G11" s="10"/>
      <c r="H11" s="10">
        <v>166</v>
      </c>
      <c r="I11" s="10">
        <v>966.8</v>
      </c>
      <c r="J11" s="10"/>
      <c r="K11" s="10">
        <v>1505.18</v>
      </c>
      <c r="L11" s="10">
        <v>564.79999999999995</v>
      </c>
      <c r="M11" s="10">
        <v>139.80000000000001</v>
      </c>
      <c r="N11" s="10">
        <v>3482.5</v>
      </c>
      <c r="O11" s="10">
        <f t="shared" si="0"/>
        <v>16553.589999999997</v>
      </c>
      <c r="P11" s="31">
        <f t="shared" si="1"/>
        <v>-0.01</v>
      </c>
      <c r="Q11" s="17"/>
    </row>
    <row r="12" spans="1:17" ht="26.4" customHeight="1" x14ac:dyDescent="0.3">
      <c r="A12" s="9" t="s">
        <v>459</v>
      </c>
      <c r="B12" s="10">
        <v>54156.21</v>
      </c>
      <c r="C12" s="10">
        <v>1176</v>
      </c>
      <c r="D12" s="10">
        <v>1814</v>
      </c>
      <c r="E12" s="10">
        <v>2950.7999999999997</v>
      </c>
      <c r="F12" s="10">
        <v>5164</v>
      </c>
      <c r="G12" s="10">
        <v>2924.8</v>
      </c>
      <c r="H12" s="10">
        <v>5221.8599999999997</v>
      </c>
      <c r="I12" s="10">
        <v>5565.4800000000005</v>
      </c>
      <c r="J12" s="10">
        <v>1584</v>
      </c>
      <c r="K12" s="10">
        <v>2844.8999999999996</v>
      </c>
      <c r="L12" s="10">
        <v>13118.65</v>
      </c>
      <c r="M12" s="10">
        <v>4373.32</v>
      </c>
      <c r="N12" s="10">
        <v>6882.2000000000007</v>
      </c>
      <c r="O12" s="10">
        <f t="shared" si="0"/>
        <v>53620.009999999995</v>
      </c>
      <c r="P12" s="31">
        <f t="shared" si="1"/>
        <v>-0.01</v>
      </c>
      <c r="Q12" s="17"/>
    </row>
    <row r="13" spans="1:17" ht="26.4" customHeight="1" x14ac:dyDescent="0.3">
      <c r="A13" s="9" t="s">
        <v>460</v>
      </c>
      <c r="B13" s="10">
        <v>48649.56</v>
      </c>
      <c r="C13" s="10"/>
      <c r="D13" s="10">
        <v>479.4</v>
      </c>
      <c r="E13" s="10">
        <v>1206.6000000000001</v>
      </c>
      <c r="F13" s="10">
        <v>3624.4800000000005</v>
      </c>
      <c r="G13" s="10">
        <v>9921.68</v>
      </c>
      <c r="H13" s="10"/>
      <c r="I13" s="10">
        <v>11217.34</v>
      </c>
      <c r="J13" s="10">
        <v>3891</v>
      </c>
      <c r="K13" s="10">
        <v>668.8</v>
      </c>
      <c r="L13" s="10">
        <v>8150.16</v>
      </c>
      <c r="M13" s="10">
        <v>5536.96</v>
      </c>
      <c r="N13" s="10">
        <v>2082</v>
      </c>
      <c r="O13" s="10">
        <f t="shared" si="0"/>
        <v>46778.42</v>
      </c>
      <c r="P13" s="31">
        <f t="shared" si="1"/>
        <v>-3.7999999999999999E-2</v>
      </c>
      <c r="Q13" s="17"/>
    </row>
    <row r="14" spans="1:17" ht="26.4" customHeight="1" x14ac:dyDescent="0.3">
      <c r="A14" s="9" t="s">
        <v>454</v>
      </c>
      <c r="B14" s="10">
        <v>78491.37</v>
      </c>
      <c r="C14" s="10">
        <v>2963.22</v>
      </c>
      <c r="D14" s="10">
        <v>3452.0800000000004</v>
      </c>
      <c r="E14" s="10">
        <v>1762</v>
      </c>
      <c r="F14" s="10">
        <v>3579.88</v>
      </c>
      <c r="G14" s="10">
        <v>3707.98</v>
      </c>
      <c r="H14" s="10">
        <v>2758.8</v>
      </c>
      <c r="I14" s="10">
        <v>5054.6400000000003</v>
      </c>
      <c r="J14" s="10">
        <v>12139.01</v>
      </c>
      <c r="K14" s="10">
        <v>11599.400000000001</v>
      </c>
      <c r="L14" s="10">
        <v>10252.550000000001</v>
      </c>
      <c r="M14" s="10">
        <v>18049.599999999999</v>
      </c>
      <c r="N14" s="10">
        <v>5599.78</v>
      </c>
      <c r="O14" s="10">
        <f>SUM(C14:N14)</f>
        <v>80918.94</v>
      </c>
      <c r="P14" s="31">
        <f>ROUND((O14-B14)/B14,3)</f>
        <v>3.1E-2</v>
      </c>
      <c r="Q14" s="17"/>
    </row>
    <row r="15" spans="1:17" ht="26.4" customHeight="1" x14ac:dyDescent="0.3">
      <c r="A15" s="9" t="s">
        <v>456</v>
      </c>
      <c r="B15" s="10">
        <v>32630.65</v>
      </c>
      <c r="C15" s="10">
        <v>2559.02</v>
      </c>
      <c r="D15" s="10">
        <v>2540.1200000000003</v>
      </c>
      <c r="E15" s="10">
        <v>3695.6</v>
      </c>
      <c r="F15" s="10">
        <v>288</v>
      </c>
      <c r="G15" s="10">
        <v>2228.46</v>
      </c>
      <c r="H15" s="10">
        <v>5331.4</v>
      </c>
      <c r="I15" s="10">
        <v>1380</v>
      </c>
      <c r="J15" s="10">
        <v>1324.2399999999998</v>
      </c>
      <c r="K15" s="10">
        <v>1195.2</v>
      </c>
      <c r="L15" s="10">
        <v>9593.5</v>
      </c>
      <c r="M15" s="10">
        <v>747.7</v>
      </c>
      <c r="N15" s="10">
        <v>3464.8100000000004</v>
      </c>
      <c r="O15" s="10">
        <f t="shared" si="0"/>
        <v>34348.049999999996</v>
      </c>
      <c r="P15" s="31">
        <f t="shared" si="1"/>
        <v>5.2999999999999999E-2</v>
      </c>
      <c r="Q15" s="17"/>
    </row>
    <row r="16" spans="1:17" ht="14.5" x14ac:dyDescent="0.3">
      <c r="P16" s="7"/>
    </row>
    <row r="38" spans="1:13" ht="14.5" x14ac:dyDescent="0.3">
      <c r="M38" s="7"/>
    </row>
    <row r="39" spans="1:13" x14ac:dyDescent="0.3">
      <c r="A39" s="18" t="s">
        <v>2</v>
      </c>
      <c r="B39" s="19">
        <v>2019</v>
      </c>
      <c r="C39" s="20" t="s">
        <v>473</v>
      </c>
      <c r="D39" s="20" t="s">
        <v>474</v>
      </c>
    </row>
    <row r="40" spans="1:13" x14ac:dyDescent="0.3">
      <c r="A40" s="17" t="s">
        <v>382</v>
      </c>
      <c r="B40" s="17">
        <f>SUMIFS(Shipping_Data[ExtendedPrice],Shipping_Data[Order Year],Summary!$B$39,Shipping_Data[Country],A40)</f>
        <v>1098.0999999999999</v>
      </c>
      <c r="C40" s="17">
        <v>-38.416097000000001</v>
      </c>
      <c r="D40" s="17">
        <v>-63.616672000000001</v>
      </c>
    </row>
    <row r="41" spans="1:13" x14ac:dyDescent="0.3">
      <c r="A41" s="17" t="s">
        <v>99</v>
      </c>
      <c r="B41" s="17">
        <f>SUMIFS(Shipping_Data[ExtendedPrice],Shipping_Data[Order Year],Summary!$B$39,Shipping_Data[Country],A41)</f>
        <v>50305.289999999994</v>
      </c>
      <c r="C41" s="17">
        <v>47.516230999999998</v>
      </c>
      <c r="D41" s="17">
        <v>14.550072</v>
      </c>
    </row>
    <row r="42" spans="1:13" x14ac:dyDescent="0.3">
      <c r="A42" s="17" t="s">
        <v>60</v>
      </c>
      <c r="B42" s="17">
        <f>SUMIFS(Shipping_Data[ExtendedPrice],Shipping_Data[Order Year],Summary!$B$39,Shipping_Data[Country],A42)</f>
        <v>13362.18</v>
      </c>
      <c r="C42" s="17">
        <v>50.503886999999999</v>
      </c>
      <c r="D42" s="17">
        <v>4.4699359999999997</v>
      </c>
    </row>
    <row r="43" spans="1:13" x14ac:dyDescent="0.3">
      <c r="A43" s="17" t="s">
        <v>39</v>
      </c>
      <c r="B43" s="17">
        <f>SUMIFS(Shipping_Data[ExtendedPrice],Shipping_Data[Order Year],Summary!$B$39,Shipping_Data[Country],A43)</f>
        <v>34467.46</v>
      </c>
      <c r="C43" s="17">
        <v>-14.235004</v>
      </c>
      <c r="D43" s="17">
        <v>-51.925280000000001</v>
      </c>
    </row>
    <row r="44" spans="1:13" x14ac:dyDescent="0.3">
      <c r="A44" s="17" t="s">
        <v>298</v>
      </c>
      <c r="B44" s="17">
        <f>SUMIFS(Shipping_Data[ExtendedPrice],Shipping_Data[Order Year],Summary!$B$39,Shipping_Data[Country],A44)</f>
        <v>25688.540000000005</v>
      </c>
      <c r="C44" s="17">
        <v>56.130366000000002</v>
      </c>
      <c r="D44" s="17">
        <v>-106.346771</v>
      </c>
    </row>
    <row r="45" spans="1:13" x14ac:dyDescent="0.3">
      <c r="A45" s="17" t="s">
        <v>308</v>
      </c>
      <c r="B45" s="17">
        <f>SUMIFS(Shipping_Data[ExtendedPrice],Shipping_Data[Order Year],Summary!$B$39,Shipping_Data[Country],A45)</f>
        <v>17494</v>
      </c>
      <c r="C45" s="17">
        <v>56.263919999999999</v>
      </c>
      <c r="D45" s="17">
        <v>9.5017849999999999</v>
      </c>
    </row>
    <row r="46" spans="1:13" x14ac:dyDescent="0.3">
      <c r="A46" s="17" t="s">
        <v>25</v>
      </c>
      <c r="B46" s="17">
        <f>SUMIFS(Shipping_Data[ExtendedPrice],Shipping_Data[Order Year],Summary!$B$39,Shipping_Data[Country],A46)</f>
        <v>12182.759999999998</v>
      </c>
      <c r="C46" s="17">
        <v>61.924109999999999</v>
      </c>
      <c r="D46" s="17">
        <v>25.748151</v>
      </c>
    </row>
    <row r="47" spans="1:13" x14ac:dyDescent="0.3">
      <c r="A47" s="17" t="s">
        <v>20</v>
      </c>
      <c r="B47" s="17">
        <f>SUMIFS(Shipping_Data[ExtendedPrice],Shipping_Data[Order Year],Summary!$B$39,Shipping_Data[Country],A47)</f>
        <v>40961.820000000007</v>
      </c>
      <c r="C47" s="17">
        <v>46.227637999999999</v>
      </c>
      <c r="D47" s="17">
        <v>2.213749</v>
      </c>
    </row>
    <row r="48" spans="1:13" x14ac:dyDescent="0.3">
      <c r="A48" s="17" t="s">
        <v>34</v>
      </c>
      <c r="B48" s="17">
        <f>SUMIFS(Shipping_Data[ExtendedPrice],Shipping_Data[Order Year],Summary!$B$39,Shipping_Data[Country],A48)</f>
        <v>89354.239999999976</v>
      </c>
      <c r="C48" s="17">
        <v>51.165691000000002</v>
      </c>
      <c r="D48" s="17">
        <v>10.451525999999999</v>
      </c>
    </row>
    <row r="49" spans="1:4" x14ac:dyDescent="0.3">
      <c r="A49" s="17" t="s">
        <v>237</v>
      </c>
      <c r="B49" s="17">
        <f>SUMIFS(Shipping_Data[ExtendedPrice],Shipping_Data[Order Year],Summary!$B$39,Shipping_Data[Country],A49)</f>
        <v>17513.3</v>
      </c>
      <c r="C49" s="17">
        <v>53.412909999999997</v>
      </c>
      <c r="D49" s="17">
        <v>-8.2438900000000004</v>
      </c>
    </row>
    <row r="50" spans="1:4" x14ac:dyDescent="0.3">
      <c r="A50" s="17" t="s">
        <v>176</v>
      </c>
      <c r="B50" s="17">
        <f>SUMIFS(Shipping_Data[ExtendedPrice],Shipping_Data[Order Year],Summary!$B$39,Shipping_Data[Country],A50)</f>
        <v>4054.3300000000004</v>
      </c>
      <c r="C50" s="17">
        <v>41.871940000000002</v>
      </c>
      <c r="D50" s="17">
        <v>12.56738</v>
      </c>
    </row>
    <row r="51" spans="1:4" x14ac:dyDescent="0.3">
      <c r="A51" s="17" t="s">
        <v>106</v>
      </c>
      <c r="B51" s="17">
        <f>SUMIFS(Shipping_Data[ExtendedPrice],Shipping_Data[Order Year],Summary!$B$39,Shipping_Data[Country],A51)</f>
        <v>16513.71</v>
      </c>
      <c r="C51" s="17">
        <v>23.634501</v>
      </c>
      <c r="D51" s="17">
        <v>-102.552784</v>
      </c>
    </row>
    <row r="52" spans="1:4" x14ac:dyDescent="0.3">
      <c r="A52" s="17" t="s">
        <v>363</v>
      </c>
      <c r="B52" s="17">
        <f>SUMIFS(Shipping_Data[ExtendedPrice],Shipping_Data[Order Year],Summary!$B$39,Shipping_Data[Country],A52)</f>
        <v>1258.4000000000001</v>
      </c>
      <c r="C52" s="17">
        <v>60.472023999999998</v>
      </c>
      <c r="D52" s="17">
        <v>8.4689460000000008</v>
      </c>
    </row>
    <row r="53" spans="1:4" x14ac:dyDescent="0.3">
      <c r="A53" s="17" t="s">
        <v>353</v>
      </c>
      <c r="B53" s="17">
        <f>SUMIFS(Shipping_Data[ExtendedPrice],Shipping_Data[Order Year],Summary!$B$39,Shipping_Data[Country],A53)</f>
        <v>459</v>
      </c>
      <c r="C53" s="17">
        <v>51.919438</v>
      </c>
      <c r="D53" s="17">
        <v>19.145136000000001</v>
      </c>
    </row>
    <row r="54" spans="1:4" x14ac:dyDescent="0.3">
      <c r="A54" s="17" t="s">
        <v>287</v>
      </c>
      <c r="B54" s="17">
        <f>SUMIFS(Shipping_Data[ExtendedPrice],Shipping_Data[Order Year],Summary!$B$39,Shipping_Data[Country],A54)</f>
        <v>7261.420000000001</v>
      </c>
      <c r="C54" s="17">
        <v>39.399872000000002</v>
      </c>
      <c r="D54" s="17">
        <v>-8.2244539999999997</v>
      </c>
    </row>
    <row r="55" spans="1:4" x14ac:dyDescent="0.3">
      <c r="A55" s="17" t="s">
        <v>202</v>
      </c>
      <c r="B55" s="17">
        <f>SUMIFS(Shipping_Data[ExtendedPrice],Shipping_Data[Order Year],Summary!$B$39,Shipping_Data[Country],A55)</f>
        <v>4152.7</v>
      </c>
      <c r="C55" s="17">
        <v>40.463667000000001</v>
      </c>
      <c r="D55" s="17">
        <v>-3.7492200000000002</v>
      </c>
    </row>
    <row r="56" spans="1:4" x14ac:dyDescent="0.3">
      <c r="A56" s="17" t="s">
        <v>135</v>
      </c>
      <c r="B56" s="17">
        <f>SUMIFS(Shipping_Data[ExtendedPrice],Shipping_Data[Order Year],Summary!$B$39,Shipping_Data[Country],A56)</f>
        <v>18397.469999999998</v>
      </c>
      <c r="C56" s="17">
        <v>60.128160999999999</v>
      </c>
      <c r="D56" s="17">
        <v>18.643501000000001</v>
      </c>
    </row>
    <row r="57" spans="1:4" x14ac:dyDescent="0.3">
      <c r="A57" s="17" t="s">
        <v>71</v>
      </c>
      <c r="B57" s="17">
        <f>SUMIFS(Shipping_Data[ExtendedPrice],Shipping_Data[Order Year],Summary!$B$39,Shipping_Data[Country],A57)</f>
        <v>10400.319999999998</v>
      </c>
      <c r="C57" s="17">
        <v>46.818187999999999</v>
      </c>
      <c r="D57" s="17">
        <v>8.2275120000000008</v>
      </c>
    </row>
    <row r="58" spans="1:4" x14ac:dyDescent="0.3">
      <c r="A58" s="17" t="s">
        <v>226</v>
      </c>
      <c r="B58" s="17">
        <f>SUMIFS(Shipping_Data[ExtendedPrice],Shipping_Data[Order Year],Summary!$B$39,Shipping_Data[Country],A58)</f>
        <v>25014.04</v>
      </c>
      <c r="C58" s="17">
        <v>55.378050999999999</v>
      </c>
      <c r="D58" s="17">
        <v>-3.4359730000000002</v>
      </c>
    </row>
    <row r="59" spans="1:4" x14ac:dyDescent="0.3">
      <c r="A59" s="17" t="s">
        <v>117</v>
      </c>
      <c r="B59" s="17">
        <f>SUMIFS(Shipping_Data[ExtendedPrice],Shipping_Data[Order Year],Summary!$B$39,Shipping_Data[Country],A59)</f>
        <v>77362.310000000012</v>
      </c>
      <c r="C59" s="17">
        <v>37.090240000000001</v>
      </c>
      <c r="D59" s="17">
        <v>-95.712890999999999</v>
      </c>
    </row>
    <row r="60" spans="1:4" x14ac:dyDescent="0.3">
      <c r="A60" s="17" t="s">
        <v>93</v>
      </c>
      <c r="B60" s="17">
        <f>SUMIFS(Shipping_Data[ExtendedPrice],Shipping_Data[Order Year],Summary!$B$39,Shipping_Data[Country],A60)</f>
        <v>22248.48</v>
      </c>
      <c r="C60" s="17">
        <v>6.4237500000000001</v>
      </c>
      <c r="D60" s="17">
        <v>-66.589730000000003</v>
      </c>
    </row>
  </sheetData>
  <sortState xmlns:xlrd2="http://schemas.microsoft.com/office/spreadsheetml/2017/richdata2" ref="A40:B60">
    <sortCondition ref="A40"/>
  </sortState>
  <mergeCells count="1">
    <mergeCell ref="C5:N5"/>
  </mergeCells>
  <phoneticPr fontId="5" type="noConversion"/>
  <conditionalFormatting sqref="A7:O15">
    <cfRule type="expression" dxfId="2" priority="5">
      <formula>$A7=$B$1</formula>
    </cfRule>
  </conditionalFormatting>
  <conditionalFormatting sqref="C7:N15">
    <cfRule type="top10" dxfId="1" priority="2" percent="1" rank="5"/>
    <cfRule type="cellIs" dxfId="0" priority="4" operator="greaterThan">
      <formula>20000</formula>
    </cfRule>
  </conditionalFormatting>
  <conditionalFormatting sqref="O7:O15">
    <cfRule type="iconSet" priority="3">
      <iconSet iconSet="4Rating">
        <cfvo type="percent" val="0"/>
        <cfvo type="num" val="40000"/>
        <cfvo type="num" val="65000"/>
        <cfvo type="num" val="90000"/>
      </iconSet>
    </cfRule>
  </conditionalFormatting>
  <dataValidations count="1">
    <dataValidation type="list" allowBlank="1" showInputMessage="1" showErrorMessage="1" sqref="D1:D2 B1:B2 B18:B36" xr:uid="{552E8EED-0AD8-4432-8FF6-4B8F7532DFB8}">
      <formula1>Agents</formula1>
    </dataValidation>
  </dataValidations>
  <pageMargins left="0.7" right="0.7" top="0.75" bottom="0.75" header="0.3" footer="0.3"/>
  <pageSetup paperSize="9" orientation="portrait" horizontalDpi="1200" verticalDpi="1200" r:id="rId1"/>
  <ignoredErrors>
    <ignoredError sqref="O7:O8 O15 O10:O13"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
              <xm:f>Summary!C14:N14</xm:f>
              <xm:sqref>Q14</xm:sqref>
            </x14:sparkline>
            <x14:sparkline>
              <xm:f>Summary!C15:N15</xm:f>
              <xm:sqref>Q15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zoomScale="77" zoomScaleNormal="100" workbookViewId="0">
      <selection activeCell="Q8" sqref="Q8"/>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C12" sqref="C12"/>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493</v>
      </c>
    </row>
    <row r="5" spans="1:7" x14ac:dyDescent="0.3">
      <c r="B5" t="s">
        <v>475</v>
      </c>
      <c r="C5" t="s">
        <v>477</v>
      </c>
      <c r="D5" t="s">
        <v>476</v>
      </c>
      <c r="E5" t="s">
        <v>462</v>
      </c>
    </row>
    <row r="6" spans="1:7" x14ac:dyDescent="0.3">
      <c r="A6" t="s">
        <v>478</v>
      </c>
      <c r="B6">
        <v>45132.33</v>
      </c>
      <c r="C6">
        <v>23565.05</v>
      </c>
      <c r="D6">
        <v>9092.42</v>
      </c>
      <c r="E6">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478</v>
      </c>
      <c r="B10" s="27"/>
      <c r="C10" s="27" t="s">
        <v>475</v>
      </c>
      <c r="D10" s="27"/>
      <c r="E10" s="27" t="s">
        <v>477</v>
      </c>
      <c r="F10" s="27"/>
      <c r="G10" s="27" t="s">
        <v>476</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&amp; Visualisation</dc:title>
  <dc:creator/>
  <cp:lastModifiedBy>Ngoc Lam Ngo</cp:lastModifiedBy>
  <dcterms:created xsi:type="dcterms:W3CDTF">2020-08-30T03:30:03Z</dcterms:created>
  <dcterms:modified xsi:type="dcterms:W3CDTF">2025-04-03T09:24:03Z</dcterms:modified>
</cp:coreProperties>
</file>