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8010"/>
  </bookViews>
  <sheets>
    <sheet name="Soru" sheetId="1" r:id="rId1"/>
    <sheet name="Sonuc_xls" sheetId="4" r:id="rId2"/>
    <sheet name="Tablo" sheetId="2" r:id="rId3"/>
    <sheet name="Sayfa3" sheetId="3" r:id="rId4"/>
  </sheets>
  <calcPr calcId="145621"/>
</workbook>
</file>

<file path=xl/calcChain.xml><?xml version="1.0" encoding="utf-8"?>
<calcChain xmlns="http://schemas.openxmlformats.org/spreadsheetml/2006/main">
  <c r="C30" i="1" l="1"/>
  <c r="B21" i="1"/>
  <c r="C29" i="1" s="1"/>
  <c r="B20" i="1"/>
  <c r="C28" i="1" s="1"/>
  <c r="B19" i="1"/>
  <c r="H12" i="1"/>
  <c r="F14" i="1"/>
  <c r="D14" i="1"/>
  <c r="B14" i="1"/>
  <c r="F12" i="1"/>
  <c r="D12" i="1"/>
  <c r="B12" i="1"/>
  <c r="B17" i="1" s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G2" i="1"/>
  <c r="G13" i="1" s="1"/>
  <c r="E2" i="1"/>
  <c r="E13" i="1" s="1"/>
  <c r="C3" i="1"/>
  <c r="C4" i="1"/>
  <c r="C5" i="1"/>
  <c r="C6" i="1"/>
  <c r="C7" i="1"/>
  <c r="C8" i="1"/>
  <c r="C9" i="1"/>
  <c r="C10" i="1"/>
  <c r="C11" i="1"/>
  <c r="C2" i="1"/>
  <c r="C13" i="1" s="1"/>
  <c r="H13" i="1" l="1"/>
  <c r="B16" i="1" s="1"/>
  <c r="D28" i="1"/>
  <c r="B22" i="1"/>
  <c r="D30" i="1" l="1"/>
  <c r="B18" i="1"/>
  <c r="E28" i="1"/>
  <c r="D29" i="1" l="1"/>
  <c r="B23" i="1"/>
  <c r="B24" i="1"/>
  <c r="E29" i="1" l="1"/>
  <c r="F28" i="1"/>
</calcChain>
</file>

<file path=xl/sharedStrings.xml><?xml version="1.0" encoding="utf-8"?>
<sst xmlns="http://schemas.openxmlformats.org/spreadsheetml/2006/main" count="58" uniqueCount="42">
  <si>
    <t>Yöntem A</t>
  </si>
  <si>
    <t>Yöntem B</t>
  </si>
  <si>
    <t>Kontrol Grubu</t>
  </si>
  <si>
    <t>GnKT</t>
  </si>
  <si>
    <t>GİKT</t>
  </si>
  <si>
    <t>GnDS</t>
  </si>
  <si>
    <t>GASD</t>
  </si>
  <si>
    <t>GİSD</t>
  </si>
  <si>
    <t>GAKO</t>
  </si>
  <si>
    <t>GİKO</t>
  </si>
  <si>
    <t>F Testi</t>
  </si>
  <si>
    <t>VARYANS ANALİZİ TABLOSU</t>
  </si>
  <si>
    <t>Değişim</t>
  </si>
  <si>
    <t>Grup içi</t>
  </si>
  <si>
    <t>Genel</t>
  </si>
  <si>
    <t>Kareler Toplamı</t>
  </si>
  <si>
    <t>Kareler Ort.</t>
  </si>
  <si>
    <t>GAKT</t>
  </si>
  <si>
    <t>Serbestlik Derecesi</t>
  </si>
  <si>
    <t>Gruplar arası</t>
  </si>
  <si>
    <t>Toplam</t>
  </si>
  <si>
    <t>Ortalama</t>
  </si>
  <si>
    <t>Anova: Tek Etken</t>
  </si>
  <si>
    <t>ÖZET</t>
  </si>
  <si>
    <t>Gruplar</t>
  </si>
  <si>
    <t>Say</t>
  </si>
  <si>
    <t>Varyans</t>
  </si>
  <si>
    <t>ANOVA</t>
  </si>
  <si>
    <t>Varyans Kaynağı</t>
  </si>
  <si>
    <t>SS</t>
  </si>
  <si>
    <t>df</t>
  </si>
  <si>
    <t>MS</t>
  </si>
  <si>
    <t>F</t>
  </si>
  <si>
    <t>P-değeri</t>
  </si>
  <si>
    <t>F ölçütü</t>
  </si>
  <si>
    <t>Gruplar Arasında</t>
  </si>
  <si>
    <t>Gruplar İçinde</t>
  </si>
  <si>
    <t>df2/df1</t>
  </si>
  <si>
    <t xml:space="preserve">INF </t>
  </si>
  <si>
    <t xml:space="preserve"> </t>
  </si>
  <si>
    <t>inf</t>
  </si>
  <si>
    <t>F Tablosu (0,05)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</si>
</sst>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sz val="14"/>
      <color theme="1"/>
      <name val="Verdan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3" borderId="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0" xfId="0" applyFill="1" applyBorder="1" applyAlignment="1"/>
    <xf numFmtId="0" fontId="2" fillId="0" borderId="1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3" fontId="0" fillId="0" borderId="3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0" xfId="0" applyBorder="1"/>
    <xf numFmtId="0" fontId="0" fillId="6" borderId="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/>
    <xf numFmtId="0" fontId="0" fillId="0" borderId="25" xfId="0" applyBorder="1"/>
    <xf numFmtId="0" fontId="0" fillId="0" borderId="22" xfId="0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123825</xdr:rowOff>
    </xdr:from>
    <xdr:to>
      <xdr:col>13</xdr:col>
      <xdr:colOff>438150</xdr:colOff>
      <xdr:row>7</xdr:row>
      <xdr:rowOff>133350</xdr:rowOff>
    </xdr:to>
    <xdr:sp macro="" textlink="">
      <xdr:nvSpPr>
        <xdr:cNvPr id="2" name="1 Metin kutusu"/>
        <xdr:cNvSpPr txBox="1"/>
      </xdr:nvSpPr>
      <xdr:spPr>
        <a:xfrm>
          <a:off x="4048124" y="123825"/>
          <a:ext cx="3848101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l"/>
          <a:r>
            <a:rPr lang="tr-TR" sz="1100" b="0" i="1"/>
            <a:t>SORU:</a:t>
          </a:r>
        </a:p>
        <a:p>
          <a:pPr algn="l"/>
          <a:r>
            <a:rPr lang="tr-TR" sz="1100" i="1"/>
            <a:t>Aynı yaşta ve ağırlıkta 30 çocuk hasta rasgele 3 gruba ayrılmış,</a:t>
          </a:r>
          <a:r>
            <a:rPr lang="tr-TR" sz="1100" i="1" baseline="0"/>
            <a:t> bir grup kontrol grubu olarak belirlenmiş ve diğer iki grup ise iki ayrı beslenme yöntemi ile beslenmişlerdir. 6 ay sonra çocuklar tartılmış ve kazandıkları kilolar tabloda belirtilmiştir. Kilo kazanma yönünden 3 grup arasında fark var mıdır? </a:t>
          </a:r>
          <a:r>
            <a:rPr lang="el-GR" sz="1100" i="1" baseline="0"/>
            <a:t>α</a:t>
          </a:r>
          <a:r>
            <a:rPr lang="tr-TR" sz="1100" i="1" baseline="0"/>
            <a:t>=0.05 yanılma düzeyi için varyans analizi uygulayın.</a:t>
          </a:r>
          <a:endParaRPr lang="tr-TR" sz="1100" i="1"/>
        </a:p>
      </xdr:txBody>
    </xdr:sp>
    <xdr:clientData/>
  </xdr:twoCellAnchor>
  <xdr:twoCellAnchor>
    <xdr:from>
      <xdr:col>3</xdr:col>
      <xdr:colOff>19049</xdr:colOff>
      <xdr:row>15</xdr:row>
      <xdr:rowOff>85724</xdr:rowOff>
    </xdr:from>
    <xdr:to>
      <xdr:col>12</xdr:col>
      <xdr:colOff>76199</xdr:colOff>
      <xdr:row>24</xdr:row>
      <xdr:rowOff>38099</xdr:rowOff>
    </xdr:to>
    <xdr:sp macro="" textlink="">
      <xdr:nvSpPr>
        <xdr:cNvPr id="3" name="2 Metin kutusu"/>
        <xdr:cNvSpPr txBox="1"/>
      </xdr:nvSpPr>
      <xdr:spPr>
        <a:xfrm>
          <a:off x="1657349" y="3133724"/>
          <a:ext cx="52673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l"/>
          <a:r>
            <a:rPr lang="tr-TR" sz="1200"/>
            <a:t>H</a:t>
          </a:r>
          <a:r>
            <a:rPr lang="tr-TR" sz="1200" baseline="-25000"/>
            <a:t>0</a:t>
          </a:r>
          <a:r>
            <a:rPr lang="tr-TR" sz="1200"/>
            <a:t>: Grupların ortalamaları aynıdır.</a:t>
          </a:r>
          <a:endParaRPr lang="tr-TR" sz="1200" baseline="0"/>
        </a:p>
        <a:p>
          <a:pPr algn="l"/>
          <a:r>
            <a:rPr lang="tr-TR" sz="1200" baseline="0"/>
            <a:t>H</a:t>
          </a:r>
          <a:r>
            <a:rPr lang="tr-TR" sz="1200" baseline="-25000"/>
            <a:t>1</a:t>
          </a:r>
          <a:r>
            <a:rPr lang="tr-TR" sz="1200" baseline="0"/>
            <a:t>: En az bir grup ortalaması diğerlerinden farklıdır.</a:t>
          </a:r>
        </a:p>
        <a:p>
          <a:pPr algn="l"/>
          <a:endParaRPr lang="tr-TR" sz="1200" baseline="0"/>
        </a:p>
        <a:p>
          <a:pPr algn="l"/>
          <a:r>
            <a:rPr lang="tr-TR" sz="1200" baseline="0"/>
            <a:t>F</a:t>
          </a:r>
          <a:r>
            <a:rPr lang="tr-TR" sz="1200" baseline="-25000"/>
            <a:t>tablo</a:t>
          </a:r>
          <a:r>
            <a:rPr lang="tr-TR" sz="1200" baseline="0"/>
            <a:t>= F</a:t>
          </a:r>
          <a:r>
            <a:rPr lang="el-G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,GASD;GİSD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0.05,2;27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=3,3541 olarak bulunur.</a:t>
          </a:r>
        </a:p>
        <a:p>
          <a:pPr algn="l"/>
          <a:endParaRPr lang="tr-TR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hesap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=15,506&gt;F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tablo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=3,3541 ise yokluk hipotezi reddedilir. Bu sonuca göre </a:t>
          </a:r>
          <a:r>
            <a:rPr lang="tr-TR" sz="1200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reddedildiğinden </a:t>
          </a:r>
          <a:r>
            <a:rPr lang="el-G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=0.05 yanılma düzeyi için grup ortalamalarından birinin diğerlerinden farklı olduğunu söyleyebiliriz.</a:t>
          </a:r>
          <a:endParaRPr lang="tr-T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571499</xdr:colOff>
      <xdr:row>0</xdr:row>
      <xdr:rowOff>47625</xdr:rowOff>
    </xdr:from>
    <xdr:to>
      <xdr:col>5</xdr:col>
      <xdr:colOff>219074</xdr:colOff>
      <xdr:row>4</xdr:row>
      <xdr:rowOff>180975</xdr:rowOff>
    </xdr:to>
    <xdr:pic>
      <xdr:nvPicPr>
        <xdr:cNvPr id="2" name="1 Resim" descr="http://mail.baskent.edu.tr/~20394787/f05_chart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4" y="47625"/>
          <a:ext cx="1476375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A33" sqref="A33"/>
    </sheetView>
  </sheetViews>
  <sheetFormatPr defaultRowHeight="15" x14ac:dyDescent="0.25"/>
  <cols>
    <col min="1" max="1" width="11.85546875" customWidth="1"/>
    <col min="2" max="2" width="8.85546875" customWidth="1"/>
    <col min="3" max="3" width="8.140625" customWidth="1"/>
    <col min="4" max="5" width="7.85546875" customWidth="1"/>
    <col min="6" max="6" width="8" customWidth="1"/>
  </cols>
  <sheetData>
    <row r="1" spans="1:8" s="1" customFormat="1" ht="30" x14ac:dyDescent="0.25">
      <c r="B1" s="15" t="s">
        <v>2</v>
      </c>
      <c r="C1" s="16"/>
      <c r="D1" s="15" t="s">
        <v>0</v>
      </c>
      <c r="E1" s="16"/>
      <c r="F1" s="15" t="s">
        <v>1</v>
      </c>
      <c r="G1" s="3"/>
    </row>
    <row r="2" spans="1:8" x14ac:dyDescent="0.25">
      <c r="B2" s="8">
        <v>0.8</v>
      </c>
      <c r="C2" s="2">
        <f>POWER(B2,2)</f>
        <v>0.64000000000000012</v>
      </c>
      <c r="D2" s="8">
        <v>1.3</v>
      </c>
      <c r="E2" s="2">
        <f>POWER(D2,2)</f>
        <v>1.6900000000000002</v>
      </c>
      <c r="F2" s="34">
        <v>1.9</v>
      </c>
      <c r="G2" s="36">
        <f>POWER(F2,2)</f>
        <v>3.61</v>
      </c>
    </row>
    <row r="3" spans="1:8" x14ac:dyDescent="0.25">
      <c r="B3" s="8">
        <v>0.9</v>
      </c>
      <c r="C3" s="2">
        <f t="shared" ref="C3:C11" si="0">POWER(B3,2)</f>
        <v>0.81</v>
      </c>
      <c r="D3" s="8">
        <v>1.7</v>
      </c>
      <c r="E3" s="2">
        <f t="shared" ref="E3:E11" si="1">POWER(D3,2)</f>
        <v>2.8899999999999997</v>
      </c>
      <c r="F3" s="34">
        <v>2.1</v>
      </c>
      <c r="G3" s="37">
        <f t="shared" ref="G3:G11" si="2">POWER(F3,2)</f>
        <v>4.41</v>
      </c>
    </row>
    <row r="4" spans="1:8" x14ac:dyDescent="0.25">
      <c r="B4" s="8">
        <v>1.2</v>
      </c>
      <c r="C4" s="2">
        <f t="shared" si="0"/>
        <v>1.44</v>
      </c>
      <c r="D4" s="8">
        <v>2</v>
      </c>
      <c r="E4" s="2">
        <f t="shared" si="1"/>
        <v>4</v>
      </c>
      <c r="F4" s="34">
        <v>1.7</v>
      </c>
      <c r="G4" s="37">
        <f t="shared" si="2"/>
        <v>2.8899999999999997</v>
      </c>
    </row>
    <row r="5" spans="1:8" x14ac:dyDescent="0.25">
      <c r="B5" s="8">
        <v>1.3</v>
      </c>
      <c r="C5" s="2">
        <f t="shared" si="0"/>
        <v>1.6900000000000002</v>
      </c>
      <c r="D5" s="8">
        <v>1.9</v>
      </c>
      <c r="E5" s="2">
        <f t="shared" si="1"/>
        <v>3.61</v>
      </c>
      <c r="F5" s="34">
        <v>1.6</v>
      </c>
      <c r="G5" s="37">
        <f t="shared" si="2"/>
        <v>2.5600000000000005</v>
      </c>
    </row>
    <row r="6" spans="1:8" x14ac:dyDescent="0.25">
      <c r="B6" s="8">
        <v>1.4</v>
      </c>
      <c r="C6" s="2">
        <f t="shared" si="0"/>
        <v>1.9599999999999997</v>
      </c>
      <c r="D6" s="8">
        <v>1.8</v>
      </c>
      <c r="E6" s="2">
        <f t="shared" si="1"/>
        <v>3.24</v>
      </c>
      <c r="F6" s="34">
        <v>1.8</v>
      </c>
      <c r="G6" s="37">
        <f t="shared" si="2"/>
        <v>3.24</v>
      </c>
    </row>
    <row r="7" spans="1:8" x14ac:dyDescent="0.25">
      <c r="B7" s="8">
        <v>1.6</v>
      </c>
      <c r="C7" s="2">
        <f t="shared" si="0"/>
        <v>2.5600000000000005</v>
      </c>
      <c r="D7" s="8">
        <v>1.6</v>
      </c>
      <c r="E7" s="2">
        <f t="shared" si="1"/>
        <v>2.5600000000000005</v>
      </c>
      <c r="F7" s="34">
        <v>1.9</v>
      </c>
      <c r="G7" s="37">
        <f t="shared" si="2"/>
        <v>3.61</v>
      </c>
    </row>
    <row r="8" spans="1:8" x14ac:dyDescent="0.25">
      <c r="B8" s="8">
        <v>1.7</v>
      </c>
      <c r="C8" s="2">
        <f t="shared" si="0"/>
        <v>2.8899999999999997</v>
      </c>
      <c r="D8" s="8">
        <v>1.7</v>
      </c>
      <c r="E8" s="2">
        <f t="shared" si="1"/>
        <v>2.8899999999999997</v>
      </c>
      <c r="F8" s="34">
        <v>2</v>
      </c>
      <c r="G8" s="37">
        <f t="shared" si="2"/>
        <v>4</v>
      </c>
    </row>
    <row r="9" spans="1:8" x14ac:dyDescent="0.25">
      <c r="B9" s="8">
        <v>1.5</v>
      </c>
      <c r="C9" s="2">
        <f t="shared" si="0"/>
        <v>2.25</v>
      </c>
      <c r="D9" s="8">
        <v>1.5</v>
      </c>
      <c r="E9" s="2">
        <f t="shared" si="1"/>
        <v>2.25</v>
      </c>
      <c r="F9" s="34">
        <v>1.8</v>
      </c>
      <c r="G9" s="37">
        <f t="shared" si="2"/>
        <v>3.24</v>
      </c>
    </row>
    <row r="10" spans="1:8" x14ac:dyDescent="0.25">
      <c r="B10" s="8">
        <v>1.4</v>
      </c>
      <c r="C10" s="2">
        <f t="shared" si="0"/>
        <v>1.9599999999999997</v>
      </c>
      <c r="D10" s="8">
        <v>1.9</v>
      </c>
      <c r="E10" s="2">
        <f t="shared" si="1"/>
        <v>3.61</v>
      </c>
      <c r="F10" s="34">
        <v>1.6</v>
      </c>
      <c r="G10" s="37">
        <f t="shared" si="2"/>
        <v>2.5600000000000005</v>
      </c>
    </row>
    <row r="11" spans="1:8" x14ac:dyDescent="0.25">
      <c r="B11" s="9">
        <v>1.2</v>
      </c>
      <c r="C11" s="4">
        <f t="shared" si="0"/>
        <v>1.44</v>
      </c>
      <c r="D11" s="9">
        <v>1.8</v>
      </c>
      <c r="E11" s="4">
        <f t="shared" si="1"/>
        <v>3.24</v>
      </c>
      <c r="F11" s="35">
        <v>2</v>
      </c>
      <c r="G11" s="38">
        <f t="shared" si="2"/>
        <v>4</v>
      </c>
    </row>
    <row r="12" spans="1:8" x14ac:dyDescent="0.25">
      <c r="A12" s="14" t="s">
        <v>20</v>
      </c>
      <c r="B12" s="10">
        <f>SUM(B2:B11)</f>
        <v>12.999999999999998</v>
      </c>
      <c r="D12" s="10">
        <f>SUM(D2:D11)</f>
        <v>17.2</v>
      </c>
      <c r="F12" s="10">
        <f>SUM(F2:F11)</f>
        <v>18.400000000000002</v>
      </c>
      <c r="H12" s="6">
        <f>SUM(B12:G12)</f>
        <v>48.599999999999994</v>
      </c>
    </row>
    <row r="13" spans="1:8" x14ac:dyDescent="0.25">
      <c r="A13" s="14" t="s">
        <v>15</v>
      </c>
      <c r="B13" s="11"/>
      <c r="C13" s="13">
        <f>SUM(C2:C11)</f>
        <v>17.640000000000004</v>
      </c>
      <c r="D13" s="11"/>
      <c r="E13" s="13">
        <f>SUM(E2:E11)</f>
        <v>29.980000000000004</v>
      </c>
      <c r="F13" s="11"/>
      <c r="G13" s="5">
        <f>SUM(G2:G11)</f>
        <v>34.120000000000005</v>
      </c>
      <c r="H13" s="6">
        <f>SUM(B13:G13)</f>
        <v>81.740000000000009</v>
      </c>
    </row>
    <row r="14" spans="1:8" ht="15.75" thickBot="1" x14ac:dyDescent="0.3">
      <c r="A14" s="14" t="s">
        <v>21</v>
      </c>
      <c r="B14" s="12">
        <f>AVERAGE(B2:B11)</f>
        <v>1.2999999999999998</v>
      </c>
      <c r="D14" s="12">
        <f>AVERAGE(D2:D11)</f>
        <v>1.72</v>
      </c>
      <c r="F14" s="12">
        <f>AVERAGE(F2:F11)</f>
        <v>1.8400000000000003</v>
      </c>
    </row>
    <row r="16" spans="1:8" x14ac:dyDescent="0.25">
      <c r="A16" s="14" t="s">
        <v>3</v>
      </c>
      <c r="B16">
        <f>H13-(POWER(H12,2)/30)</f>
        <v>3.008000000000024</v>
      </c>
    </row>
    <row r="17" spans="1:6" x14ac:dyDescent="0.25">
      <c r="A17" s="14" t="s">
        <v>17</v>
      </c>
      <c r="B17">
        <f>(POWER(B12,2)/10)+(POWER(D12,2)/10)+(POWER(F12,2)/10)-(POWER(H12,2)/30)</f>
        <v>1.6080000000000183</v>
      </c>
    </row>
    <row r="18" spans="1:6" x14ac:dyDescent="0.25">
      <c r="A18" s="14" t="s">
        <v>4</v>
      </c>
      <c r="B18">
        <f>B16-B17</f>
        <v>1.4000000000000057</v>
      </c>
    </row>
    <row r="19" spans="1:6" x14ac:dyDescent="0.25">
      <c r="A19" s="14" t="s">
        <v>5</v>
      </c>
      <c r="B19">
        <f>30-1</f>
        <v>29</v>
      </c>
    </row>
    <row r="20" spans="1:6" x14ac:dyDescent="0.25">
      <c r="A20" s="14" t="s">
        <v>6</v>
      </c>
      <c r="B20">
        <f>3-1</f>
        <v>2</v>
      </c>
    </row>
    <row r="21" spans="1:6" x14ac:dyDescent="0.25">
      <c r="A21" s="14" t="s">
        <v>7</v>
      </c>
      <c r="B21" s="7">
        <f>30-3</f>
        <v>27</v>
      </c>
    </row>
    <row r="22" spans="1:6" x14ac:dyDescent="0.25">
      <c r="A22" s="14" t="s">
        <v>8</v>
      </c>
      <c r="B22">
        <f>B17/B20</f>
        <v>0.80400000000000915</v>
      </c>
    </row>
    <row r="23" spans="1:6" x14ac:dyDescent="0.25">
      <c r="A23" s="14" t="s">
        <v>9</v>
      </c>
      <c r="B23">
        <f>B18/B21</f>
        <v>5.1851851851852065E-2</v>
      </c>
    </row>
    <row r="24" spans="1:6" x14ac:dyDescent="0.25">
      <c r="A24" s="14" t="s">
        <v>10</v>
      </c>
      <c r="B24">
        <f>(B17/B20)/(B18/B21)</f>
        <v>15.505714285714399</v>
      </c>
    </row>
    <row r="25" spans="1:6" ht="15.75" thickBot="1" x14ac:dyDescent="0.3"/>
    <row r="26" spans="1:6" x14ac:dyDescent="0.25">
      <c r="B26" s="39" t="s">
        <v>11</v>
      </c>
      <c r="C26" s="40"/>
      <c r="D26" s="40"/>
      <c r="E26" s="40"/>
      <c r="F26" s="41"/>
    </row>
    <row r="27" spans="1:6" ht="25.5" customHeight="1" x14ac:dyDescent="0.25">
      <c r="B27" s="17" t="s">
        <v>12</v>
      </c>
      <c r="C27" s="18" t="s">
        <v>18</v>
      </c>
      <c r="D27" s="18" t="s">
        <v>15</v>
      </c>
      <c r="E27" s="18" t="s">
        <v>16</v>
      </c>
      <c r="F27" s="19" t="s">
        <v>10</v>
      </c>
    </row>
    <row r="28" spans="1:6" ht="26.25" customHeight="1" x14ac:dyDescent="0.25">
      <c r="B28" s="17" t="s">
        <v>19</v>
      </c>
      <c r="C28" s="22">
        <f>B20</f>
        <v>2</v>
      </c>
      <c r="D28" s="22">
        <f>B17</f>
        <v>1.6080000000000183</v>
      </c>
      <c r="E28" s="22">
        <f>B22</f>
        <v>0.80400000000000915</v>
      </c>
      <c r="F28" s="44">
        <f>B22/B23</f>
        <v>15.505714285714399</v>
      </c>
    </row>
    <row r="29" spans="1:6" x14ac:dyDescent="0.25">
      <c r="B29" s="17" t="s">
        <v>13</v>
      </c>
      <c r="C29" s="22">
        <f>B21</f>
        <v>27</v>
      </c>
      <c r="D29" s="22">
        <f>B18</f>
        <v>1.4000000000000057</v>
      </c>
      <c r="E29" s="22">
        <f>B23</f>
        <v>5.1851851851852065E-2</v>
      </c>
      <c r="F29" s="45"/>
    </row>
    <row r="30" spans="1:6" ht="15.75" thickBot="1" x14ac:dyDescent="0.3">
      <c r="B30" s="20" t="s">
        <v>14</v>
      </c>
      <c r="C30" s="21">
        <f>B19</f>
        <v>29</v>
      </c>
      <c r="D30" s="21">
        <f>B16</f>
        <v>3.008000000000024</v>
      </c>
      <c r="E30" s="42"/>
      <c r="F30" s="43"/>
    </row>
    <row r="32" spans="1:6" ht="15.75" thickBot="1" x14ac:dyDescent="0.3"/>
    <row r="33" spans="1:3" ht="30" x14ac:dyDescent="0.25">
      <c r="A33" s="15" t="s">
        <v>2</v>
      </c>
      <c r="B33" s="15" t="s">
        <v>0</v>
      </c>
      <c r="C33" s="15" t="s">
        <v>1</v>
      </c>
    </row>
    <row r="34" spans="1:3" x14ac:dyDescent="0.25">
      <c r="A34" s="8">
        <v>0.8</v>
      </c>
      <c r="B34" s="8">
        <v>1.3</v>
      </c>
      <c r="C34" s="8">
        <v>1.9</v>
      </c>
    </row>
    <row r="35" spans="1:3" x14ac:dyDescent="0.25">
      <c r="A35" s="8">
        <v>0.9</v>
      </c>
      <c r="B35" s="8">
        <v>1.7</v>
      </c>
      <c r="C35" s="8">
        <v>2.1</v>
      </c>
    </row>
    <row r="36" spans="1:3" x14ac:dyDescent="0.25">
      <c r="A36" s="8">
        <v>1.2</v>
      </c>
      <c r="B36" s="8">
        <v>2</v>
      </c>
      <c r="C36" s="8">
        <v>1.7</v>
      </c>
    </row>
    <row r="37" spans="1:3" x14ac:dyDescent="0.25">
      <c r="A37" s="8">
        <v>1.3</v>
      </c>
      <c r="B37" s="8">
        <v>1.9</v>
      </c>
      <c r="C37" s="8">
        <v>1.6</v>
      </c>
    </row>
    <row r="38" spans="1:3" x14ac:dyDescent="0.25">
      <c r="A38" s="8">
        <v>1.4</v>
      </c>
      <c r="B38" s="8">
        <v>1.8</v>
      </c>
      <c r="C38" s="8">
        <v>1.8</v>
      </c>
    </row>
    <row r="39" spans="1:3" x14ac:dyDescent="0.25">
      <c r="A39" s="8">
        <v>1.6</v>
      </c>
      <c r="B39" s="8">
        <v>1.6</v>
      </c>
      <c r="C39" s="8">
        <v>1.9</v>
      </c>
    </row>
    <row r="40" spans="1:3" x14ac:dyDescent="0.25">
      <c r="A40" s="8">
        <v>1.7</v>
      </c>
      <c r="B40" s="8">
        <v>1.7</v>
      </c>
      <c r="C40" s="8">
        <v>2</v>
      </c>
    </row>
    <row r="41" spans="1:3" x14ac:dyDescent="0.25">
      <c r="A41" s="8">
        <v>1.5</v>
      </c>
      <c r="B41" s="8">
        <v>1.5</v>
      </c>
      <c r="C41" s="8">
        <v>1.8</v>
      </c>
    </row>
    <row r="42" spans="1:3" x14ac:dyDescent="0.25">
      <c r="A42" s="8">
        <v>1.4</v>
      </c>
      <c r="B42" s="8">
        <v>1.9</v>
      </c>
      <c r="C42" s="8">
        <v>1.6</v>
      </c>
    </row>
    <row r="43" spans="1:3" x14ac:dyDescent="0.25">
      <c r="A43" s="9">
        <v>1.2</v>
      </c>
      <c r="B43" s="9">
        <v>1.8</v>
      </c>
      <c r="C43" s="9">
        <v>2</v>
      </c>
    </row>
  </sheetData>
  <mergeCells count="3">
    <mergeCell ref="B26:F26"/>
    <mergeCell ref="E30:F30"/>
    <mergeCell ref="F28:F29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8" sqref="F18"/>
    </sheetView>
  </sheetViews>
  <sheetFormatPr defaultRowHeight="15" x14ac:dyDescent="0.25"/>
  <cols>
    <col min="1" max="1" width="16.5703125" bestFit="1" customWidth="1"/>
  </cols>
  <sheetData>
    <row r="1" spans="1:7" x14ac:dyDescent="0.25">
      <c r="A1" t="s">
        <v>22</v>
      </c>
    </row>
    <row r="3" spans="1:7" ht="15.75" thickBot="1" x14ac:dyDescent="0.3">
      <c r="A3" t="s">
        <v>23</v>
      </c>
    </row>
    <row r="4" spans="1:7" x14ac:dyDescent="0.25">
      <c r="A4" s="25" t="s">
        <v>24</v>
      </c>
      <c r="B4" s="25" t="s">
        <v>25</v>
      </c>
      <c r="C4" s="25" t="s">
        <v>20</v>
      </c>
      <c r="D4" s="25" t="s">
        <v>21</v>
      </c>
      <c r="E4" s="25" t="s">
        <v>26</v>
      </c>
    </row>
    <row r="5" spans="1:7" x14ac:dyDescent="0.25">
      <c r="A5" s="23" t="s">
        <v>2</v>
      </c>
      <c r="B5" s="23">
        <v>10</v>
      </c>
      <c r="C5" s="23">
        <v>12.999999999999998</v>
      </c>
      <c r="D5" s="23">
        <v>1.2999999999999998</v>
      </c>
      <c r="E5" s="23">
        <v>8.2222222222223237E-2</v>
      </c>
    </row>
    <row r="6" spans="1:7" x14ac:dyDescent="0.25">
      <c r="A6" s="23" t="s">
        <v>0</v>
      </c>
      <c r="B6" s="23">
        <v>10</v>
      </c>
      <c r="C6" s="23">
        <v>17.2</v>
      </c>
      <c r="D6" s="23">
        <v>1.72</v>
      </c>
      <c r="E6" s="23">
        <v>4.4000000000000879E-2</v>
      </c>
    </row>
    <row r="7" spans="1:7" ht="15.75" thickBot="1" x14ac:dyDescent="0.3">
      <c r="A7" s="24" t="s">
        <v>1</v>
      </c>
      <c r="B7" s="24">
        <v>10</v>
      </c>
      <c r="C7" s="24">
        <v>18.400000000000002</v>
      </c>
      <c r="D7" s="24">
        <v>1.8400000000000003</v>
      </c>
      <c r="E7" s="24">
        <v>2.9333333333332864E-2</v>
      </c>
    </row>
    <row r="10" spans="1:7" ht="15.75" thickBot="1" x14ac:dyDescent="0.3">
      <c r="A10" t="s">
        <v>27</v>
      </c>
    </row>
    <row r="11" spans="1:7" x14ac:dyDescent="0.25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32</v>
      </c>
      <c r="F11" s="25" t="s">
        <v>33</v>
      </c>
      <c r="G11" s="25" t="s">
        <v>34</v>
      </c>
    </row>
    <row r="12" spans="1:7" x14ac:dyDescent="0.25">
      <c r="A12" s="23" t="s">
        <v>35</v>
      </c>
      <c r="B12" s="23">
        <v>1.6080000000000005</v>
      </c>
      <c r="C12" s="23">
        <v>2</v>
      </c>
      <c r="D12" s="23">
        <v>0.80400000000000027</v>
      </c>
      <c r="E12" s="23">
        <v>15.505714285714291</v>
      </c>
      <c r="F12" s="23">
        <v>3.2807848496928452E-5</v>
      </c>
      <c r="G12" s="23">
        <v>3.3541308285806135</v>
      </c>
    </row>
    <row r="13" spans="1:7" x14ac:dyDescent="0.25">
      <c r="A13" s="23" t="s">
        <v>36</v>
      </c>
      <c r="B13" s="23">
        <v>1.4</v>
      </c>
      <c r="C13" s="23">
        <v>27</v>
      </c>
      <c r="D13" s="23">
        <v>5.185185185185185E-2</v>
      </c>
      <c r="E13" s="23"/>
      <c r="F13" s="23"/>
      <c r="G13" s="23"/>
    </row>
    <row r="14" spans="1:7" x14ac:dyDescent="0.25">
      <c r="A14" s="23"/>
      <c r="B14" s="23"/>
      <c r="C14" s="23"/>
      <c r="D14" s="23"/>
      <c r="E14" s="23"/>
      <c r="F14" s="23"/>
      <c r="G14" s="23"/>
    </row>
    <row r="15" spans="1:7" ht="15.75" thickBot="1" x14ac:dyDescent="0.3">
      <c r="A15" s="24" t="s">
        <v>20</v>
      </c>
      <c r="B15" s="24">
        <v>3.0080000000000005</v>
      </c>
      <c r="C15" s="24">
        <v>29</v>
      </c>
      <c r="D15" s="24"/>
      <c r="E15" s="24"/>
      <c r="F15" s="24"/>
      <c r="G15" s="2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G44" sqref="G44"/>
    </sheetView>
  </sheetViews>
  <sheetFormatPr defaultRowHeight="15" x14ac:dyDescent="0.25"/>
  <cols>
    <col min="1" max="1" width="7.5703125" style="2" bestFit="1" customWidth="1"/>
  </cols>
  <sheetData>
    <row r="1" spans="1:20" ht="18" x14ac:dyDescent="0.25">
      <c r="A1" s="26" t="s">
        <v>41</v>
      </c>
    </row>
    <row r="6" spans="1:20" x14ac:dyDescent="0.25">
      <c r="A6" s="31" t="s">
        <v>37</v>
      </c>
      <c r="B6" s="31">
        <v>1</v>
      </c>
      <c r="C6" s="31">
        <v>2</v>
      </c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31">
        <v>12</v>
      </c>
      <c r="M6" s="31">
        <v>15</v>
      </c>
      <c r="N6" s="31">
        <v>20</v>
      </c>
      <c r="O6" s="31">
        <v>24</v>
      </c>
      <c r="P6" s="31">
        <v>30</v>
      </c>
      <c r="Q6" s="31">
        <v>40</v>
      </c>
      <c r="R6" s="31">
        <v>60</v>
      </c>
      <c r="S6" s="31">
        <v>120</v>
      </c>
      <c r="T6" s="31" t="s">
        <v>38</v>
      </c>
    </row>
    <row r="7" spans="1:20" x14ac:dyDescent="0.25">
      <c r="A7" s="31">
        <v>1</v>
      </c>
      <c r="B7" s="27">
        <v>1614476</v>
      </c>
      <c r="C7" s="27">
        <v>1995000</v>
      </c>
      <c r="D7" s="27">
        <v>2157073</v>
      </c>
      <c r="E7" s="27">
        <v>2245832</v>
      </c>
      <c r="F7" s="27">
        <v>2301619</v>
      </c>
      <c r="G7" s="27">
        <v>2339860</v>
      </c>
      <c r="H7" s="27">
        <v>2367684</v>
      </c>
      <c r="I7" s="27">
        <v>2388827</v>
      </c>
      <c r="J7" s="27">
        <v>2405433</v>
      </c>
      <c r="K7" s="27">
        <v>2418817</v>
      </c>
      <c r="L7" s="27">
        <v>2439060</v>
      </c>
      <c r="M7" s="27">
        <v>2459499</v>
      </c>
      <c r="N7" s="27">
        <v>2480131</v>
      </c>
      <c r="O7" s="27">
        <v>2490518</v>
      </c>
      <c r="P7" s="27">
        <v>2500951</v>
      </c>
      <c r="Q7" s="27">
        <v>2511432</v>
      </c>
      <c r="R7" s="27">
        <v>2521957</v>
      </c>
      <c r="S7" s="27">
        <v>2532529</v>
      </c>
      <c r="T7" s="27">
        <v>2543144</v>
      </c>
    </row>
    <row r="8" spans="1:20" x14ac:dyDescent="0.25">
      <c r="A8" s="31">
        <v>2</v>
      </c>
      <c r="B8" s="27">
        <v>185128</v>
      </c>
      <c r="C8" s="27">
        <v>190000</v>
      </c>
      <c r="D8" s="27">
        <v>191643</v>
      </c>
      <c r="E8" s="27">
        <v>192468</v>
      </c>
      <c r="F8" s="27">
        <v>192964</v>
      </c>
      <c r="G8" s="27">
        <v>193295</v>
      </c>
      <c r="H8" s="27">
        <v>193532</v>
      </c>
      <c r="I8" s="27">
        <v>193710</v>
      </c>
      <c r="J8" s="27">
        <v>193848</v>
      </c>
      <c r="K8" s="27">
        <v>193959</v>
      </c>
      <c r="L8" s="27">
        <v>194125</v>
      </c>
      <c r="M8" s="27">
        <v>194291</v>
      </c>
      <c r="N8" s="27">
        <v>194458</v>
      </c>
      <c r="O8" s="27">
        <v>194541</v>
      </c>
      <c r="P8" s="27">
        <v>194624</v>
      </c>
      <c r="Q8" s="27">
        <v>194707</v>
      </c>
      <c r="R8" s="27">
        <v>194791</v>
      </c>
      <c r="S8" s="27">
        <v>194874</v>
      </c>
      <c r="T8" s="27">
        <v>194957</v>
      </c>
    </row>
    <row r="9" spans="1:20" x14ac:dyDescent="0.25">
      <c r="A9" s="31">
        <v>3</v>
      </c>
      <c r="B9" s="27">
        <v>101280</v>
      </c>
      <c r="C9" s="27">
        <v>95521</v>
      </c>
      <c r="D9" s="27">
        <v>92766</v>
      </c>
      <c r="E9" s="27">
        <v>91172</v>
      </c>
      <c r="F9" s="27">
        <v>90135</v>
      </c>
      <c r="G9" s="27">
        <v>89406</v>
      </c>
      <c r="H9" s="27">
        <v>88867</v>
      </c>
      <c r="I9" s="27">
        <v>88452</v>
      </c>
      <c r="J9" s="27">
        <v>88123</v>
      </c>
      <c r="K9" s="27">
        <v>87855</v>
      </c>
      <c r="L9" s="27">
        <v>87446</v>
      </c>
      <c r="M9" s="27">
        <v>87029</v>
      </c>
      <c r="N9" s="27">
        <v>86602</v>
      </c>
      <c r="O9" s="27">
        <v>86385</v>
      </c>
      <c r="P9" s="27">
        <v>86166</v>
      </c>
      <c r="Q9" s="27">
        <v>85944</v>
      </c>
      <c r="R9" s="27">
        <v>85720</v>
      </c>
      <c r="S9" s="27">
        <v>85494</v>
      </c>
      <c r="T9" s="27">
        <v>85264</v>
      </c>
    </row>
    <row r="10" spans="1:20" x14ac:dyDescent="0.25">
      <c r="A10" s="31">
        <v>4</v>
      </c>
      <c r="B10" s="27">
        <v>77086</v>
      </c>
      <c r="C10" s="27">
        <v>69443</v>
      </c>
      <c r="D10" s="27">
        <v>65914</v>
      </c>
      <c r="E10" s="27">
        <v>63882</v>
      </c>
      <c r="F10" s="27">
        <v>62561</v>
      </c>
      <c r="G10" s="27">
        <v>61631</v>
      </c>
      <c r="H10" s="27">
        <v>60942</v>
      </c>
      <c r="I10" s="27">
        <v>60410</v>
      </c>
      <c r="J10" s="27">
        <v>59988</v>
      </c>
      <c r="K10" s="27">
        <v>59644</v>
      </c>
      <c r="L10" s="27">
        <v>59117</v>
      </c>
      <c r="M10" s="27">
        <v>58578</v>
      </c>
      <c r="N10" s="27">
        <v>58025</v>
      </c>
      <c r="O10" s="27">
        <v>57744</v>
      </c>
      <c r="P10" s="27">
        <v>57459</v>
      </c>
      <c r="Q10" s="27">
        <v>57170</v>
      </c>
      <c r="R10" s="27">
        <v>56877</v>
      </c>
      <c r="S10" s="27">
        <v>56581</v>
      </c>
      <c r="T10" s="27">
        <v>56281</v>
      </c>
    </row>
    <row r="11" spans="1:20" x14ac:dyDescent="0.25">
      <c r="A11" s="32">
        <v>5</v>
      </c>
      <c r="B11" s="28">
        <v>66079</v>
      </c>
      <c r="C11" s="28">
        <v>57861</v>
      </c>
      <c r="D11" s="28">
        <v>54095</v>
      </c>
      <c r="E11" s="28">
        <v>51922</v>
      </c>
      <c r="F11" s="28">
        <v>50503</v>
      </c>
      <c r="G11" s="28">
        <v>49503</v>
      </c>
      <c r="H11" s="28">
        <v>48759</v>
      </c>
      <c r="I11" s="28">
        <v>48183</v>
      </c>
      <c r="J11" s="28">
        <v>47725</v>
      </c>
      <c r="K11" s="28">
        <v>47351</v>
      </c>
      <c r="L11" s="28">
        <v>46777</v>
      </c>
      <c r="M11" s="28">
        <v>46188</v>
      </c>
      <c r="N11" s="28">
        <v>45581</v>
      </c>
      <c r="O11" s="28">
        <v>45272</v>
      </c>
      <c r="P11" s="28">
        <v>44957</v>
      </c>
      <c r="Q11" s="28">
        <v>44638</v>
      </c>
      <c r="R11" s="28">
        <v>44314</v>
      </c>
      <c r="S11" s="28">
        <v>43985</v>
      </c>
      <c r="T11" s="28">
        <v>43650</v>
      </c>
    </row>
    <row r="12" spans="1:20" x14ac:dyDescent="0.25">
      <c r="A12" s="13" t="s">
        <v>39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33">
        <v>6</v>
      </c>
      <c r="B13" s="29">
        <v>59874</v>
      </c>
      <c r="C13" s="29">
        <v>51433</v>
      </c>
      <c r="D13" s="29">
        <v>47571</v>
      </c>
      <c r="E13" s="29">
        <v>45337</v>
      </c>
      <c r="F13" s="29">
        <v>43874</v>
      </c>
      <c r="G13" s="29">
        <v>42839</v>
      </c>
      <c r="H13" s="29">
        <v>42067</v>
      </c>
      <c r="I13" s="29">
        <v>41468</v>
      </c>
      <c r="J13" s="29">
        <v>40990</v>
      </c>
      <c r="K13" s="29">
        <v>40600</v>
      </c>
      <c r="L13" s="29">
        <v>39999</v>
      </c>
      <c r="M13" s="29">
        <v>39381</v>
      </c>
      <c r="N13" s="29">
        <v>38742</v>
      </c>
      <c r="O13" s="29">
        <v>38415</v>
      </c>
      <c r="P13" s="29">
        <v>38082</v>
      </c>
      <c r="Q13" s="29">
        <v>37743</v>
      </c>
      <c r="R13" s="29">
        <v>37398</v>
      </c>
      <c r="S13" s="29">
        <v>37047</v>
      </c>
      <c r="T13" s="29">
        <v>36689</v>
      </c>
    </row>
    <row r="14" spans="1:20" x14ac:dyDescent="0.25">
      <c r="A14" s="31">
        <v>7</v>
      </c>
      <c r="B14" s="27">
        <v>55914</v>
      </c>
      <c r="C14" s="27">
        <v>47374</v>
      </c>
      <c r="D14" s="27">
        <v>43468</v>
      </c>
      <c r="E14" s="27">
        <v>41203</v>
      </c>
      <c r="F14" s="27">
        <v>39715</v>
      </c>
      <c r="G14" s="27">
        <v>38660</v>
      </c>
      <c r="H14" s="27">
        <v>37870</v>
      </c>
      <c r="I14" s="27">
        <v>37257</v>
      </c>
      <c r="J14" s="27">
        <v>36767</v>
      </c>
      <c r="K14" s="27">
        <v>36365</v>
      </c>
      <c r="L14" s="27">
        <v>35747</v>
      </c>
      <c r="M14" s="27">
        <v>35107</v>
      </c>
      <c r="N14" s="27">
        <v>34445</v>
      </c>
      <c r="O14" s="27">
        <v>34105</v>
      </c>
      <c r="P14" s="27">
        <v>33758</v>
      </c>
      <c r="Q14" s="27">
        <v>33404</v>
      </c>
      <c r="R14" s="27">
        <v>33043</v>
      </c>
      <c r="S14" s="27">
        <v>32674</v>
      </c>
      <c r="T14" s="27">
        <v>32298</v>
      </c>
    </row>
    <row r="15" spans="1:20" x14ac:dyDescent="0.25">
      <c r="A15" s="31">
        <v>8</v>
      </c>
      <c r="B15" s="27">
        <v>53177</v>
      </c>
      <c r="C15" s="27">
        <v>44590</v>
      </c>
      <c r="D15" s="27">
        <v>40662</v>
      </c>
      <c r="E15" s="27">
        <v>38379</v>
      </c>
      <c r="F15" s="27">
        <v>36875</v>
      </c>
      <c r="G15" s="27">
        <v>35806</v>
      </c>
      <c r="H15" s="27">
        <v>35005</v>
      </c>
      <c r="I15" s="27">
        <v>34381</v>
      </c>
      <c r="J15" s="27">
        <v>33881</v>
      </c>
      <c r="K15" s="27">
        <v>33472</v>
      </c>
      <c r="L15" s="27">
        <v>32839</v>
      </c>
      <c r="M15" s="27">
        <v>32184</v>
      </c>
      <c r="N15" s="27">
        <v>31503</v>
      </c>
      <c r="O15" s="27">
        <v>31152</v>
      </c>
      <c r="P15" s="27">
        <v>30794</v>
      </c>
      <c r="Q15" s="27">
        <v>30428</v>
      </c>
      <c r="R15" s="27">
        <v>30053</v>
      </c>
      <c r="S15" s="27">
        <v>29669</v>
      </c>
      <c r="T15" s="27">
        <v>29276</v>
      </c>
    </row>
    <row r="16" spans="1:20" x14ac:dyDescent="0.25">
      <c r="A16" s="31">
        <v>9</v>
      </c>
      <c r="B16" s="27">
        <v>51174</v>
      </c>
      <c r="C16" s="27">
        <v>42565</v>
      </c>
      <c r="D16" s="27">
        <v>38625</v>
      </c>
      <c r="E16" s="27">
        <v>36331</v>
      </c>
      <c r="F16" s="27">
        <v>34817</v>
      </c>
      <c r="G16" s="27">
        <v>33738</v>
      </c>
      <c r="H16" s="27">
        <v>32927</v>
      </c>
      <c r="I16" s="27">
        <v>32296</v>
      </c>
      <c r="J16" s="27">
        <v>31789</v>
      </c>
      <c r="K16" s="27">
        <v>31373</v>
      </c>
      <c r="L16" s="27">
        <v>30729</v>
      </c>
      <c r="M16" s="27">
        <v>30061</v>
      </c>
      <c r="N16" s="27">
        <v>29365</v>
      </c>
      <c r="O16" s="27">
        <v>29005</v>
      </c>
      <c r="P16" s="27">
        <v>28637</v>
      </c>
      <c r="Q16" s="27">
        <v>28259</v>
      </c>
      <c r="R16" s="27">
        <v>27872</v>
      </c>
      <c r="S16" s="27">
        <v>27475</v>
      </c>
      <c r="T16" s="27">
        <v>27067</v>
      </c>
    </row>
    <row r="17" spans="1:20" x14ac:dyDescent="0.25">
      <c r="A17" s="32">
        <v>10</v>
      </c>
      <c r="B17" s="28">
        <v>49646</v>
      </c>
      <c r="C17" s="28">
        <v>41028</v>
      </c>
      <c r="D17" s="28">
        <v>37083</v>
      </c>
      <c r="E17" s="28">
        <v>34780</v>
      </c>
      <c r="F17" s="28">
        <v>33258</v>
      </c>
      <c r="G17" s="28">
        <v>32172</v>
      </c>
      <c r="H17" s="28">
        <v>31355</v>
      </c>
      <c r="I17" s="28">
        <v>30717</v>
      </c>
      <c r="J17" s="28">
        <v>30204</v>
      </c>
      <c r="K17" s="28">
        <v>29782</v>
      </c>
      <c r="L17" s="28">
        <v>29130</v>
      </c>
      <c r="M17" s="28">
        <v>28450</v>
      </c>
      <c r="N17" s="28">
        <v>27740</v>
      </c>
      <c r="O17" s="28">
        <v>27372</v>
      </c>
      <c r="P17" s="28">
        <v>26996</v>
      </c>
      <c r="Q17" s="28">
        <v>26609</v>
      </c>
      <c r="R17" s="28">
        <v>26211</v>
      </c>
      <c r="S17" s="28">
        <v>25801</v>
      </c>
      <c r="T17" s="28">
        <v>25379</v>
      </c>
    </row>
    <row r="18" spans="1:20" x14ac:dyDescent="0.25">
      <c r="A18" s="13" t="s">
        <v>39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33">
        <v>11</v>
      </c>
      <c r="B19" s="29">
        <v>48443</v>
      </c>
      <c r="C19" s="29">
        <v>39823</v>
      </c>
      <c r="D19" s="29">
        <v>35874</v>
      </c>
      <c r="E19" s="29">
        <v>33567</v>
      </c>
      <c r="F19" s="29">
        <v>32039</v>
      </c>
      <c r="G19" s="29">
        <v>30946</v>
      </c>
      <c r="H19" s="29">
        <v>30123</v>
      </c>
      <c r="I19" s="29">
        <v>29480</v>
      </c>
      <c r="J19" s="29">
        <v>28962</v>
      </c>
      <c r="K19" s="29">
        <v>28536</v>
      </c>
      <c r="L19" s="29">
        <v>27876</v>
      </c>
      <c r="M19" s="29">
        <v>27186</v>
      </c>
      <c r="N19" s="29">
        <v>26464</v>
      </c>
      <c r="O19" s="29">
        <v>26090</v>
      </c>
      <c r="P19" s="29">
        <v>25705</v>
      </c>
      <c r="Q19" s="29">
        <v>25309</v>
      </c>
      <c r="R19" s="29">
        <v>24901</v>
      </c>
      <c r="S19" s="29">
        <v>24480</v>
      </c>
      <c r="T19" s="29">
        <v>24045</v>
      </c>
    </row>
    <row r="20" spans="1:20" x14ac:dyDescent="0.25">
      <c r="A20" s="31">
        <v>12</v>
      </c>
      <c r="B20" s="27">
        <v>47472</v>
      </c>
      <c r="C20" s="27">
        <v>38853</v>
      </c>
      <c r="D20" s="27">
        <v>34903</v>
      </c>
      <c r="E20" s="27">
        <v>32592</v>
      </c>
      <c r="F20" s="27">
        <v>31059</v>
      </c>
      <c r="G20" s="27">
        <v>29961</v>
      </c>
      <c r="H20" s="27">
        <v>29134</v>
      </c>
      <c r="I20" s="27">
        <v>28486</v>
      </c>
      <c r="J20" s="27">
        <v>27964</v>
      </c>
      <c r="K20" s="27">
        <v>27534</v>
      </c>
      <c r="L20" s="27">
        <v>26866</v>
      </c>
      <c r="M20" s="27">
        <v>26169</v>
      </c>
      <c r="N20" s="27">
        <v>25436</v>
      </c>
      <c r="O20" s="27">
        <v>25055</v>
      </c>
      <c r="P20" s="27">
        <v>24663</v>
      </c>
      <c r="Q20" s="27">
        <v>24259</v>
      </c>
      <c r="R20" s="27">
        <v>23842</v>
      </c>
      <c r="S20" s="27">
        <v>23410</v>
      </c>
      <c r="T20" s="27">
        <v>22962</v>
      </c>
    </row>
    <row r="21" spans="1:20" x14ac:dyDescent="0.25">
      <c r="A21" s="31">
        <v>13</v>
      </c>
      <c r="B21" s="27">
        <v>46672</v>
      </c>
      <c r="C21" s="27">
        <v>38056</v>
      </c>
      <c r="D21" s="27">
        <v>34105</v>
      </c>
      <c r="E21" s="27">
        <v>31791</v>
      </c>
      <c r="F21" s="27">
        <v>30254</v>
      </c>
      <c r="G21" s="27">
        <v>29153</v>
      </c>
      <c r="H21" s="27">
        <v>28321</v>
      </c>
      <c r="I21" s="27">
        <v>27669</v>
      </c>
      <c r="J21" s="27">
        <v>27144</v>
      </c>
      <c r="K21" s="27">
        <v>26710</v>
      </c>
      <c r="L21" s="27">
        <v>26037</v>
      </c>
      <c r="M21" s="27">
        <v>25331</v>
      </c>
      <c r="N21" s="27">
        <v>24589</v>
      </c>
      <c r="O21" s="27">
        <v>24202</v>
      </c>
      <c r="P21" s="27">
        <v>23803</v>
      </c>
      <c r="Q21" s="27">
        <v>23392</v>
      </c>
      <c r="R21" s="27">
        <v>22966</v>
      </c>
      <c r="S21" s="27">
        <v>22524</v>
      </c>
      <c r="T21" s="27">
        <v>22064</v>
      </c>
    </row>
    <row r="22" spans="1:20" x14ac:dyDescent="0.25">
      <c r="A22" s="31">
        <v>14</v>
      </c>
      <c r="B22" s="27">
        <v>46001</v>
      </c>
      <c r="C22" s="27">
        <v>37389</v>
      </c>
      <c r="D22" s="27">
        <v>33439</v>
      </c>
      <c r="E22" s="27">
        <v>31122</v>
      </c>
      <c r="F22" s="27">
        <v>29582</v>
      </c>
      <c r="G22" s="27">
        <v>28477</v>
      </c>
      <c r="H22" s="27">
        <v>27642</v>
      </c>
      <c r="I22" s="27">
        <v>26987</v>
      </c>
      <c r="J22" s="27">
        <v>26458</v>
      </c>
      <c r="K22" s="27">
        <v>26022</v>
      </c>
      <c r="L22" s="27">
        <v>25342</v>
      </c>
      <c r="M22" s="27">
        <v>24630</v>
      </c>
      <c r="N22" s="27">
        <v>23879</v>
      </c>
      <c r="O22" s="27">
        <v>23487</v>
      </c>
      <c r="P22" s="27">
        <v>23082</v>
      </c>
      <c r="Q22" s="27">
        <v>22664</v>
      </c>
      <c r="R22" s="27">
        <v>22229</v>
      </c>
      <c r="S22" s="27">
        <v>21778</v>
      </c>
      <c r="T22" s="27">
        <v>21307</v>
      </c>
    </row>
    <row r="23" spans="1:20" x14ac:dyDescent="0.25">
      <c r="A23" s="32">
        <v>15</v>
      </c>
      <c r="B23" s="28">
        <v>45431</v>
      </c>
      <c r="C23" s="28">
        <v>36823</v>
      </c>
      <c r="D23" s="28">
        <v>32874</v>
      </c>
      <c r="E23" s="28">
        <v>30556</v>
      </c>
      <c r="F23" s="28">
        <v>29013</v>
      </c>
      <c r="G23" s="28">
        <v>27905</v>
      </c>
      <c r="H23" s="28">
        <v>27066</v>
      </c>
      <c r="I23" s="28">
        <v>26408</v>
      </c>
      <c r="J23" s="28">
        <v>25876</v>
      </c>
      <c r="K23" s="28">
        <v>25437</v>
      </c>
      <c r="L23" s="28">
        <v>24753</v>
      </c>
      <c r="M23" s="28">
        <v>24034</v>
      </c>
      <c r="N23" s="28">
        <v>23275</v>
      </c>
      <c r="O23" s="28">
        <v>22878</v>
      </c>
      <c r="P23" s="28">
        <v>22468</v>
      </c>
      <c r="Q23" s="28">
        <v>22043</v>
      </c>
      <c r="R23" s="28">
        <v>21601</v>
      </c>
      <c r="S23" s="28">
        <v>21141</v>
      </c>
      <c r="T23" s="28">
        <v>20658</v>
      </c>
    </row>
    <row r="24" spans="1:20" s="30" customFormat="1" x14ac:dyDescent="0.25">
      <c r="A24" s="13" t="s">
        <v>39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33">
        <v>16</v>
      </c>
      <c r="B25" s="29">
        <v>44940</v>
      </c>
      <c r="C25" s="29">
        <v>36337</v>
      </c>
      <c r="D25" s="29">
        <v>32389</v>
      </c>
      <c r="E25" s="29">
        <v>30069</v>
      </c>
      <c r="F25" s="29">
        <v>28524</v>
      </c>
      <c r="G25" s="29">
        <v>27413</v>
      </c>
      <c r="H25" s="29">
        <v>26572</v>
      </c>
      <c r="I25" s="29">
        <v>25911</v>
      </c>
      <c r="J25" s="29">
        <v>25377</v>
      </c>
      <c r="K25" s="29">
        <v>24935</v>
      </c>
      <c r="L25" s="29">
        <v>24247</v>
      </c>
      <c r="M25" s="29">
        <v>23522</v>
      </c>
      <c r="N25" s="29">
        <v>22756</v>
      </c>
      <c r="O25" s="29">
        <v>22354</v>
      </c>
      <c r="P25" s="29">
        <v>21938</v>
      </c>
      <c r="Q25" s="29">
        <v>21507</v>
      </c>
      <c r="R25" s="29">
        <v>21058</v>
      </c>
      <c r="S25" s="29">
        <v>20589</v>
      </c>
      <c r="T25" s="29">
        <v>20096</v>
      </c>
    </row>
    <row r="26" spans="1:20" x14ac:dyDescent="0.25">
      <c r="A26" s="31">
        <v>17</v>
      </c>
      <c r="B26" s="27">
        <v>44513</v>
      </c>
      <c r="C26" s="27">
        <v>35915</v>
      </c>
      <c r="D26" s="27">
        <v>31968</v>
      </c>
      <c r="E26" s="27">
        <v>29647</v>
      </c>
      <c r="F26" s="27">
        <v>28100</v>
      </c>
      <c r="G26" s="27">
        <v>26987</v>
      </c>
      <c r="H26" s="27">
        <v>26143</v>
      </c>
      <c r="I26" s="27">
        <v>25480</v>
      </c>
      <c r="J26" s="27">
        <v>24943</v>
      </c>
      <c r="K26" s="27">
        <v>24499</v>
      </c>
      <c r="L26" s="27">
        <v>23807</v>
      </c>
      <c r="M26" s="27">
        <v>23077</v>
      </c>
      <c r="N26" s="27">
        <v>22304</v>
      </c>
      <c r="O26" s="27">
        <v>21898</v>
      </c>
      <c r="P26" s="27">
        <v>21477</v>
      </c>
      <c r="Q26" s="27">
        <v>21040</v>
      </c>
      <c r="R26" s="27">
        <v>20584</v>
      </c>
      <c r="S26" s="27">
        <v>20107</v>
      </c>
      <c r="T26" s="27">
        <v>19604</v>
      </c>
    </row>
    <row r="27" spans="1:20" x14ac:dyDescent="0.25">
      <c r="A27" s="31">
        <v>18</v>
      </c>
      <c r="B27" s="27">
        <v>44139</v>
      </c>
      <c r="C27" s="27">
        <v>35546</v>
      </c>
      <c r="D27" s="27">
        <v>31599</v>
      </c>
      <c r="E27" s="27">
        <v>29277</v>
      </c>
      <c r="F27" s="27">
        <v>27729</v>
      </c>
      <c r="G27" s="27">
        <v>26613</v>
      </c>
      <c r="H27" s="27">
        <v>25767</v>
      </c>
      <c r="I27" s="27">
        <v>25102</v>
      </c>
      <c r="J27" s="27">
        <v>24563</v>
      </c>
      <c r="K27" s="27">
        <v>24117</v>
      </c>
      <c r="L27" s="27">
        <v>23421</v>
      </c>
      <c r="M27" s="27">
        <v>22686</v>
      </c>
      <c r="N27" s="27">
        <v>21906</v>
      </c>
      <c r="O27" s="27">
        <v>21497</v>
      </c>
      <c r="P27" s="27">
        <v>21071</v>
      </c>
      <c r="Q27" s="27">
        <v>20629</v>
      </c>
      <c r="R27" s="27">
        <v>20166</v>
      </c>
      <c r="S27" s="27">
        <v>19681</v>
      </c>
      <c r="T27" s="27">
        <v>19168</v>
      </c>
    </row>
    <row r="28" spans="1:20" x14ac:dyDescent="0.25">
      <c r="A28" s="31">
        <v>19</v>
      </c>
      <c r="B28" s="27">
        <v>43807</v>
      </c>
      <c r="C28" s="27">
        <v>35219</v>
      </c>
      <c r="D28" s="27">
        <v>31274</v>
      </c>
      <c r="E28" s="27">
        <v>28951</v>
      </c>
      <c r="F28" s="27">
        <v>27401</v>
      </c>
      <c r="G28" s="27">
        <v>26283</v>
      </c>
      <c r="H28" s="27">
        <v>25435</v>
      </c>
      <c r="I28" s="27">
        <v>24768</v>
      </c>
      <c r="J28" s="27">
        <v>24227</v>
      </c>
      <c r="K28" s="27">
        <v>23779</v>
      </c>
      <c r="L28" s="27">
        <v>23080</v>
      </c>
      <c r="M28" s="27">
        <v>22341</v>
      </c>
      <c r="N28" s="27">
        <v>21555</v>
      </c>
      <c r="O28" s="27">
        <v>21141</v>
      </c>
      <c r="P28" s="27">
        <v>20712</v>
      </c>
      <c r="Q28" s="27">
        <v>20264</v>
      </c>
      <c r="R28" s="27">
        <v>19795</v>
      </c>
      <c r="S28" s="27">
        <v>19302</v>
      </c>
      <c r="T28" s="27">
        <v>18780</v>
      </c>
    </row>
    <row r="29" spans="1:20" x14ac:dyDescent="0.25">
      <c r="A29" s="32">
        <v>20</v>
      </c>
      <c r="B29" s="28">
        <v>43512</v>
      </c>
      <c r="C29" s="28">
        <v>34928</v>
      </c>
      <c r="D29" s="28">
        <v>30984</v>
      </c>
      <c r="E29" s="28">
        <v>28661</v>
      </c>
      <c r="F29" s="28">
        <v>27109</v>
      </c>
      <c r="G29" s="28">
        <v>25990</v>
      </c>
      <c r="H29" s="28">
        <v>25140</v>
      </c>
      <c r="I29" s="28">
        <v>24471</v>
      </c>
      <c r="J29" s="28">
        <v>23928</v>
      </c>
      <c r="K29" s="28">
        <v>23479</v>
      </c>
      <c r="L29" s="28">
        <v>22776</v>
      </c>
      <c r="M29" s="28">
        <v>22033</v>
      </c>
      <c r="N29" s="28">
        <v>21242</v>
      </c>
      <c r="O29" s="28">
        <v>20825</v>
      </c>
      <c r="P29" s="28">
        <v>20391</v>
      </c>
      <c r="Q29" s="28">
        <v>19938</v>
      </c>
      <c r="R29" s="28">
        <v>19464</v>
      </c>
      <c r="S29" s="28">
        <v>18963</v>
      </c>
      <c r="T29" s="28">
        <v>18432</v>
      </c>
    </row>
    <row r="30" spans="1:20" s="30" customFormat="1" x14ac:dyDescent="0.25">
      <c r="A30" s="13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33">
        <v>21</v>
      </c>
      <c r="B31" s="29">
        <v>43248</v>
      </c>
      <c r="C31" s="29">
        <v>34668</v>
      </c>
      <c r="D31" s="29">
        <v>30725</v>
      </c>
      <c r="E31" s="29">
        <v>28401</v>
      </c>
      <c r="F31" s="29">
        <v>26848</v>
      </c>
      <c r="G31" s="29">
        <v>25727</v>
      </c>
      <c r="H31" s="29">
        <v>24876</v>
      </c>
      <c r="I31" s="29">
        <v>24205</v>
      </c>
      <c r="J31" s="29">
        <v>23660</v>
      </c>
      <c r="K31" s="29">
        <v>23210</v>
      </c>
      <c r="L31" s="29">
        <v>22504</v>
      </c>
      <c r="M31" s="29">
        <v>21757</v>
      </c>
      <c r="N31" s="29">
        <v>20960</v>
      </c>
      <c r="O31" s="29">
        <v>20540</v>
      </c>
      <c r="P31" s="29">
        <v>20102</v>
      </c>
      <c r="Q31" s="29">
        <v>19645</v>
      </c>
      <c r="R31" s="29">
        <v>19165</v>
      </c>
      <c r="S31" s="29">
        <v>18657</v>
      </c>
      <c r="T31" s="29">
        <v>18117</v>
      </c>
    </row>
    <row r="32" spans="1:20" x14ac:dyDescent="0.25">
      <c r="A32" s="31">
        <v>22</v>
      </c>
      <c r="B32" s="27">
        <v>43009</v>
      </c>
      <c r="C32" s="27">
        <v>34434</v>
      </c>
      <c r="D32" s="27">
        <v>30491</v>
      </c>
      <c r="E32" s="27">
        <v>28167</v>
      </c>
      <c r="F32" s="27">
        <v>26613</v>
      </c>
      <c r="G32" s="27">
        <v>25491</v>
      </c>
      <c r="H32" s="27">
        <v>24638</v>
      </c>
      <c r="I32" s="27">
        <v>23965</v>
      </c>
      <c r="J32" s="27">
        <v>23419</v>
      </c>
      <c r="K32" s="27">
        <v>22967</v>
      </c>
      <c r="L32" s="27">
        <v>22258</v>
      </c>
      <c r="M32" s="27">
        <v>21508</v>
      </c>
      <c r="N32" s="27">
        <v>20707</v>
      </c>
      <c r="O32" s="27">
        <v>20283</v>
      </c>
      <c r="P32" s="27">
        <v>19842</v>
      </c>
      <c r="Q32" s="27">
        <v>19380</v>
      </c>
      <c r="R32" s="27">
        <v>18894</v>
      </c>
      <c r="S32" s="27">
        <v>18380</v>
      </c>
      <c r="T32" s="27">
        <v>17831</v>
      </c>
    </row>
    <row r="33" spans="1:20" x14ac:dyDescent="0.25">
      <c r="A33" s="31">
        <v>23</v>
      </c>
      <c r="B33" s="27">
        <v>42793</v>
      </c>
      <c r="C33" s="27">
        <v>34221</v>
      </c>
      <c r="D33" s="27">
        <v>30280</v>
      </c>
      <c r="E33" s="27">
        <v>27955</v>
      </c>
      <c r="F33" s="27">
        <v>26400</v>
      </c>
      <c r="G33" s="27">
        <v>25277</v>
      </c>
      <c r="H33" s="27">
        <v>24422</v>
      </c>
      <c r="I33" s="27">
        <v>23748</v>
      </c>
      <c r="J33" s="27">
        <v>23201</v>
      </c>
      <c r="K33" s="27">
        <v>22747</v>
      </c>
      <c r="L33" s="27">
        <v>22036</v>
      </c>
      <c r="M33" s="27">
        <v>21282</v>
      </c>
      <c r="N33" s="27">
        <v>20476</v>
      </c>
      <c r="O33" s="27">
        <v>20050</v>
      </c>
      <c r="P33" s="27">
        <v>19605</v>
      </c>
      <c r="Q33" s="27">
        <v>19139</v>
      </c>
      <c r="R33" s="27">
        <v>18648</v>
      </c>
      <c r="S33" s="27">
        <v>18128</v>
      </c>
      <c r="T33" s="27">
        <v>17570</v>
      </c>
    </row>
    <row r="34" spans="1:20" x14ac:dyDescent="0.25">
      <c r="A34" s="31">
        <v>24</v>
      </c>
      <c r="B34" s="27">
        <v>42597</v>
      </c>
      <c r="C34" s="27">
        <v>34028</v>
      </c>
      <c r="D34" s="27">
        <v>30088</v>
      </c>
      <c r="E34" s="27">
        <v>27763</v>
      </c>
      <c r="F34" s="27">
        <v>26207</v>
      </c>
      <c r="G34" s="27">
        <v>25082</v>
      </c>
      <c r="H34" s="27">
        <v>24226</v>
      </c>
      <c r="I34" s="27">
        <v>23551</v>
      </c>
      <c r="J34" s="27">
        <v>23002</v>
      </c>
      <c r="K34" s="27">
        <v>22547</v>
      </c>
      <c r="L34" s="27">
        <v>21834</v>
      </c>
      <c r="M34" s="27">
        <v>21077</v>
      </c>
      <c r="N34" s="27">
        <v>20267</v>
      </c>
      <c r="O34" s="27">
        <v>19838</v>
      </c>
      <c r="P34" s="27">
        <v>19390</v>
      </c>
      <c r="Q34" s="27">
        <v>18920</v>
      </c>
      <c r="R34" s="27">
        <v>18424</v>
      </c>
      <c r="S34" s="27">
        <v>17896</v>
      </c>
      <c r="T34" s="27">
        <v>17330</v>
      </c>
    </row>
    <row r="35" spans="1:20" x14ac:dyDescent="0.25">
      <c r="A35" s="32">
        <v>25</v>
      </c>
      <c r="B35" s="28">
        <v>42417</v>
      </c>
      <c r="C35" s="28">
        <v>33852</v>
      </c>
      <c r="D35" s="28">
        <v>29912</v>
      </c>
      <c r="E35" s="28">
        <v>27587</v>
      </c>
      <c r="F35" s="28">
        <v>26030</v>
      </c>
      <c r="G35" s="28">
        <v>24904</v>
      </c>
      <c r="H35" s="28">
        <v>24047</v>
      </c>
      <c r="I35" s="28">
        <v>23371</v>
      </c>
      <c r="J35" s="28">
        <v>22821</v>
      </c>
      <c r="K35" s="28">
        <v>22365</v>
      </c>
      <c r="L35" s="28">
        <v>21649</v>
      </c>
      <c r="M35" s="28">
        <v>20889</v>
      </c>
      <c r="N35" s="28">
        <v>20075</v>
      </c>
      <c r="O35" s="28">
        <v>19643</v>
      </c>
      <c r="P35" s="28">
        <v>19192</v>
      </c>
      <c r="Q35" s="28">
        <v>18718</v>
      </c>
      <c r="R35" s="28">
        <v>18217</v>
      </c>
      <c r="S35" s="28">
        <v>17684</v>
      </c>
      <c r="T35" s="28">
        <v>17110</v>
      </c>
    </row>
    <row r="36" spans="1:20" s="30" customFormat="1" x14ac:dyDescent="0.25">
      <c r="A36" s="13" t="s">
        <v>39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33">
        <v>26</v>
      </c>
      <c r="B37" s="29">
        <v>42252</v>
      </c>
      <c r="C37" s="29">
        <v>33690</v>
      </c>
      <c r="D37" s="29">
        <v>29752</v>
      </c>
      <c r="E37" s="29">
        <v>27426</v>
      </c>
      <c r="F37" s="29">
        <v>25868</v>
      </c>
      <c r="G37" s="29">
        <v>24741</v>
      </c>
      <c r="H37" s="29">
        <v>23883</v>
      </c>
      <c r="I37" s="29">
        <v>23205</v>
      </c>
      <c r="J37" s="29">
        <v>22655</v>
      </c>
      <c r="K37" s="29">
        <v>22197</v>
      </c>
      <c r="L37" s="29">
        <v>21479</v>
      </c>
      <c r="M37" s="29">
        <v>20716</v>
      </c>
      <c r="N37" s="29">
        <v>19898</v>
      </c>
      <c r="O37" s="29">
        <v>19464</v>
      </c>
      <c r="P37" s="29">
        <v>19010</v>
      </c>
      <c r="Q37" s="29">
        <v>18533</v>
      </c>
      <c r="R37" s="29">
        <v>18027</v>
      </c>
      <c r="S37" s="29">
        <v>17488</v>
      </c>
      <c r="T37" s="29">
        <v>16906</v>
      </c>
    </row>
    <row r="38" spans="1:20" x14ac:dyDescent="0.25">
      <c r="A38" s="31">
        <v>27</v>
      </c>
      <c r="B38" s="27">
        <v>42100</v>
      </c>
      <c r="C38" s="27">
        <v>33541</v>
      </c>
      <c r="D38" s="27">
        <v>29604</v>
      </c>
      <c r="E38" s="27">
        <v>27278</v>
      </c>
      <c r="F38" s="27">
        <v>25719</v>
      </c>
      <c r="G38" s="27">
        <v>24591</v>
      </c>
      <c r="H38" s="27">
        <v>23732</v>
      </c>
      <c r="I38" s="27">
        <v>23053</v>
      </c>
      <c r="J38" s="27">
        <v>22501</v>
      </c>
      <c r="K38" s="27">
        <v>22043</v>
      </c>
      <c r="L38" s="27">
        <v>21323</v>
      </c>
      <c r="M38" s="27">
        <v>20558</v>
      </c>
      <c r="N38" s="27">
        <v>19736</v>
      </c>
      <c r="O38" s="27">
        <v>19299</v>
      </c>
      <c r="P38" s="27">
        <v>18842</v>
      </c>
      <c r="Q38" s="27">
        <v>18361</v>
      </c>
      <c r="R38" s="27">
        <v>17851</v>
      </c>
      <c r="S38" s="27">
        <v>17306</v>
      </c>
      <c r="T38" s="27">
        <v>16717</v>
      </c>
    </row>
    <row r="39" spans="1:20" x14ac:dyDescent="0.25">
      <c r="A39" s="31">
        <v>28</v>
      </c>
      <c r="B39" s="27">
        <v>41960</v>
      </c>
      <c r="C39" s="27">
        <v>33404</v>
      </c>
      <c r="D39" s="27">
        <v>29467</v>
      </c>
      <c r="E39" s="27">
        <v>27141</v>
      </c>
      <c r="F39" s="27">
        <v>25581</v>
      </c>
      <c r="G39" s="27">
        <v>24453</v>
      </c>
      <c r="H39" s="27">
        <v>23593</v>
      </c>
      <c r="I39" s="27">
        <v>22913</v>
      </c>
      <c r="J39" s="27">
        <v>22360</v>
      </c>
      <c r="K39" s="27">
        <v>21900</v>
      </c>
      <c r="L39" s="27">
        <v>21179</v>
      </c>
      <c r="M39" s="27">
        <v>20411</v>
      </c>
      <c r="N39" s="27">
        <v>19586</v>
      </c>
      <c r="O39" s="27">
        <v>19147</v>
      </c>
      <c r="P39" s="27">
        <v>18687</v>
      </c>
      <c r="Q39" s="27">
        <v>18203</v>
      </c>
      <c r="R39" s="27">
        <v>17689</v>
      </c>
      <c r="S39" s="27">
        <v>17138</v>
      </c>
      <c r="T39" s="27">
        <v>16541</v>
      </c>
    </row>
    <row r="40" spans="1:20" x14ac:dyDescent="0.25">
      <c r="A40" s="31">
        <v>29</v>
      </c>
      <c r="B40" s="27">
        <v>41830</v>
      </c>
      <c r="C40" s="27">
        <v>33277</v>
      </c>
      <c r="D40" s="27">
        <v>29340</v>
      </c>
      <c r="E40" s="27">
        <v>27014</v>
      </c>
      <c r="F40" s="27">
        <v>25454</v>
      </c>
      <c r="G40" s="27">
        <v>24324</v>
      </c>
      <c r="H40" s="27">
        <v>23463</v>
      </c>
      <c r="I40" s="27">
        <v>22783</v>
      </c>
      <c r="J40" s="27">
        <v>22229</v>
      </c>
      <c r="K40" s="27">
        <v>21768</v>
      </c>
      <c r="L40" s="27">
        <v>21045</v>
      </c>
      <c r="M40" s="27">
        <v>20275</v>
      </c>
      <c r="N40" s="27">
        <v>19446</v>
      </c>
      <c r="O40" s="27">
        <v>19005</v>
      </c>
      <c r="P40" s="27">
        <v>18543</v>
      </c>
      <c r="Q40" s="27">
        <v>18055</v>
      </c>
      <c r="R40" s="27">
        <v>17537</v>
      </c>
      <c r="S40" s="27">
        <v>16981</v>
      </c>
      <c r="T40" s="27">
        <v>16376</v>
      </c>
    </row>
    <row r="41" spans="1:20" x14ac:dyDescent="0.25">
      <c r="A41" s="32">
        <v>30</v>
      </c>
      <c r="B41" s="28">
        <v>41709</v>
      </c>
      <c r="C41" s="28">
        <v>33158</v>
      </c>
      <c r="D41" s="28">
        <v>29223</v>
      </c>
      <c r="E41" s="28">
        <v>26896</v>
      </c>
      <c r="F41" s="28">
        <v>25336</v>
      </c>
      <c r="G41" s="28">
        <v>24205</v>
      </c>
      <c r="H41" s="28">
        <v>23343</v>
      </c>
      <c r="I41" s="28">
        <v>22662</v>
      </c>
      <c r="J41" s="28">
        <v>22107</v>
      </c>
      <c r="K41" s="28">
        <v>21646</v>
      </c>
      <c r="L41" s="28">
        <v>20921</v>
      </c>
      <c r="M41" s="28">
        <v>20148</v>
      </c>
      <c r="N41" s="28">
        <v>19317</v>
      </c>
      <c r="O41" s="28">
        <v>18874</v>
      </c>
      <c r="P41" s="28">
        <v>18409</v>
      </c>
      <c r="Q41" s="28">
        <v>17918</v>
      </c>
      <c r="R41" s="28">
        <v>17396</v>
      </c>
      <c r="S41" s="28">
        <v>16835</v>
      </c>
      <c r="T41" s="28">
        <v>16223</v>
      </c>
    </row>
    <row r="42" spans="1:20" s="30" customFormat="1" x14ac:dyDescent="0.25">
      <c r="A42" s="13" t="s">
        <v>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33">
        <v>40</v>
      </c>
      <c r="B43" s="29">
        <v>40847</v>
      </c>
      <c r="C43" s="29">
        <v>32317</v>
      </c>
      <c r="D43" s="29">
        <v>28387</v>
      </c>
      <c r="E43" s="29">
        <v>26060</v>
      </c>
      <c r="F43" s="29">
        <v>24495</v>
      </c>
      <c r="G43" s="29">
        <v>23359</v>
      </c>
      <c r="H43" s="29">
        <v>22490</v>
      </c>
      <c r="I43" s="29">
        <v>21802</v>
      </c>
      <c r="J43" s="29">
        <v>21240</v>
      </c>
      <c r="K43" s="29">
        <v>20772</v>
      </c>
      <c r="L43" s="29">
        <v>20035</v>
      </c>
      <c r="M43" s="29">
        <v>19245</v>
      </c>
      <c r="N43" s="29">
        <v>18389</v>
      </c>
      <c r="O43" s="29">
        <v>17929</v>
      </c>
      <c r="P43" s="29">
        <v>17444</v>
      </c>
      <c r="Q43" s="29">
        <v>16928</v>
      </c>
      <c r="R43" s="29">
        <v>16373</v>
      </c>
      <c r="S43" s="29">
        <v>15766</v>
      </c>
      <c r="T43" s="29">
        <v>15089</v>
      </c>
    </row>
    <row r="44" spans="1:20" x14ac:dyDescent="0.25">
      <c r="A44" s="31">
        <v>60</v>
      </c>
      <c r="B44" s="27">
        <v>40012</v>
      </c>
      <c r="C44" s="27">
        <v>31504</v>
      </c>
      <c r="D44" s="27">
        <v>27581</v>
      </c>
      <c r="E44" s="27">
        <v>25252</v>
      </c>
      <c r="F44" s="27">
        <v>23683</v>
      </c>
      <c r="G44" s="27">
        <v>22541</v>
      </c>
      <c r="H44" s="27">
        <v>21665</v>
      </c>
      <c r="I44" s="27">
        <v>20970</v>
      </c>
      <c r="J44" s="27">
        <v>20401</v>
      </c>
      <c r="K44" s="27">
        <v>19926</v>
      </c>
      <c r="L44" s="27">
        <v>19174</v>
      </c>
      <c r="M44" s="27">
        <v>18364</v>
      </c>
      <c r="N44" s="27">
        <v>17480</v>
      </c>
      <c r="O44" s="27">
        <v>17001</v>
      </c>
      <c r="P44" s="27">
        <v>16491</v>
      </c>
      <c r="Q44" s="27">
        <v>15943</v>
      </c>
      <c r="R44" s="27">
        <v>15343</v>
      </c>
      <c r="S44" s="27">
        <v>14673</v>
      </c>
      <c r="T44" s="27">
        <v>13893</v>
      </c>
    </row>
    <row r="45" spans="1:20" x14ac:dyDescent="0.25">
      <c r="A45" s="31">
        <v>120</v>
      </c>
      <c r="B45" s="27">
        <v>39201</v>
      </c>
      <c r="C45" s="27">
        <v>30718</v>
      </c>
      <c r="D45" s="27">
        <v>26802</v>
      </c>
      <c r="E45" s="27">
        <v>24472</v>
      </c>
      <c r="F45" s="27">
        <v>22899</v>
      </c>
      <c r="G45" s="27">
        <v>21750</v>
      </c>
      <c r="H45" s="27">
        <v>20868</v>
      </c>
      <c r="I45" s="27">
        <v>20164</v>
      </c>
      <c r="J45" s="27">
        <v>19588</v>
      </c>
      <c r="K45" s="27">
        <v>19105</v>
      </c>
      <c r="L45" s="27">
        <v>18337</v>
      </c>
      <c r="M45" s="27">
        <v>17505</v>
      </c>
      <c r="N45" s="27">
        <v>16587</v>
      </c>
      <c r="O45" s="27">
        <v>16084</v>
      </c>
      <c r="P45" s="27">
        <v>15543</v>
      </c>
      <c r="Q45" s="27">
        <v>14952</v>
      </c>
      <c r="R45" s="27">
        <v>14290</v>
      </c>
      <c r="S45" s="27">
        <v>13519</v>
      </c>
      <c r="T45" s="27">
        <v>12539</v>
      </c>
    </row>
    <row r="46" spans="1:20" x14ac:dyDescent="0.25">
      <c r="A46" s="31" t="s">
        <v>40</v>
      </c>
      <c r="B46" s="27">
        <v>38415</v>
      </c>
      <c r="C46" s="27">
        <v>29957</v>
      </c>
      <c r="D46" s="27">
        <v>26049</v>
      </c>
      <c r="E46" s="27">
        <v>23719</v>
      </c>
      <c r="F46" s="27">
        <v>22141</v>
      </c>
      <c r="G46" s="27">
        <v>20986</v>
      </c>
      <c r="H46" s="27">
        <v>20096</v>
      </c>
      <c r="I46" s="27">
        <v>19384</v>
      </c>
      <c r="J46" s="27">
        <v>18799</v>
      </c>
      <c r="K46" s="27">
        <v>18307</v>
      </c>
      <c r="L46" s="27">
        <v>17522</v>
      </c>
      <c r="M46" s="27">
        <v>16664</v>
      </c>
      <c r="N46" s="27">
        <v>15705</v>
      </c>
      <c r="O46" s="27">
        <v>15173</v>
      </c>
      <c r="P46" s="27">
        <v>14591</v>
      </c>
      <c r="Q46" s="27">
        <v>13940</v>
      </c>
      <c r="R46" s="27">
        <v>13180</v>
      </c>
      <c r="S46" s="27">
        <v>12214</v>
      </c>
      <c r="T46" s="27">
        <v>10000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Soru</vt:lpstr>
      <vt:lpstr>Sonuc_xls</vt:lpstr>
      <vt:lpstr>Tablo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2015-11-17T15:12:42Z</dcterms:modified>
</cp:coreProperties>
</file>