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D4D82C40-460F-47CD-9C8A-9166C3D0F394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Расчет себестоимости продукции" sheetId="1" r:id="rId1"/>
    <sheet name="Расчет NPV и PI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B7" i="2"/>
  <c r="F5" i="2"/>
  <c r="F6" i="2" s="1"/>
  <c r="G5" i="2"/>
  <c r="G6" i="2" s="1"/>
  <c r="C5" i="2"/>
  <c r="C6" i="2" s="1"/>
  <c r="D5" i="2"/>
  <c r="D6" i="2" s="1"/>
  <c r="E5" i="2"/>
  <c r="E6" i="2" s="1"/>
  <c r="B5" i="2"/>
  <c r="B6" i="2" s="1"/>
  <c r="C7" i="2" l="1"/>
  <c r="D7" i="2" s="1"/>
  <c r="E7" i="2" s="1"/>
  <c r="F7" i="2" s="1"/>
  <c r="G7" i="2" s="1"/>
  <c r="B14" i="2" s="1"/>
  <c r="C14" i="2" s="1"/>
</calcChain>
</file>

<file path=xl/sharedStrings.xml><?xml version="1.0" encoding="utf-8"?>
<sst xmlns="http://schemas.openxmlformats.org/spreadsheetml/2006/main" count="33" uniqueCount="33">
  <si>
    <t>Постоянные издержки</t>
  </si>
  <si>
    <t>Переменные издержки</t>
  </si>
  <si>
    <t>Информация о посадках</t>
  </si>
  <si>
    <t>Количество рабочих часов персонала (в день)</t>
  </si>
  <si>
    <t>Цена пачки семян (руб)</t>
  </si>
  <si>
    <t>Количество посадок (шт)</t>
  </si>
  <si>
    <t xml:space="preserve">Себестоимость </t>
  </si>
  <si>
    <t>Оплата рабочего часа (руб)</t>
  </si>
  <si>
    <t>Количество грамм семян в пачке</t>
  </si>
  <si>
    <t>Время роста посадки (д)</t>
  </si>
  <si>
    <t>Количество персонала (чел)</t>
  </si>
  <si>
    <t>Количество семян, необходимое для одной посадки (г)</t>
  </si>
  <si>
    <t>Количество теплиц в помещении (шт)</t>
  </si>
  <si>
    <t>Стоимость аренды помещения (тыс руб в мес)</t>
  </si>
  <si>
    <t xml:space="preserve">Цена килограмма субстрата (руб) </t>
  </si>
  <si>
    <t>Затраты на амортизацию оборудования (тыс. руб.)</t>
  </si>
  <si>
    <t>Затраты субстрата на одну посадку (г)</t>
  </si>
  <si>
    <t>Цена килограмма удобрения (руб)</t>
  </si>
  <si>
    <t>Расход удобрения на одну посадку (г)</t>
  </si>
  <si>
    <t>Цена литра воды (руб)</t>
  </si>
  <si>
    <t>Расход воды на одну посадку (л)</t>
  </si>
  <si>
    <t>Количество часов работы теплицы в день</t>
  </si>
  <si>
    <t>Тариф электроэнергии (руб/квт)</t>
  </si>
  <si>
    <t>Расход электроэнергии одной теплицей (квт/час)</t>
  </si>
  <si>
    <t>Период</t>
  </si>
  <si>
    <t>Исходные инвестиции (тыс руб)</t>
  </si>
  <si>
    <t>Входящий денежный поток (тыс руб)</t>
  </si>
  <si>
    <t>Ставка дисконтирования (%)</t>
  </si>
  <si>
    <t>Коэффициент дисконтирования</t>
  </si>
  <si>
    <t>Дисконтированный денежный поток</t>
  </si>
  <si>
    <t>Накопленное дисконтированное сальдо суммарного денежного потока</t>
  </si>
  <si>
    <t>NPV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</si>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</sst>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opLeftCell="A2" workbookViewId="0">
      <selection activeCell="F2" sqref="F2"/>
    </sheetView>
  </sheetViews>
  <sheetFormatPr defaultRowHeight="15"/>
  <cols>
    <col min="1" max="1" width="25.7109375" customWidth="1"/>
    <col min="2" max="2" width="9.85546875" bestFit="1" customWidth="1"/>
    <col min="3" max="3" width="7" customWidth="1"/>
    <col min="4" max="4" width="30.42578125" customWidth="1"/>
    <col min="6" max="6" width="7" customWidth="1"/>
    <col min="7" max="7" width="18.28515625" customWidth="1"/>
    <col min="9" max="9" width="9.140625" customWidth="1"/>
    <col min="10" max="10" width="16" customWidth="1"/>
  </cols>
  <sheetData>
    <row r="1" spans="1:11">
      <c r="A1" s="1"/>
    </row>
    <row r="2" spans="1:11" ht="45.75" customHeight="1">
      <c r="A2" s="18" t="s">
        <v>0</v>
      </c>
      <c r="B2" s="18"/>
      <c r="C2" s="2"/>
      <c r="D2" s="18" t="s">
        <v>1</v>
      </c>
      <c r="E2" s="18"/>
      <c r="F2" s="2"/>
      <c r="G2" s="18" t="s">
        <v>2</v>
      </c>
      <c r="H2" s="18"/>
    </row>
    <row r="3" spans="1:11" ht="35.25" customHeight="1">
      <c r="A3" s="3" t="s">
        <v>3</v>
      </c>
      <c r="B3" s="12">
        <v>6</v>
      </c>
      <c r="C3" s="2"/>
      <c r="D3" s="3" t="s">
        <v>4</v>
      </c>
      <c r="E3" s="13">
        <v>50</v>
      </c>
      <c r="F3" s="2"/>
      <c r="G3" s="3" t="s">
        <v>5</v>
      </c>
      <c r="H3" s="12">
        <v>3000</v>
      </c>
      <c r="J3" s="5" t="s">
        <v>6</v>
      </c>
      <c r="K3" s="14">
        <f>((E3/E4*E5)+((E6/1000)*E7)+(B6/H3)+(E8/1000)*E9+E10*E11+B7+(E12*H5*H4*E13*E14)+B5*B3*H4*B4)/H3</f>
        <v>364.3965</v>
      </c>
    </row>
    <row r="4" spans="1:11" ht="35.25" customHeight="1">
      <c r="A4" s="3" t="s">
        <v>7</v>
      </c>
      <c r="B4" s="12">
        <v>200</v>
      </c>
      <c r="C4" s="2"/>
      <c r="D4" s="3" t="s">
        <v>8</v>
      </c>
      <c r="E4" s="13">
        <v>150</v>
      </c>
      <c r="F4" s="2"/>
      <c r="G4" s="3" t="s">
        <v>9</v>
      </c>
      <c r="H4" s="12">
        <v>10</v>
      </c>
      <c r="J4" s="6"/>
      <c r="K4" s="6"/>
    </row>
    <row r="5" spans="1:11" ht="60.75" customHeight="1">
      <c r="A5" s="4" t="s">
        <v>10</v>
      </c>
      <c r="B5" s="12">
        <v>1</v>
      </c>
      <c r="C5" s="2"/>
      <c r="D5" s="3" t="s">
        <v>11</v>
      </c>
      <c r="E5" s="13">
        <v>1</v>
      </c>
      <c r="F5" s="2"/>
      <c r="G5" s="3" t="s">
        <v>12</v>
      </c>
      <c r="H5" s="12">
        <v>10</v>
      </c>
      <c r="I5" s="8"/>
      <c r="J5" s="6"/>
      <c r="K5" s="6"/>
    </row>
    <row r="6" spans="1:11" ht="31.5" customHeight="1">
      <c r="A6" s="3" t="s">
        <v>13</v>
      </c>
      <c r="B6" s="12">
        <v>50000</v>
      </c>
      <c r="C6" s="2"/>
      <c r="D6" s="3" t="s">
        <v>14</v>
      </c>
      <c r="E6" s="13">
        <v>500</v>
      </c>
      <c r="F6" s="2"/>
    </row>
    <row r="7" spans="1:11" ht="31.5" customHeight="1">
      <c r="A7" s="3" t="s">
        <v>15</v>
      </c>
      <c r="B7" s="12">
        <v>1000</v>
      </c>
      <c r="C7" s="2"/>
      <c r="D7" s="3" t="s">
        <v>16</v>
      </c>
      <c r="E7" s="13">
        <v>100</v>
      </c>
      <c r="F7" s="2"/>
    </row>
    <row r="8" spans="1:11" ht="30" customHeight="1">
      <c r="C8" s="2"/>
      <c r="D8" s="3" t="s">
        <v>17</v>
      </c>
      <c r="E8" s="13">
        <v>300</v>
      </c>
      <c r="F8" s="2"/>
    </row>
    <row r="9" spans="1:11" ht="30.75">
      <c r="C9" s="2"/>
      <c r="D9" s="3" t="s">
        <v>18</v>
      </c>
      <c r="E9" s="13">
        <v>400</v>
      </c>
      <c r="F9" s="2"/>
      <c r="G9" s="2"/>
      <c r="H9" s="2"/>
    </row>
    <row r="10" spans="1:11">
      <c r="C10" s="2"/>
      <c r="D10" s="3" t="s">
        <v>19</v>
      </c>
      <c r="E10" s="13">
        <v>5</v>
      </c>
      <c r="F10" s="2"/>
      <c r="G10" s="2"/>
      <c r="H10" s="2"/>
    </row>
    <row r="11" spans="1:11">
      <c r="A11" s="2"/>
      <c r="B11" s="2"/>
      <c r="C11" s="2"/>
      <c r="D11" s="3" t="s">
        <v>20</v>
      </c>
      <c r="E11" s="13">
        <v>0.5</v>
      </c>
      <c r="F11" s="2"/>
      <c r="G11" s="2"/>
      <c r="H11" s="2"/>
    </row>
    <row r="12" spans="1:11" ht="31.5" customHeight="1">
      <c r="A12" s="2"/>
      <c r="B12" s="2"/>
      <c r="C12" s="2"/>
      <c r="D12" s="3" t="s">
        <v>21</v>
      </c>
      <c r="E12" s="13">
        <v>18</v>
      </c>
      <c r="F12" s="2"/>
      <c r="G12" s="2"/>
      <c r="H12" s="2"/>
    </row>
    <row r="13" spans="1:11">
      <c r="A13" s="2"/>
      <c r="B13" s="2"/>
      <c r="C13" s="2"/>
      <c r="D13" s="3" t="s">
        <v>22</v>
      </c>
      <c r="E13" s="13">
        <v>120</v>
      </c>
      <c r="F13" s="2"/>
      <c r="G13" s="2"/>
      <c r="H13" s="2"/>
    </row>
    <row r="14" spans="1:11" ht="30.75">
      <c r="D14" s="3" t="s">
        <v>23</v>
      </c>
      <c r="E14" s="13">
        <v>5</v>
      </c>
    </row>
  </sheetData>
  <mergeCells count="3">
    <mergeCell ref="A2:B2"/>
    <mergeCell ref="D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8F16-60A4-4B9C-AC8B-0B8A945E36A2}">
  <dimension ref="A1:G15"/>
  <sheetViews>
    <sheetView tabSelected="1" workbookViewId="0">
      <selection activeCell="H11" sqref="H11"/>
    </sheetView>
  </sheetViews>
  <sheetFormatPr defaultRowHeight="15"/>
  <cols>
    <col min="1" max="1" width="35.5703125" customWidth="1"/>
    <col min="2" max="2" width="10.42578125" bestFit="1" customWidth="1"/>
  </cols>
  <sheetData>
    <row r="1" spans="1:7">
      <c r="A1" s="5" t="s">
        <v>24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</row>
    <row r="2" spans="1:7">
      <c r="A2" s="5" t="s">
        <v>25</v>
      </c>
      <c r="B2" s="11">
        <v>-600</v>
      </c>
      <c r="C2" s="9"/>
      <c r="D2" s="9"/>
      <c r="E2" s="9"/>
      <c r="F2" s="9"/>
      <c r="G2" s="9"/>
    </row>
    <row r="3" spans="1:7">
      <c r="A3" s="5" t="s">
        <v>26</v>
      </c>
      <c r="B3" s="9"/>
      <c r="C3" s="11">
        <v>200</v>
      </c>
      <c r="D3" s="11">
        <v>200</v>
      </c>
      <c r="E3" s="11">
        <v>200</v>
      </c>
      <c r="F3" s="11">
        <v>200</v>
      </c>
      <c r="G3" s="11">
        <v>200</v>
      </c>
    </row>
    <row r="4" spans="1:7">
      <c r="A4" s="5" t="s">
        <v>27</v>
      </c>
      <c r="B4" s="11">
        <v>0.12</v>
      </c>
      <c r="C4" s="11">
        <v>0.12</v>
      </c>
      <c r="D4" s="11">
        <v>0.12</v>
      </c>
      <c r="E4" s="11">
        <v>0.12</v>
      </c>
      <c r="F4" s="11">
        <v>0.12</v>
      </c>
      <c r="G4" s="11">
        <v>0.12</v>
      </c>
    </row>
    <row r="5" spans="1:7">
      <c r="A5" s="5" t="s">
        <v>28</v>
      </c>
      <c r="B5" s="9">
        <f>1/(1+B4)^B1</f>
        <v>1</v>
      </c>
      <c r="C5" s="9">
        <f t="shared" ref="C5:E5" si="0">1/(1+C4)^C1</f>
        <v>0.89285714285714279</v>
      </c>
      <c r="D5" s="9">
        <f t="shared" si="0"/>
        <v>0.79719387755102034</v>
      </c>
      <c r="E5" s="9">
        <f t="shared" si="0"/>
        <v>0.71178024781341087</v>
      </c>
      <c r="F5" s="9">
        <f t="shared" ref="F5" si="1">1/(1+F4)^F1</f>
        <v>0.63551807840483121</v>
      </c>
      <c r="G5" s="9">
        <f t="shared" ref="G5" si="2">1/(1+G4)^G1</f>
        <v>0.56742685571859919</v>
      </c>
    </row>
    <row r="6" spans="1:7">
      <c r="A6" s="5" t="s">
        <v>29</v>
      </c>
      <c r="B6" s="9">
        <f>B2*B5+B3*B5</f>
        <v>-600</v>
      </c>
      <c r="C6" s="9">
        <f t="shared" ref="C6:G6" si="3">C2*C5+C3*C5</f>
        <v>178.57142857142856</v>
      </c>
      <c r="D6" s="9">
        <f t="shared" si="3"/>
        <v>159.43877551020407</v>
      </c>
      <c r="E6" s="9">
        <f t="shared" si="3"/>
        <v>142.35604956268219</v>
      </c>
      <c r="F6" s="9">
        <f t="shared" si="3"/>
        <v>127.10361568096624</v>
      </c>
      <c r="G6" s="9">
        <f t="shared" si="3"/>
        <v>113.48537114371983</v>
      </c>
    </row>
    <row r="7" spans="1:7" ht="28.5" customHeight="1">
      <c r="A7" s="7" t="s">
        <v>30</v>
      </c>
      <c r="B7" s="9">
        <f>B2</f>
        <v>-600</v>
      </c>
      <c r="C7" s="9">
        <f>C6+B7</f>
        <v>-421.42857142857144</v>
      </c>
      <c r="D7" s="9">
        <f t="shared" ref="D7:G7" si="4">D6+C7</f>
        <v>-261.98979591836735</v>
      </c>
      <c r="E7" s="9">
        <f t="shared" si="4"/>
        <v>-119.63374635568516</v>
      </c>
      <c r="F7" s="9">
        <f t="shared" si="4"/>
        <v>7.4698693252810813</v>
      </c>
      <c r="G7" s="10">
        <f t="shared" si="4"/>
        <v>120.95524046900091</v>
      </c>
    </row>
    <row r="8" spans="1:7">
      <c r="A8" s="6"/>
    </row>
    <row r="9" spans="1:7">
      <c r="A9" s="6"/>
    </row>
    <row r="10" spans="1:7">
      <c r="A10" s="6"/>
    </row>
    <row r="11" spans="1:7">
      <c r="A11" s="6"/>
    </row>
    <row r="12" spans="1:7">
      <c r="A12" s="6"/>
    </row>
    <row r="13" spans="1:7">
      <c r="A13" s="6"/>
      <c r="B13" s="17" t="s">
        <v>31</v>
      </c>
      <c r="C13" s="5" t="s">
        <v>32</v>
      </c>
    </row>
    <row r="14" spans="1:7">
      <c r="A14" s="6"/>
      <c r="B14" s="15">
        <f>G7</f>
        <v>120.95524046900091</v>
      </c>
      <c r="C14" s="16">
        <f>(B14+ABS(B2))/ABS(B2)</f>
        <v>1.2015920674483349</v>
      </c>
    </row>
    <row r="15" spans="1:7">
      <c r="A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2023-06-04T12:39:00Z</dcterms:created>
  <dcterms:modified xsi:type="dcterms:W3CDTF">2023-06-05T04:34:01Z</dcterms:modified>
  <cp:category/>
  <cp:contentStatus/>
</cp:coreProperties>
</file>