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dad\Cursos 9no semestre\Taller de proyectos 1\IDEA-PROYECTO\"/>
    </mc:Choice>
  </mc:AlternateContent>
  <xr:revisionPtr revIDLastSave="0" documentId="13_ncr:1_{3811CC63-30A2-4612-962D-9E0DD8643056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LO Diagrama de Gantt y Burndown" sheetId="1" r:id="rId1"/>
    <sheet name="Post-It" sheetId="6" r:id="rId2"/>
    <sheet name="a de Gantt en blanco y burndown" sheetId="2" r:id="rId3"/>
    <sheet name="Backlog de lanzamientos" sheetId="3" r:id="rId4"/>
    <sheet name="Historias de usuario o tareas" sheetId="4" r:id="rId5"/>
  </sheets>
  <externalReferences>
    <externalReference r:id="rId6"/>
    <externalReference r:id="rId7"/>
  </externalReferences>
  <definedNames>
    <definedName name="_xlnm.Print_Area" localSheetId="2">'a de Gantt en blanco y burndown'!$B$1:$BV$42</definedName>
    <definedName name="_xlnm.Print_Area" localSheetId="3">'Backlog de lanzamientos'!$B$1:$J$39</definedName>
    <definedName name="_xlnm.Print_Area" localSheetId="4">'Historias de usuario o tareas'!$B$1:$E$39</definedName>
    <definedName name="_xlnm.Print_Area" localSheetId="0">'LO Diagrama de Gantt y Burndown'!$B$1:$BV$48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81029"/>
</workbook>
</file>

<file path=xl/calcChain.xml><?xml version="1.0" encoding="utf-8"?>
<calcChain xmlns="http://schemas.openxmlformats.org/spreadsheetml/2006/main">
  <c r="F10" i="1" l="1"/>
  <c r="F15" i="1"/>
  <c r="F20" i="1"/>
  <c r="F25" i="1"/>
  <c r="F30" i="1"/>
  <c r="L30" i="1" s="1"/>
  <c r="M45" i="1"/>
  <c r="N43" i="1" s="1"/>
  <c r="M42" i="1"/>
  <c r="M43" i="1"/>
  <c r="L11" i="1"/>
  <c r="L12" i="1"/>
  <c r="L14" i="1"/>
  <c r="L16" i="1"/>
  <c r="L17" i="1"/>
  <c r="L18" i="1"/>
  <c r="L19" i="1"/>
  <c r="L21" i="1"/>
  <c r="L22" i="1"/>
  <c r="L23" i="1"/>
  <c r="L24" i="1"/>
  <c r="L26" i="1"/>
  <c r="L27" i="1"/>
  <c r="L28" i="1"/>
  <c r="L29" i="1"/>
  <c r="L31" i="1"/>
  <c r="L32" i="1"/>
  <c r="L33" i="1"/>
  <c r="L34" i="1"/>
  <c r="L36" i="1"/>
  <c r="L37" i="1"/>
  <c r="L38" i="1"/>
  <c r="L39" i="1"/>
  <c r="K35" i="1"/>
  <c r="K30" i="1"/>
  <c r="K25" i="1"/>
  <c r="K20" i="1"/>
  <c r="K15" i="1"/>
  <c r="K10" i="1"/>
  <c r="O42" i="1"/>
  <c r="N42" i="1"/>
  <c r="I41" i="1"/>
  <c r="R42" i="1"/>
  <c r="Q42" i="1"/>
  <c r="P42" i="1"/>
  <c r="S42" i="1"/>
  <c r="F41" i="1"/>
  <c r="E41" i="1"/>
  <c r="L15" i="1"/>
  <c r="L13" i="1"/>
  <c r="G33" i="1"/>
  <c r="G31" i="1"/>
  <c r="G39" i="1"/>
  <c r="G38" i="1"/>
  <c r="G37" i="1"/>
  <c r="G36" i="1"/>
  <c r="L35" i="1"/>
  <c r="G32" i="1"/>
  <c r="G34" i="1"/>
  <c r="G26" i="1"/>
  <c r="L10" i="1"/>
  <c r="E30" i="1"/>
  <c r="E25" i="1"/>
  <c r="E20" i="1"/>
  <c r="E15" i="1"/>
  <c r="E10" i="1"/>
  <c r="E35" i="1"/>
  <c r="G29" i="1"/>
  <c r="BV38" i="2"/>
  <c r="M36" i="2"/>
  <c r="F35" i="2"/>
  <c r="E35" i="2"/>
  <c r="M37" i="2" s="1"/>
  <c r="L33" i="2"/>
  <c r="K33" i="2"/>
  <c r="G33" i="2"/>
  <c r="L32" i="2"/>
  <c r="K32" i="2"/>
  <c r="G32" i="2"/>
  <c r="L31" i="2"/>
  <c r="K31" i="2"/>
  <c r="G31" i="2"/>
  <c r="L30" i="2"/>
  <c r="K30" i="2"/>
  <c r="G30" i="2"/>
  <c r="G29" i="2"/>
  <c r="F29" i="2"/>
  <c r="L29" i="2" s="1"/>
  <c r="E29" i="2"/>
  <c r="L28" i="2"/>
  <c r="K28" i="2"/>
  <c r="G28" i="2"/>
  <c r="L27" i="2"/>
  <c r="K27" i="2"/>
  <c r="G27" i="2"/>
  <c r="G35" i="2" s="1"/>
  <c r="L26" i="2"/>
  <c r="K26" i="2"/>
  <c r="G26" i="2"/>
  <c r="L25" i="2"/>
  <c r="K25" i="2"/>
  <c r="G25" i="2"/>
  <c r="G22" i="2" s="1"/>
  <c r="L24" i="2"/>
  <c r="K24" i="2"/>
  <c r="G24" i="2"/>
  <c r="L23" i="2"/>
  <c r="K23" i="2"/>
  <c r="G23" i="2"/>
  <c r="F22" i="2"/>
  <c r="E22" i="2"/>
  <c r="L22" i="2" s="1"/>
  <c r="L21" i="2"/>
  <c r="K21" i="2"/>
  <c r="G21" i="2"/>
  <c r="L20" i="2"/>
  <c r="K20" i="2"/>
  <c r="G20" i="2"/>
  <c r="G17" i="2" s="1"/>
  <c r="L19" i="2"/>
  <c r="K19" i="2"/>
  <c r="G19" i="2"/>
  <c r="L18" i="2"/>
  <c r="K18" i="2"/>
  <c r="G18" i="2"/>
  <c r="F17" i="2"/>
  <c r="E17" i="2"/>
  <c r="L17" i="2" s="1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G9" i="2" s="1"/>
  <c r="F9" i="2"/>
  <c r="L9" i="2" s="1"/>
  <c r="E9" i="2"/>
  <c r="BV44" i="1"/>
  <c r="G28" i="1"/>
  <c r="G27" i="1"/>
  <c r="G41" i="1" s="1"/>
  <c r="G24" i="1"/>
  <c r="G23" i="1"/>
  <c r="G22" i="1"/>
  <c r="G21" i="1"/>
  <c r="G20" i="1" s="1"/>
  <c r="G19" i="1"/>
  <c r="G18" i="1"/>
  <c r="G17" i="1"/>
  <c r="G16" i="1"/>
  <c r="G15" i="1" s="1"/>
  <c r="G14" i="1"/>
  <c r="G13" i="1"/>
  <c r="G12" i="1"/>
  <c r="G11" i="1"/>
  <c r="N45" i="1" l="1"/>
  <c r="O43" i="1" s="1"/>
  <c r="O45" i="1" s="1"/>
  <c r="P43" i="1" s="1"/>
  <c r="G25" i="1"/>
  <c r="G10" i="1"/>
  <c r="G30" i="1"/>
  <c r="L20" i="1"/>
  <c r="M39" i="2"/>
  <c r="I35" i="2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N37" i="2" l="1"/>
  <c r="N39" i="2" l="1"/>
  <c r="O37" i="2" l="1"/>
  <c r="O39" i="2" l="1"/>
  <c r="P37" i="2" l="1"/>
  <c r="P39" i="2" l="1"/>
  <c r="Q37" i="2" l="1"/>
  <c r="Q39" i="2" l="1"/>
  <c r="R37" i="2" l="1"/>
  <c r="R39" i="2" s="1"/>
  <c r="S37" i="2" s="1"/>
  <c r="S39" i="2" s="1"/>
  <c r="T37" i="2" s="1"/>
  <c r="T39" i="2" s="1"/>
  <c r="U37" i="2" s="1"/>
  <c r="U39" i="2" s="1"/>
  <c r="V37" i="2" s="1"/>
  <c r="V39" i="2" s="1"/>
  <c r="W37" i="2" s="1"/>
  <c r="W39" i="2" s="1"/>
  <c r="X37" i="2" s="1"/>
  <c r="X39" i="2" s="1"/>
  <c r="Y37" i="2" s="1"/>
  <c r="Y39" i="2" s="1"/>
  <c r="Z37" i="2" s="1"/>
  <c r="Z39" i="2" s="1"/>
  <c r="AA37" i="2" s="1"/>
  <c r="AA39" i="2" s="1"/>
  <c r="AB37" i="2" s="1"/>
  <c r="AB39" i="2" s="1"/>
  <c r="AC37" i="2" s="1"/>
  <c r="AC39" i="2" s="1"/>
  <c r="AD37" i="2" s="1"/>
  <c r="AD39" i="2" s="1"/>
  <c r="AE37" i="2" s="1"/>
  <c r="AE39" i="2" s="1"/>
  <c r="AF37" i="2" s="1"/>
  <c r="AF39" i="2" s="1"/>
  <c r="AG37" i="2" s="1"/>
  <c r="AG39" i="2" s="1"/>
  <c r="AH37" i="2" s="1"/>
  <c r="AH39" i="2" s="1"/>
  <c r="AI37" i="2" s="1"/>
  <c r="AI39" i="2" s="1"/>
  <c r="AJ37" i="2" s="1"/>
  <c r="AJ39" i="2" s="1"/>
  <c r="AK37" i="2" s="1"/>
  <c r="AK39" i="2" s="1"/>
  <c r="AL37" i="2" s="1"/>
  <c r="AL39" i="2" s="1"/>
  <c r="AM37" i="2" s="1"/>
  <c r="AM39" i="2" s="1"/>
  <c r="AN37" i="2" s="1"/>
  <c r="AN39" i="2" s="1"/>
  <c r="AO37" i="2" s="1"/>
  <c r="AO39" i="2" s="1"/>
  <c r="AP37" i="2" s="1"/>
  <c r="AP39" i="2" s="1"/>
  <c r="AQ37" i="2" s="1"/>
  <c r="AQ39" i="2" s="1"/>
  <c r="AR37" i="2" s="1"/>
  <c r="AR39" i="2" s="1"/>
  <c r="AS37" i="2" s="1"/>
  <c r="AS39" i="2" s="1"/>
  <c r="AT37" i="2" s="1"/>
  <c r="AT39" i="2" s="1"/>
  <c r="AU37" i="2" s="1"/>
  <c r="AU39" i="2" s="1"/>
  <c r="AV37" i="2" s="1"/>
  <c r="AV39" i="2" s="1"/>
  <c r="AW37" i="2" s="1"/>
  <c r="AW39" i="2" s="1"/>
  <c r="AX37" i="2" s="1"/>
  <c r="AX39" i="2" s="1"/>
  <c r="AY37" i="2" s="1"/>
  <c r="AY39" i="2" s="1"/>
  <c r="AZ37" i="2" s="1"/>
  <c r="AZ39" i="2" s="1"/>
  <c r="BA37" i="2" s="1"/>
  <c r="BA39" i="2" s="1"/>
  <c r="BB37" i="2" s="1"/>
  <c r="BB39" i="2" s="1"/>
  <c r="BC37" i="2" s="1"/>
  <c r="BC39" i="2" s="1"/>
  <c r="BD37" i="2" s="1"/>
  <c r="BD39" i="2" s="1"/>
  <c r="BE37" i="2" s="1"/>
  <c r="BE39" i="2" s="1"/>
  <c r="BF37" i="2" s="1"/>
  <c r="BF39" i="2" s="1"/>
  <c r="BG37" i="2" s="1"/>
  <c r="BG39" i="2" s="1"/>
  <c r="BH37" i="2" s="1"/>
  <c r="BH39" i="2" s="1"/>
  <c r="BI37" i="2" s="1"/>
  <c r="BI39" i="2" s="1"/>
  <c r="BJ37" i="2" s="1"/>
  <c r="BJ39" i="2" s="1"/>
  <c r="BK37" i="2" s="1"/>
  <c r="BK39" i="2" s="1"/>
  <c r="BL37" i="2" s="1"/>
  <c r="BL39" i="2" s="1"/>
  <c r="BM37" i="2" s="1"/>
  <c r="BM39" i="2" s="1"/>
  <c r="BN37" i="2" s="1"/>
  <c r="BN39" i="2" s="1"/>
  <c r="BO37" i="2" s="1"/>
  <c r="BO39" i="2" s="1"/>
  <c r="BP37" i="2" s="1"/>
  <c r="BP39" i="2" s="1"/>
  <c r="BQ37" i="2" s="1"/>
  <c r="BQ39" i="2" s="1"/>
  <c r="BR37" i="2" s="1"/>
  <c r="BR39" i="2" s="1"/>
  <c r="BS37" i="2" s="1"/>
  <c r="BS39" i="2" s="1"/>
  <c r="BT37" i="2" s="1"/>
  <c r="BT39" i="2" l="1"/>
  <c r="BV39" i="2" s="1"/>
  <c r="BV37" i="2"/>
  <c r="P45" i="1" l="1"/>
  <c r="Q43" i="1" s="1"/>
  <c r="Q45" i="1" l="1"/>
  <c r="R43" i="1" s="1"/>
  <c r="R45" i="1" l="1"/>
  <c r="S43" i="1" s="1"/>
  <c r="L25" i="1"/>
  <c r="S45" i="1" l="1"/>
  <c r="BV45" i="1" s="1"/>
  <c r="BV43" i="1"/>
</calcChain>
</file>

<file path=xl/sharedStrings.xml><?xml version="1.0" encoding="utf-8"?>
<sst xmlns="http://schemas.openxmlformats.org/spreadsheetml/2006/main" count="325" uniqueCount="132">
  <si>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</si>
  <si>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</si>
  <si>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</si>
  <si>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</si>
  <si>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</si>
  <si>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</si>
  <si>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</si>
  <si>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</si>
  <si>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</si>
  <si>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</si>
  <si>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</si>
  <si>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</si>
  <si>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</si>
  <si>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</si>
  <si>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</si>
  <si>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</si>
  <si>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</si>
  <si>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</si>
  <si>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</si>
  <si>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</si>
  <si>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</si>
  <si>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</si>
  <si>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</si>
  <si>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</si>
  <si>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</si>
  <si>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</si>
  <si>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</si>
  <si>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</si>
  <si>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</si>
  <si>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</si>
  <si>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</si>
  <si>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</si>
  <si>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</si>
  <si>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</si>
  <si>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</si>
  <si>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</si>
  <si>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</si>
  <si>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</si>
  <si>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</si>
  <si>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</si>
  <si>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</si>
  <si>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</si>
  <si>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</si>
  <si>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</si>
  <si>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</si>
  <si>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</si>
  <si>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</si>
  <si>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</si>
  <si>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</si>
  <si>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</si>
  <si>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</si>
  <si>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</si>
  <si>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</si>
  <si>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</si>
  <si>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</si>
  <si>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</si>
  <si>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</si>
  <si>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</si>
  <si>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</si>
  <si>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</si>
  <si>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</si>
  <si>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</si>
  <si>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</si>
  <si>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</si>
  <si>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</si>
  <si>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</si>
  <si>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</si>
  <si>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</si>
  <si>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</si>
  <si>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HU-2: Recolección y organización del dataset</t>
  </si>
  <si>
    <t>HU-1: Configuración del entorno (8h)</t>
  </si>
  <si>
    <t>HU-2: Recolección y organización del dataset (12h)</t>
  </si>
  <si>
    <t>HU-3: Preprocesamiento de imágenes (8h)</t>
  </si>
  <si>
    <t>4</t>
  </si>
  <si>
    <t>HU-4: Diseño de arquitectura base CNN (12h)</t>
  </si>
  <si>
    <t>4.3</t>
  </si>
  <si>
    <t>5</t>
  </si>
  <si>
    <t>HU-5: Clasificación básica (8h)</t>
  </si>
  <si>
    <t>6</t>
  </si>
  <si>
    <t>5.1</t>
  </si>
  <si>
    <t>5.2</t>
  </si>
  <si>
    <t>5.3</t>
  </si>
  <si>
    <t>5.4</t>
  </si>
  <si>
    <t>HU-8: Mostrar nivel de confianza (4h)</t>
  </si>
  <si>
    <t>6.1</t>
  </si>
  <si>
    <t>6.2</t>
  </si>
  <si>
    <t>6.3</t>
  </si>
  <si>
    <t>6.4</t>
  </si>
  <si>
    <t>1.1</t>
  </si>
  <si>
    <t>1.2</t>
  </si>
  <si>
    <t>1.3</t>
  </si>
  <si>
    <t>1.4</t>
  </si>
  <si>
    <t>2</t>
  </si>
  <si>
    <t>4.1</t>
  </si>
  <si>
    <t>4.2</t>
  </si>
  <si>
    <t>Instalar Python y librerías necesarias</t>
  </si>
  <si>
    <t>Verificar compatibilidad con GPU.</t>
  </si>
  <si>
    <t>Configurar entorno virtual.</t>
  </si>
  <si>
    <t>Crear repositorio en GitHub.</t>
  </si>
  <si>
    <t>Buscar datasets públicos</t>
  </si>
  <si>
    <t>Seleccionar cultivos andinos</t>
  </si>
  <si>
    <t>Clasificar imágenes</t>
  </si>
  <si>
    <t>Documentar la fuente de datos.</t>
  </si>
  <si>
    <t>Redimensionar imágenes</t>
  </si>
  <si>
    <t>Normalizar valores de píxeles.</t>
  </si>
  <si>
    <t>Implementar técnicas de aumento de datos</t>
  </si>
  <si>
    <t>Guardar dataset limpio.</t>
  </si>
  <si>
    <t>Definir capas de la red</t>
  </si>
  <si>
    <t>Configurar función de pérdida y optimizador.</t>
  </si>
  <si>
    <t>Implementar entrenamiento inicial.</t>
  </si>
  <si>
    <t>Evaluar desempeño preliminar.</t>
  </si>
  <si>
    <t>Entrenar modelo con dos clases</t>
  </si>
  <si>
    <t>Validar con un subconjunto del dataset.</t>
  </si>
  <si>
    <t>Mostrar métricas de exactitud.</t>
  </si>
  <si>
    <t>Probar predicciones básicas.</t>
  </si>
  <si>
    <t>Calcular softmax para probabilidades.</t>
  </si>
  <si>
    <t>Mostrar % de confianza en resultados.</t>
  </si>
  <si>
    <t>Validar casos de baja confianza.</t>
  </si>
  <si>
    <t>Integrar con salida del modelo.</t>
  </si>
  <si>
    <t>Yersson</t>
  </si>
  <si>
    <t>Historias/ Actividades</t>
  </si>
  <si>
    <t>Por hacer</t>
  </si>
  <si>
    <t>En progreso</t>
  </si>
  <si>
    <t>Completado</t>
  </si>
  <si>
    <t xml:space="preserve">HU-1: Configuración del entorno </t>
  </si>
  <si>
    <t xml:space="preserve">HU-4: Diseño de arquitectura base CNN </t>
  </si>
  <si>
    <t xml:space="preserve">HU-3: Preprocesamiento de imágenes </t>
  </si>
  <si>
    <t xml:space="preserve">HU-8: Mostrar nivel de confianza </t>
  </si>
  <si>
    <t xml:space="preserve">HU-5: Clasificación básica </t>
  </si>
  <si>
    <t>Alejandro</t>
  </si>
  <si>
    <t>Andree</t>
  </si>
  <si>
    <t>Implementación de sistema de visión por computadora con CNN para diagnóstico de enfermedades en hojas de cultivos andinos en comunidades de Cusco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</si>
</sst>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8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theme="0"/>
      <name val="Century GothiC 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2"/>
      <color theme="1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1"/>
      <color rgb="FF3F3F76"/>
      <name val="Corbel"/>
      <family val="2"/>
      <scheme val="minor"/>
    </font>
    <font>
      <sz val="8"/>
      <name val="Corbel"/>
      <family val="2"/>
      <scheme val="minor"/>
    </font>
    <font>
      <b/>
      <sz val="14"/>
      <color theme="0"/>
      <name val="Corbel"/>
      <family val="2"/>
      <scheme val="minor"/>
    </font>
    <font>
      <b/>
      <sz val="14"/>
      <color rgb="FF3F3F76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9" fontId="1" fillId="0" borderId="0"/>
    <xf numFmtId="0" fontId="4" fillId="0" borderId="0"/>
    <xf numFmtId="0" fontId="5" fillId="0" borderId="0"/>
    <xf numFmtId="0" fontId="30" fillId="0" borderId="0"/>
    <xf numFmtId="0" fontId="31" fillId="0" borderId="0"/>
    <xf numFmtId="0" fontId="33" fillId="32" borderId="64" applyNumberFormat="0" applyAlignment="0" applyProtection="0"/>
  </cellStyleXfs>
  <cellXfs count="264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0" fontId="2" fillId="10" borderId="1" xfId="0" applyFont="1" applyFill="1" applyBorder="1"/>
    <xf numFmtId="0" fontId="2" fillId="0" borderId="5" xfId="0" applyFont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10" borderId="7" xfId="0" applyFont="1" applyFill="1" applyBorder="1"/>
    <xf numFmtId="0" fontId="2" fillId="0" borderId="8" xfId="0" applyFont="1" applyBorder="1"/>
    <xf numFmtId="0" fontId="2" fillId="11" borderId="7" xfId="0" applyFont="1" applyFill="1" applyBorder="1"/>
    <xf numFmtId="0" fontId="2" fillId="12" borderId="7" xfId="0" applyFont="1" applyFill="1" applyBorder="1"/>
    <xf numFmtId="0" fontId="2" fillId="13" borderId="7" xfId="0" applyFont="1" applyFill="1" applyBorder="1"/>
    <xf numFmtId="0" fontId="3" fillId="0" borderId="0" xfId="0" applyFont="1" applyAlignment="1">
      <alignment horizontal="left" vertical="center"/>
    </xf>
    <xf numFmtId="0" fontId="2" fillId="14" borderId="4" xfId="0" applyFont="1" applyFill="1" applyBorder="1"/>
    <xf numFmtId="0" fontId="2" fillId="14" borderId="1" xfId="0" applyFont="1" applyFill="1" applyBorder="1"/>
    <xf numFmtId="0" fontId="2" fillId="14" borderId="5" xfId="0" applyFont="1" applyFill="1" applyBorder="1"/>
    <xf numFmtId="0" fontId="3" fillId="0" borderId="18" xfId="0" applyFont="1" applyBorder="1" applyAlignment="1">
      <alignment horizontal="left" vertical="center"/>
    </xf>
    <xf numFmtId="0" fontId="0" fillId="0" borderId="18" xfId="0" applyBorder="1"/>
    <xf numFmtId="0" fontId="0" fillId="0" borderId="30" xfId="0" applyBorder="1"/>
    <xf numFmtId="0" fontId="3" fillId="19" borderId="30" xfId="0" applyFont="1" applyFill="1" applyBorder="1" applyAlignment="1">
      <alignment horizontal="left" vertical="center"/>
    </xf>
    <xf numFmtId="0" fontId="0" fillId="20" borderId="18" xfId="0" applyFill="1" applyBorder="1"/>
    <xf numFmtId="0" fontId="0" fillId="21" borderId="18" xfId="0" applyFill="1" applyBorder="1"/>
    <xf numFmtId="0" fontId="0" fillId="18" borderId="18" xfId="0" applyFill="1" applyBorder="1"/>
    <xf numFmtId="0" fontId="0" fillId="22" borderId="18" xfId="0" applyFill="1" applyBorder="1"/>
    <xf numFmtId="0" fontId="2" fillId="2" borderId="4" xfId="0" applyFont="1" applyFill="1" applyBorder="1"/>
    <xf numFmtId="0" fontId="2" fillId="4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6" fillId="0" borderId="0" xfId="0" applyFont="1"/>
    <xf numFmtId="0" fontId="7" fillId="23" borderId="0" xfId="0" applyFont="1" applyFill="1" applyAlignment="1">
      <alignment vertical="center"/>
    </xf>
    <xf numFmtId="0" fontId="8" fillId="23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39" xfId="0" applyFont="1" applyBorder="1" applyAlignment="1">
      <alignment vertical="center"/>
    </xf>
    <xf numFmtId="0" fontId="13" fillId="19" borderId="30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horizontal="left" vertical="center"/>
    </xf>
    <xf numFmtId="0" fontId="12" fillId="19" borderId="30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3" fillId="20" borderId="18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/>
    </xf>
    <xf numFmtId="0" fontId="12" fillId="0" borderId="18" xfId="0" applyFont="1" applyBorder="1"/>
    <xf numFmtId="0" fontId="12" fillId="20" borderId="18" xfId="0" applyFont="1" applyFill="1" applyBorder="1"/>
    <xf numFmtId="0" fontId="12" fillId="0" borderId="33" xfId="0" applyFont="1" applyBorder="1"/>
    <xf numFmtId="0" fontId="13" fillId="21" borderId="18" xfId="0" applyFont="1" applyFill="1" applyBorder="1" applyAlignment="1">
      <alignment horizontal="center" vertical="center" wrapText="1"/>
    </xf>
    <xf numFmtId="0" fontId="12" fillId="21" borderId="18" xfId="0" applyFont="1" applyFill="1" applyBorder="1"/>
    <xf numFmtId="0" fontId="13" fillId="18" borderId="18" xfId="0" applyFont="1" applyFill="1" applyBorder="1" applyAlignment="1">
      <alignment horizontal="center" vertical="center" wrapText="1"/>
    </xf>
    <xf numFmtId="0" fontId="12" fillId="18" borderId="18" xfId="0" applyFont="1" applyFill="1" applyBorder="1"/>
    <xf numFmtId="0" fontId="13" fillId="22" borderId="18" xfId="0" applyFont="1" applyFill="1" applyBorder="1" applyAlignment="1">
      <alignment horizontal="center" vertical="center" wrapText="1"/>
    </xf>
    <xf numFmtId="0" fontId="12" fillId="22" borderId="18" xfId="0" applyFont="1" applyFill="1" applyBorder="1"/>
    <xf numFmtId="0" fontId="14" fillId="14" borderId="45" xfId="0" applyFont="1" applyFill="1" applyBorder="1" applyAlignment="1">
      <alignment horizontal="center" vertical="center" wrapText="1"/>
    </xf>
    <xf numFmtId="0" fontId="14" fillId="14" borderId="18" xfId="0" applyFont="1" applyFill="1" applyBorder="1" applyAlignment="1">
      <alignment horizontal="center" vertical="center" wrapText="1"/>
    </xf>
    <xf numFmtId="0" fontId="14" fillId="14" borderId="3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8" fillId="14" borderId="4" xfId="0" applyFont="1" applyFill="1" applyBorder="1"/>
    <xf numFmtId="0" fontId="18" fillId="14" borderId="1" xfId="0" applyFont="1" applyFill="1" applyBorder="1"/>
    <xf numFmtId="0" fontId="18" fillId="14" borderId="5" xfId="0" applyFont="1" applyFill="1" applyBorder="1"/>
    <xf numFmtId="0" fontId="17" fillId="0" borderId="18" xfId="0" applyFont="1" applyBorder="1" applyAlignment="1">
      <alignment horizontal="center" vertical="center"/>
    </xf>
    <xf numFmtId="0" fontId="18" fillId="0" borderId="4" xfId="0" applyFont="1" applyBorder="1"/>
    <xf numFmtId="0" fontId="18" fillId="0" borderId="1" xfId="0" applyFont="1" applyBorder="1"/>
    <xf numFmtId="0" fontId="18" fillId="15" borderId="1" xfId="0" applyFont="1" applyFill="1" applyBorder="1"/>
    <xf numFmtId="0" fontId="18" fillId="10" borderId="1" xfId="0" applyFont="1" applyFill="1" applyBorder="1"/>
    <xf numFmtId="0" fontId="18" fillId="0" borderId="5" xfId="0" applyFont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6" borderId="4" xfId="0" applyFont="1" applyFill="1" applyBorder="1"/>
    <xf numFmtId="0" fontId="18" fillId="16" borderId="1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10" borderId="7" xfId="0" applyFont="1" applyFill="1" applyBorder="1"/>
    <xf numFmtId="0" fontId="18" fillId="0" borderId="8" xfId="0" applyFont="1" applyBorder="1"/>
    <xf numFmtId="0" fontId="18" fillId="11" borderId="7" xfId="0" applyFont="1" applyFill="1" applyBorder="1"/>
    <xf numFmtId="0" fontId="18" fillId="12" borderId="7" xfId="0" applyFont="1" applyFill="1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5" fillId="22" borderId="18" xfId="0" applyFont="1" applyFill="1" applyBorder="1" applyAlignment="1">
      <alignment horizontal="center" vertical="center"/>
    </xf>
    <xf numFmtId="0" fontId="22" fillId="0" borderId="0" xfId="0" applyFont="1" applyAlignment="1">
      <alignment horizontal="left" indent="1"/>
    </xf>
    <xf numFmtId="0" fontId="23" fillId="19" borderId="18" xfId="0" applyFont="1" applyFill="1" applyBorder="1" applyAlignment="1">
      <alignment horizontal="center" vertical="center"/>
    </xf>
    <xf numFmtId="1" fontId="23" fillId="19" borderId="1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7" xfId="0" applyFont="1" applyBorder="1" applyAlignment="1">
      <alignment horizontal="left" vertical="center" wrapText="1" indent="1"/>
    </xf>
    <xf numFmtId="164" fontId="18" fillId="25" borderId="22" xfId="0" applyNumberFormat="1" applyFont="1" applyFill="1" applyBorder="1" applyAlignment="1">
      <alignment horizontal="center" vertical="center" wrapText="1"/>
    </xf>
    <xf numFmtId="164" fontId="18" fillId="25" borderId="4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 indent="1"/>
    </xf>
    <xf numFmtId="0" fontId="26" fillId="0" borderId="52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25" fillId="26" borderId="52" xfId="0" applyFont="1" applyFill="1" applyBorder="1" applyAlignment="1">
      <alignment horizontal="center" vertical="center"/>
    </xf>
    <xf numFmtId="0" fontId="25" fillId="27" borderId="52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9" borderId="53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left" vertical="center" wrapText="1" indent="1"/>
    </xf>
    <xf numFmtId="0" fontId="18" fillId="0" borderId="56" xfId="0" applyFont="1" applyBorder="1" applyAlignment="1">
      <alignment horizontal="left" vertical="center" wrapText="1" indent="1"/>
    </xf>
    <xf numFmtId="0" fontId="16" fillId="0" borderId="5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 indent="1"/>
    </xf>
    <xf numFmtId="0" fontId="18" fillId="0" borderId="43" xfId="0" applyFont="1" applyBorder="1" applyAlignment="1">
      <alignment horizontal="left" vertical="center" wrapText="1" indent="1"/>
    </xf>
    <xf numFmtId="0" fontId="18" fillId="0" borderId="52" xfId="0" applyFont="1" applyBorder="1" applyAlignment="1">
      <alignment horizontal="left" vertical="center" wrapText="1" indent="1"/>
    </xf>
    <xf numFmtId="0" fontId="18" fillId="0" borderId="53" xfId="0" applyFont="1" applyBorder="1" applyAlignment="1">
      <alignment horizontal="left" vertical="center" wrapText="1" indent="1"/>
    </xf>
    <xf numFmtId="0" fontId="13" fillId="24" borderId="19" xfId="0" applyFont="1" applyFill="1" applyBorder="1" applyAlignment="1">
      <alignment horizontal="left" vertical="center" wrapText="1" indent="1"/>
    </xf>
    <xf numFmtId="0" fontId="13" fillId="24" borderId="20" xfId="0" applyFont="1" applyFill="1" applyBorder="1" applyAlignment="1">
      <alignment horizontal="left" vertical="center" wrapText="1" indent="1"/>
    </xf>
    <xf numFmtId="0" fontId="13" fillId="24" borderId="21" xfId="0" applyFont="1" applyFill="1" applyBorder="1" applyAlignment="1">
      <alignment horizontal="center" vertical="center" wrapText="1"/>
    </xf>
    <xf numFmtId="0" fontId="13" fillId="24" borderId="57" xfId="0" applyFont="1" applyFill="1" applyBorder="1" applyAlignment="1">
      <alignment horizontal="center" vertical="center" wrapText="1"/>
    </xf>
    <xf numFmtId="0" fontId="13" fillId="24" borderId="51" xfId="0" applyFont="1" applyFill="1" applyBorder="1" applyAlignment="1">
      <alignment horizontal="center" vertical="center" wrapText="1"/>
    </xf>
    <xf numFmtId="0" fontId="13" fillId="24" borderId="37" xfId="0" applyFont="1" applyFill="1" applyBorder="1" applyAlignment="1">
      <alignment horizontal="center" vertical="center" wrapText="1"/>
    </xf>
    <xf numFmtId="0" fontId="13" fillId="24" borderId="3" xfId="0" applyFont="1" applyFill="1" applyBorder="1" applyAlignment="1">
      <alignment horizontal="center" vertical="center" wrapText="1"/>
    </xf>
    <xf numFmtId="0" fontId="13" fillId="24" borderId="40" xfId="0" applyFont="1" applyFill="1" applyBorder="1" applyAlignment="1">
      <alignment horizontal="center" vertical="center" wrapText="1"/>
    </xf>
    <xf numFmtId="0" fontId="13" fillId="24" borderId="54" xfId="0" applyFont="1" applyFill="1" applyBorder="1" applyAlignment="1">
      <alignment horizontal="center" vertical="center" wrapText="1"/>
    </xf>
    <xf numFmtId="0" fontId="15" fillId="30" borderId="58" xfId="0" applyFont="1" applyFill="1" applyBorder="1" applyAlignment="1">
      <alignment horizontal="left"/>
    </xf>
    <xf numFmtId="0" fontId="15" fillId="30" borderId="10" xfId="0" applyFont="1" applyFill="1" applyBorder="1" applyAlignment="1">
      <alignment horizontal="left" vertical="top"/>
    </xf>
    <xf numFmtId="0" fontId="15" fillId="31" borderId="10" xfId="0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left" vertical="center"/>
    </xf>
    <xf numFmtId="49" fontId="18" fillId="17" borderId="14" xfId="0" applyNumberFormat="1" applyFont="1" applyFill="1" applyBorder="1" applyAlignment="1">
      <alignment horizontal="left" vertical="center" indent="1"/>
    </xf>
    <xf numFmtId="0" fontId="18" fillId="14" borderId="45" xfId="0" applyFont="1" applyFill="1" applyBorder="1" applyAlignment="1">
      <alignment horizontal="center" vertical="center"/>
    </xf>
    <xf numFmtId="0" fontId="18" fillId="14" borderId="18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horizontal="center" vertical="center"/>
    </xf>
    <xf numFmtId="0" fontId="18" fillId="14" borderId="48" xfId="0" applyFont="1" applyFill="1" applyBorder="1" applyAlignment="1">
      <alignment horizontal="left" vertical="center" indent="1"/>
    </xf>
    <xf numFmtId="14" fontId="18" fillId="14" borderId="38" xfId="0" applyNumberFormat="1" applyFont="1" applyFill="1" applyBorder="1" applyAlignment="1">
      <alignment horizontal="center" vertical="center"/>
    </xf>
    <xf numFmtId="14" fontId="18" fillId="14" borderId="10" xfId="0" applyNumberFormat="1" applyFont="1" applyFill="1" applyBorder="1" applyAlignment="1">
      <alignment horizontal="center" vertical="center"/>
    </xf>
    <xf numFmtId="1" fontId="18" fillId="14" borderId="10" xfId="0" applyNumberFormat="1" applyFont="1" applyFill="1" applyBorder="1" applyAlignment="1">
      <alignment horizontal="center" vertical="center"/>
    </xf>
    <xf numFmtId="9" fontId="16" fillId="14" borderId="10" xfId="1" applyFont="1" applyFill="1" applyBorder="1" applyAlignment="1">
      <alignment horizontal="center" vertical="center"/>
    </xf>
    <xf numFmtId="49" fontId="18" fillId="17" borderId="15" xfId="0" applyNumberFormat="1" applyFont="1" applyFill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2"/>
    </xf>
    <xf numFmtId="0" fontId="18" fillId="0" borderId="24" xfId="0" applyFont="1" applyBorder="1" applyAlignment="1">
      <alignment horizontal="left" vertical="center" indent="1"/>
    </xf>
    <xf numFmtId="0" fontId="18" fillId="0" borderId="4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7" borderId="33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2"/>
    </xf>
    <xf numFmtId="165" fontId="18" fillId="0" borderId="28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" fontId="18" fillId="17" borderId="1" xfId="0" applyNumberFormat="1" applyFont="1" applyFill="1" applyBorder="1" applyAlignment="1">
      <alignment horizontal="center" vertical="center"/>
    </xf>
    <xf numFmtId="9" fontId="16" fillId="23" borderId="10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 indent="3"/>
    </xf>
    <xf numFmtId="0" fontId="18" fillId="0" borderId="24" xfId="0" applyFont="1" applyBorder="1" applyAlignment="1">
      <alignment horizontal="left" vertical="center" indent="2"/>
    </xf>
    <xf numFmtId="0" fontId="18" fillId="0" borderId="26" xfId="0" applyFont="1" applyBorder="1" applyAlignment="1">
      <alignment horizontal="left" vertical="center" indent="3"/>
    </xf>
    <xf numFmtId="0" fontId="18" fillId="14" borderId="26" xfId="0" applyFont="1" applyFill="1" applyBorder="1" applyAlignment="1">
      <alignment horizontal="left" vertical="center" indent="1"/>
    </xf>
    <xf numFmtId="165" fontId="18" fillId="14" borderId="28" xfId="0" applyNumberFormat="1" applyFont="1" applyFill="1" applyBorder="1" applyAlignment="1">
      <alignment horizontal="center" vertical="center"/>
    </xf>
    <xf numFmtId="165" fontId="18" fillId="14" borderId="1" xfId="0" applyNumberFormat="1" applyFont="1" applyFill="1" applyBorder="1" applyAlignment="1">
      <alignment horizontal="center" vertical="center"/>
    </xf>
    <xf numFmtId="14" fontId="18" fillId="14" borderId="1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left" vertical="center" indent="1"/>
    </xf>
    <xf numFmtId="49" fontId="18" fillId="17" borderId="16" xfId="0" applyNumberFormat="1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2"/>
    </xf>
    <xf numFmtId="0" fontId="18" fillId="0" borderId="47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left" vertical="center" indent="2"/>
    </xf>
    <xf numFmtId="165" fontId="18" fillId="0" borderId="43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" fontId="18" fillId="17" borderId="23" xfId="0" applyNumberFormat="1" applyFont="1" applyFill="1" applyBorder="1" applyAlignment="1">
      <alignment horizontal="center" vertical="center"/>
    </xf>
    <xf numFmtId="9" fontId="16" fillId="23" borderId="8" xfId="1" applyFont="1" applyFill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14" borderId="18" xfId="0" applyFont="1" applyFill="1" applyBorder="1" applyAlignment="1">
      <alignment horizontal="right" vertical="center" indent="1"/>
    </xf>
    <xf numFmtId="0" fontId="18" fillId="17" borderId="9" xfId="0" applyFont="1" applyFill="1" applyBorder="1" applyAlignment="1">
      <alignment horizontal="left" vertical="center" indent="1"/>
    </xf>
    <xf numFmtId="0" fontId="18" fillId="17" borderId="41" xfId="0" applyFont="1" applyFill="1" applyBorder="1" applyAlignment="1">
      <alignment horizontal="left" vertical="center" indent="2"/>
    </xf>
    <xf numFmtId="0" fontId="18" fillId="17" borderId="4" xfId="0" applyFont="1" applyFill="1" applyBorder="1" applyAlignment="1">
      <alignment horizontal="left" vertical="center" indent="1"/>
    </xf>
    <xf numFmtId="0" fontId="18" fillId="17" borderId="24" xfId="0" applyFont="1" applyFill="1" applyBorder="1" applyAlignment="1">
      <alignment horizontal="left" vertical="center" indent="1"/>
    </xf>
    <xf numFmtId="167" fontId="18" fillId="0" borderId="28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8" fillId="17" borderId="67" xfId="0" applyFont="1" applyFill="1" applyBorder="1" applyAlignment="1">
      <alignment horizontal="center" vertical="center"/>
    </xf>
    <xf numFmtId="0" fontId="18" fillId="0" borderId="58" xfId="0" applyFont="1" applyBorder="1"/>
    <xf numFmtId="0" fontId="18" fillId="0" borderId="70" xfId="0" applyFont="1" applyBorder="1"/>
    <xf numFmtId="0" fontId="18" fillId="0" borderId="4" xfId="0" applyFont="1" applyBorder="1" applyAlignment="1">
      <alignment vertical="center"/>
    </xf>
    <xf numFmtId="49" fontId="18" fillId="3" borderId="15" xfId="0" applyNumberFormat="1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  <xf numFmtId="0" fontId="18" fillId="3" borderId="24" xfId="0" applyFont="1" applyFill="1" applyBorder="1" applyAlignment="1">
      <alignment horizontal="left" vertical="center" indent="1"/>
    </xf>
    <xf numFmtId="0" fontId="18" fillId="3" borderId="45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left" vertical="center" indent="1"/>
    </xf>
    <xf numFmtId="0" fontId="18" fillId="3" borderId="9" xfId="0" applyFont="1" applyFill="1" applyBorder="1" applyAlignment="1">
      <alignment horizontal="left" vertical="center" indent="1"/>
    </xf>
    <xf numFmtId="0" fontId="18" fillId="3" borderId="41" xfId="0" applyFont="1" applyFill="1" applyBorder="1" applyAlignment="1">
      <alignment horizontal="left" vertical="center" indent="2"/>
    </xf>
    <xf numFmtId="0" fontId="18" fillId="3" borderId="48" xfId="0" applyFont="1" applyFill="1" applyBorder="1" applyAlignment="1">
      <alignment horizontal="left" vertical="center" indent="1"/>
    </xf>
    <xf numFmtId="14" fontId="18" fillId="3" borderId="38" xfId="0" applyNumberFormat="1" applyFont="1" applyFill="1" applyBorder="1" applyAlignment="1">
      <alignment horizontal="center" vertical="center"/>
    </xf>
    <xf numFmtId="1" fontId="18" fillId="3" borderId="10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0" borderId="71" xfId="0" applyBorder="1" applyAlignment="1">
      <alignment horizontal="left" vertical="center"/>
    </xf>
    <xf numFmtId="0" fontId="0" fillId="0" borderId="0" xfId="0" applyAlignment="1">
      <alignment horizontal="center" vertical="top"/>
    </xf>
    <xf numFmtId="14" fontId="18" fillId="0" borderId="38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 vertical="center" indent="1"/>
    </xf>
    <xf numFmtId="1" fontId="18" fillId="0" borderId="1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0" fontId="20" fillId="0" borderId="71" xfId="0" applyFont="1" applyBorder="1" applyAlignment="1">
      <alignment horizontal="right" vertical="center"/>
    </xf>
    <xf numFmtId="0" fontId="21" fillId="0" borderId="7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166" fontId="21" fillId="0" borderId="71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68" xfId="0" applyFont="1" applyBorder="1" applyAlignment="1">
      <alignment horizontal="left" vertical="center" indent="1"/>
    </xf>
    <xf numFmtId="165" fontId="18" fillId="0" borderId="69" xfId="0" applyNumberFormat="1" applyFont="1" applyBorder="1" applyAlignment="1">
      <alignment horizontal="center" vertical="center"/>
    </xf>
    <xf numFmtId="0" fontId="12" fillId="0" borderId="71" xfId="0" applyFont="1" applyBorder="1"/>
    <xf numFmtId="0" fontId="19" fillId="0" borderId="71" xfId="0" applyFont="1" applyBorder="1" applyAlignment="1">
      <alignment horizontal="center" vertical="center"/>
    </xf>
    <xf numFmtId="0" fontId="35" fillId="35" borderId="71" xfId="0" applyFont="1" applyFill="1" applyBorder="1" applyAlignment="1">
      <alignment horizontal="center" vertical="center"/>
    </xf>
    <xf numFmtId="0" fontId="33" fillId="0" borderId="0" xfId="6" applyFill="1" applyBorder="1" applyAlignment="1">
      <alignment vertical="center"/>
    </xf>
    <xf numFmtId="0" fontId="36" fillId="33" borderId="72" xfId="6" applyFont="1" applyFill="1" applyBorder="1" applyAlignment="1">
      <alignment horizontal="center" vertical="center"/>
    </xf>
    <xf numFmtId="0" fontId="37" fillId="28" borderId="0" xfId="0" applyFont="1" applyFill="1" applyAlignment="1">
      <alignment horizontal="center" vertical="center"/>
    </xf>
    <xf numFmtId="0" fontId="37" fillId="34" borderId="0" xfId="0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0" fillId="0" borderId="62" xfId="0" applyBorder="1"/>
    <xf numFmtId="0" fontId="0" fillId="0" borderId="38" xfId="0" applyBorder="1"/>
    <xf numFmtId="0" fontId="14" fillId="14" borderId="63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14" borderId="25" xfId="0" applyFont="1" applyFill="1" applyBorder="1" applyAlignment="1">
      <alignment horizontal="center" vertical="center" wrapText="1"/>
    </xf>
    <xf numFmtId="0" fontId="0" fillId="0" borderId="48" xfId="0" applyBorder="1"/>
    <xf numFmtId="0" fontId="13" fillId="14" borderId="40" xfId="0" applyFont="1" applyFill="1" applyBorder="1" applyAlignment="1">
      <alignment horizontal="left" vertical="center" wrapText="1" indent="1"/>
    </xf>
    <xf numFmtId="0" fontId="0" fillId="0" borderId="41" xfId="0" applyBorder="1"/>
    <xf numFmtId="0" fontId="13" fillId="14" borderId="37" xfId="0" applyFont="1" applyFill="1" applyBorder="1" applyAlignment="1">
      <alignment horizontal="center" vertical="center" wrapText="1"/>
    </xf>
    <xf numFmtId="0" fontId="13" fillId="14" borderId="3" xfId="0" applyFont="1" applyFill="1" applyBorder="1" applyAlignment="1">
      <alignment horizontal="center" vertical="center" wrapText="1"/>
    </xf>
    <xf numFmtId="0" fontId="0" fillId="0" borderId="10" xfId="0" applyBorder="1"/>
    <xf numFmtId="0" fontId="13" fillId="14" borderId="2" xfId="0" applyFont="1" applyFill="1" applyBorder="1" applyAlignment="1">
      <alignment horizontal="left" vertical="center" wrapText="1" indent="1"/>
    </xf>
    <xf numFmtId="0" fontId="0" fillId="0" borderId="9" xfId="0" applyBorder="1"/>
    <xf numFmtId="0" fontId="32" fillId="0" borderId="0" xfId="5" applyFont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3" fillId="14" borderId="44" xfId="0" applyFont="1" applyFill="1" applyBorder="1" applyAlignment="1">
      <alignment horizontal="center" vertical="center" wrapText="1"/>
    </xf>
    <xf numFmtId="0" fontId="0" fillId="0" borderId="59" xfId="0" applyBorder="1"/>
    <xf numFmtId="0" fontId="0" fillId="0" borderId="60" xfId="0" applyBorder="1"/>
    <xf numFmtId="0" fontId="13" fillId="14" borderId="61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36" xfId="0" applyBorder="1"/>
    <xf numFmtId="0" fontId="13" fillId="14" borderId="10" xfId="0" applyFont="1" applyFill="1" applyBorder="1" applyAlignment="1">
      <alignment horizontal="center" vertical="center" wrapText="1"/>
    </xf>
    <xf numFmtId="0" fontId="13" fillId="14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</cellXfs>
  <cellStyles count="7">
    <cellStyle name="Entrada" xfId="6" builtinId="20"/>
    <cellStyle name="Hipervínculo" xfId="2" builtinId="8" hidden="1"/>
    <cellStyle name="Hipervínculo" xfId="5" builtinId="8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Burndown'!$L$44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Burndown'!$M$44:$BT$44</c:f>
              <c:numCache>
                <c:formatCode>General</c:formatCode>
                <c:ptCount val="60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Burndown'!$M$42:$BT$42</c:f>
              <c:numCache>
                <c:formatCode>0</c:formatCode>
                <c:ptCount val="60"/>
                <c:pt idx="0" formatCode="General">
                  <c:v>52</c:v>
                </c:pt>
                <c:pt idx="1">
                  <c:v>44.571428571428569</c:v>
                </c:pt>
                <c:pt idx="2">
                  <c:v>37.142857142857139</c:v>
                </c:pt>
                <c:pt idx="3">
                  <c:v>29.714285714285708</c:v>
                </c:pt>
                <c:pt idx="4">
                  <c:v>22.285714285714278</c:v>
                </c:pt>
                <c:pt idx="5">
                  <c:v>14.857142857142849</c:v>
                </c:pt>
                <c:pt idx="6">
                  <c:v>7.4285714285714199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C-4385-845E-27D9B3607C5D}"/>
            </c:ext>
          </c:extLst>
        </c:ser>
        <c:ser>
          <c:idx val="4"/>
          <c:order val="2"/>
          <c:tx>
            <c:strRef>
              <c:f>'LO Diagrama de Gantt y Burndown'!$L$43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Burndown'!$M$43:$BT$43</c:f>
              <c:numCache>
                <c:formatCode>General</c:formatCode>
                <c:ptCount val="60"/>
                <c:pt idx="0">
                  <c:v>52</c:v>
                </c:pt>
                <c:pt idx="1">
                  <c:v>44</c:v>
                </c:pt>
                <c:pt idx="2">
                  <c:v>32</c:v>
                </c:pt>
                <c:pt idx="3">
                  <c:v>24</c:v>
                </c:pt>
                <c:pt idx="4">
                  <c:v>15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C-4385-845E-27D9B3607C5D}"/>
            </c:ext>
          </c:extLst>
        </c:ser>
        <c:ser>
          <c:idx val="5"/>
          <c:order val="3"/>
          <c:tx>
            <c:strRef>
              <c:f>'LO Diagrama de Gantt y Burndown'!$L$45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'LO Diagrama de Gantt y Burndown'!$M$45:$BT$45</c:f>
              <c:numCache>
                <c:formatCode>General</c:formatCode>
                <c:ptCount val="60"/>
                <c:pt idx="0">
                  <c:v>44</c:v>
                </c:pt>
                <c:pt idx="1">
                  <c:v>32</c:v>
                </c:pt>
                <c:pt idx="2">
                  <c:v>24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C-4385-845E-27D9B360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  <c:max val="52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date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0"/>
        <c:lblOffset val="100"/>
        <c:baseTimeUnit val="days"/>
      </c:dateAx>
      <c:valAx>
        <c:axId val="1180774800"/>
        <c:scaling>
          <c:orientation val="minMax"/>
          <c:max val="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50741088"/>
        <c:axId val="1179485168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35D-8D32-3F0BC29B18B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35D-8D32-3F0BC29B18B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35D-8D32-3F0BC29B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0320"/>
        <c:axId val="1180774800"/>
      </c:lineChart>
      <c:catAx>
        <c:axId val="11507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85168"/>
        <c:crosses val="autoZero"/>
        <c:auto val="1"/>
        <c:lblAlgn val="ctr"/>
        <c:lblOffset val="100"/>
        <c:noMultiLvlLbl val="0"/>
      </c:catAx>
      <c:valAx>
        <c:axId val="1179485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50741088"/>
        <c:crosses val="max"/>
        <c:crossBetween val="between"/>
      </c:valAx>
      <c:catAx>
        <c:axId val="1180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4800"/>
        <c:crosses val="autoZero"/>
        <c:auto val="1"/>
        <c:lblAlgn val="ctr"/>
        <c:lblOffset val="100"/>
        <c:noMultiLvlLbl val="0"/>
      </c:catAx>
      <c:valAx>
        <c:axId val="11807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80770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55770</xdr:colOff>
      <xdr:row>46</xdr:row>
      <xdr:rowOff>133351</xdr:rowOff>
    </xdr:from>
    <xdr:to>
      <xdr:col>20</xdr:col>
      <xdr:colOff>119269</xdr:colOff>
      <xdr:row>47</xdr:row>
      <xdr:rowOff>1990725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40</xdr:row>
      <xdr:rowOff>0</xdr:rowOff>
    </xdr:from>
    <xdr:to>
      <xdr:col>72</xdr:col>
      <xdr:colOff>127000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50"/>
  <sheetViews>
    <sheetView showGridLines="0" zoomScale="80" zoomScaleNormal="80" zoomScalePageLayoutView="70" workbookViewId="0">
      <pane ySplit="1" topLeftCell="A23" activePane="bottomLeft" state="frozen"/>
      <selection pane="bottomLeft" activeCell="H38" sqref="H38"/>
    </sheetView>
  </sheetViews>
  <sheetFormatPr baseColWidth="10" defaultColWidth="11.125" defaultRowHeight="15.75"/>
  <cols>
    <col min="1" max="1" width="3.25" customWidth="1"/>
    <col min="2" max="2" width="10.5" customWidth="1"/>
    <col min="3" max="3" width="34.3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5" style="35" customWidth="1"/>
    <col min="75" max="75" width="3.25" customWidth="1"/>
  </cols>
  <sheetData>
    <row r="1" spans="1:74" ht="45" customHeight="1">
      <c r="A1" s="31"/>
      <c r="B1" s="32" t="s">
        <v>131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6"/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50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51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51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51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52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33" t="s">
        <v>7</v>
      </c>
      <c r="C8" s="242" t="s">
        <v>8</v>
      </c>
      <c r="D8" s="237" t="s">
        <v>9</v>
      </c>
      <c r="E8" s="247" t="s">
        <v>10</v>
      </c>
      <c r="F8" s="248"/>
      <c r="G8" s="249"/>
      <c r="H8" s="235" t="s">
        <v>11</v>
      </c>
      <c r="I8" s="239" t="s">
        <v>12</v>
      </c>
      <c r="J8" s="240" t="s">
        <v>13</v>
      </c>
      <c r="K8" s="253" t="s">
        <v>14</v>
      </c>
      <c r="L8" s="254" t="s">
        <v>15</v>
      </c>
      <c r="M8" s="256" t="s">
        <v>16</v>
      </c>
      <c r="N8" s="231"/>
      <c r="O8" s="231"/>
      <c r="P8" s="231"/>
      <c r="Q8" s="232"/>
      <c r="R8" s="257" t="s">
        <v>17</v>
      </c>
      <c r="S8" s="231"/>
      <c r="T8" s="231"/>
      <c r="U8" s="231"/>
      <c r="V8" s="232"/>
      <c r="W8" s="257" t="s">
        <v>18</v>
      </c>
      <c r="X8" s="231"/>
      <c r="Y8" s="231"/>
      <c r="Z8" s="231"/>
      <c r="AA8" s="232"/>
      <c r="AB8" s="259" t="s">
        <v>19</v>
      </c>
      <c r="AC8" s="231"/>
      <c r="AD8" s="231"/>
      <c r="AE8" s="231"/>
      <c r="AF8" s="232"/>
      <c r="AG8" s="260" t="s">
        <v>20</v>
      </c>
      <c r="AH8" s="231"/>
      <c r="AI8" s="231"/>
      <c r="AJ8" s="231"/>
      <c r="AK8" s="232"/>
      <c r="AL8" s="260" t="s">
        <v>21</v>
      </c>
      <c r="AM8" s="231"/>
      <c r="AN8" s="231"/>
      <c r="AO8" s="231"/>
      <c r="AP8" s="232"/>
      <c r="AQ8" s="258" t="s">
        <v>22</v>
      </c>
      <c r="AR8" s="231"/>
      <c r="AS8" s="231"/>
      <c r="AT8" s="231"/>
      <c r="AU8" s="232"/>
      <c r="AV8" s="261" t="s">
        <v>23</v>
      </c>
      <c r="AW8" s="231"/>
      <c r="AX8" s="231"/>
      <c r="AY8" s="231"/>
      <c r="AZ8" s="232"/>
      <c r="BA8" s="261" t="s">
        <v>24</v>
      </c>
      <c r="BB8" s="231"/>
      <c r="BC8" s="231"/>
      <c r="BD8" s="231"/>
      <c r="BE8" s="232"/>
      <c r="BF8" s="262" t="s">
        <v>25</v>
      </c>
      <c r="BG8" s="231"/>
      <c r="BH8" s="231"/>
      <c r="BI8" s="231"/>
      <c r="BJ8" s="232"/>
      <c r="BK8" s="230"/>
      <c r="BL8" s="231"/>
      <c r="BM8" s="231"/>
      <c r="BN8" s="231"/>
      <c r="BO8" s="232"/>
      <c r="BP8" s="230"/>
      <c r="BQ8" s="231"/>
      <c r="BR8" s="231"/>
      <c r="BS8" s="231"/>
      <c r="BT8" s="232"/>
      <c r="BU8" s="38"/>
      <c r="BV8" s="39"/>
    </row>
    <row r="9" spans="1:74" ht="23.1" customHeight="1" thickBot="1">
      <c r="B9" s="234"/>
      <c r="C9" s="243"/>
      <c r="D9" s="238"/>
      <c r="E9" s="58" t="s">
        <v>28</v>
      </c>
      <c r="F9" s="59" t="s">
        <v>29</v>
      </c>
      <c r="G9" s="60" t="s">
        <v>30</v>
      </c>
      <c r="H9" s="236"/>
      <c r="I9" s="232"/>
      <c r="J9" s="241"/>
      <c r="K9" s="241"/>
      <c r="L9" s="255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188"/>
      <c r="BL9" s="188"/>
      <c r="BM9" s="188"/>
      <c r="BN9" s="188"/>
      <c r="BO9" s="188"/>
      <c r="BP9" s="188"/>
      <c r="BQ9" s="188"/>
      <c r="BR9" s="188"/>
      <c r="BS9" s="188"/>
      <c r="BT9" s="189"/>
      <c r="BU9" s="38"/>
      <c r="BV9" s="39"/>
    </row>
    <row r="10" spans="1:74" ht="23.1" customHeight="1" thickTop="1">
      <c r="B10" s="202">
        <v>1</v>
      </c>
      <c r="C10" s="203" t="s">
        <v>70</v>
      </c>
      <c r="D10" s="204"/>
      <c r="E10" s="197">
        <f>SUM(E11:E14)</f>
        <v>8</v>
      </c>
      <c r="F10" s="198">
        <f>SUM(F11:F14)</f>
        <v>8</v>
      </c>
      <c r="G10" s="199">
        <f>SUM(G11:G14)</f>
        <v>0</v>
      </c>
      <c r="H10" s="205"/>
      <c r="I10" s="206">
        <v>45912</v>
      </c>
      <c r="J10" s="206">
        <v>45912</v>
      </c>
      <c r="K10" s="207">
        <f>J10-I10+1</f>
        <v>1</v>
      </c>
      <c r="L10" s="201">
        <f t="shared" ref="L10:L19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8"/>
      <c r="BL10" s="78"/>
      <c r="BM10" s="78"/>
      <c r="BN10" s="78"/>
      <c r="BO10" s="78"/>
      <c r="BP10" s="78"/>
      <c r="BQ10" s="78"/>
      <c r="BR10" s="78"/>
      <c r="BS10" s="78"/>
      <c r="BT10" s="81"/>
      <c r="BU10" s="38"/>
      <c r="BV10" s="39"/>
    </row>
    <row r="11" spans="1:74" ht="23.1" customHeight="1">
      <c r="B11" s="150" t="s">
        <v>88</v>
      </c>
      <c r="C11" s="193" t="s">
        <v>95</v>
      </c>
      <c r="D11" s="152" t="s">
        <v>129</v>
      </c>
      <c r="E11" s="153">
        <v>4</v>
      </c>
      <c r="F11" s="154">
        <v>4</v>
      </c>
      <c r="G11" s="155">
        <f t="shared" ref="G11:G14" si="1">E11-F11</f>
        <v>0</v>
      </c>
      <c r="H11" s="156"/>
      <c r="I11" s="211"/>
      <c r="J11" s="211"/>
      <c r="K11" s="213"/>
      <c r="L11" s="201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0" t="s">
        <v>89</v>
      </c>
      <c r="C12" s="193" t="s">
        <v>96</v>
      </c>
      <c r="D12" s="152" t="s">
        <v>129</v>
      </c>
      <c r="E12" s="153">
        <v>2</v>
      </c>
      <c r="F12" s="154">
        <v>2</v>
      </c>
      <c r="G12" s="155">
        <f t="shared" si="1"/>
        <v>0</v>
      </c>
      <c r="H12" s="163"/>
      <c r="I12" s="211"/>
      <c r="J12" s="211"/>
      <c r="K12" s="213"/>
      <c r="L12" s="201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0" t="s">
        <v>90</v>
      </c>
      <c r="C13" s="193" t="s">
        <v>97</v>
      </c>
      <c r="D13" s="152" t="s">
        <v>129</v>
      </c>
      <c r="E13" s="153">
        <v>1</v>
      </c>
      <c r="F13" s="154">
        <v>1</v>
      </c>
      <c r="G13" s="155">
        <f t="shared" si="1"/>
        <v>0</v>
      </c>
      <c r="H13" s="156"/>
      <c r="I13" s="211"/>
      <c r="J13" s="211"/>
      <c r="K13" s="213"/>
      <c r="L13" s="201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0" t="s">
        <v>91</v>
      </c>
      <c r="C14" s="193" t="s">
        <v>98</v>
      </c>
      <c r="D14" s="152" t="s">
        <v>129</v>
      </c>
      <c r="E14" s="153">
        <v>1</v>
      </c>
      <c r="F14" s="154">
        <v>1</v>
      </c>
      <c r="G14" s="155">
        <f t="shared" si="1"/>
        <v>0</v>
      </c>
      <c r="H14" s="156"/>
      <c r="I14" s="211"/>
      <c r="J14" s="211"/>
      <c r="K14" s="213"/>
      <c r="L14" s="201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94" t="s">
        <v>92</v>
      </c>
      <c r="C15" s="195" t="s">
        <v>71</v>
      </c>
      <c r="D15" s="196"/>
      <c r="E15" s="197">
        <f>SUM(E16:E19)</f>
        <v>12</v>
      </c>
      <c r="F15" s="198">
        <f>SUM(F16:F19)</f>
        <v>12</v>
      </c>
      <c r="G15" s="199">
        <f>SUM(G16:G19)</f>
        <v>0</v>
      </c>
      <c r="H15" s="200"/>
      <c r="I15" s="206">
        <v>45913</v>
      </c>
      <c r="J15" s="206">
        <v>45913</v>
      </c>
      <c r="K15" s="207">
        <f>J15-I15+1</f>
        <v>1</v>
      </c>
      <c r="L15" s="201">
        <f t="shared" si="0"/>
        <v>1</v>
      </c>
      <c r="M15" s="73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5"/>
      <c r="AQ15" s="73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5"/>
      <c r="BF15" s="73"/>
      <c r="BG15" s="74"/>
      <c r="BH15" s="74"/>
      <c r="BI15" s="74"/>
      <c r="BJ15" s="74"/>
      <c r="BK15" s="78"/>
      <c r="BL15" s="78"/>
      <c r="BM15" s="78"/>
      <c r="BN15" s="78"/>
      <c r="BO15" s="78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0">
        <v>2.1</v>
      </c>
      <c r="C16" s="193" t="s">
        <v>99</v>
      </c>
      <c r="D16" s="152" t="s">
        <v>119</v>
      </c>
      <c r="E16" s="153">
        <v>1</v>
      </c>
      <c r="F16" s="154">
        <v>1</v>
      </c>
      <c r="G16" s="155">
        <f>E16-F16</f>
        <v>0</v>
      </c>
      <c r="H16" s="156"/>
      <c r="I16" s="187"/>
      <c r="J16" s="187"/>
      <c r="K16" s="213"/>
      <c r="L16" s="201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8"/>
      <c r="X16" s="78"/>
      <c r="Y16" s="78"/>
      <c r="Z16" s="78"/>
      <c r="AA16" s="81"/>
      <c r="AB16" s="84"/>
      <c r="AC16" s="85"/>
      <c r="AD16" s="85"/>
      <c r="AE16" s="85"/>
      <c r="AF16" s="85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0">
        <v>2.2000000000000002</v>
      </c>
      <c r="C17" s="193" t="s">
        <v>100</v>
      </c>
      <c r="D17" s="152" t="s">
        <v>119</v>
      </c>
      <c r="E17" s="153">
        <v>2</v>
      </c>
      <c r="F17" s="154">
        <v>2</v>
      </c>
      <c r="G17" s="155">
        <f>E17-F17</f>
        <v>0</v>
      </c>
      <c r="H17" s="156"/>
      <c r="I17" s="187"/>
      <c r="J17" s="187"/>
      <c r="K17" s="213"/>
      <c r="L17" s="201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1"/>
      <c r="AB17" s="77"/>
      <c r="AC17" s="78"/>
      <c r="AD17" s="78"/>
      <c r="AE17" s="78"/>
      <c r="AF17" s="78"/>
      <c r="AG17" s="85"/>
      <c r="AH17" s="85"/>
      <c r="AI17" s="85"/>
      <c r="AJ17" s="85"/>
      <c r="AK17" s="85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0">
        <v>2.2999999999999998</v>
      </c>
      <c r="C18" s="193" t="s">
        <v>101</v>
      </c>
      <c r="D18" s="152" t="s">
        <v>119</v>
      </c>
      <c r="E18" s="153">
        <v>6</v>
      </c>
      <c r="F18" s="154">
        <v>6</v>
      </c>
      <c r="G18" s="155">
        <f>E18-F18</f>
        <v>0</v>
      </c>
      <c r="H18" s="156"/>
      <c r="I18" s="187"/>
      <c r="J18" s="187"/>
      <c r="K18" s="213"/>
      <c r="L18" s="201">
        <f t="shared" si="0"/>
        <v>1</v>
      </c>
      <c r="M18" s="77"/>
      <c r="N18" s="78"/>
      <c r="O18" s="78"/>
      <c r="P18" s="78"/>
      <c r="Q18" s="78"/>
      <c r="R18" s="80"/>
      <c r="S18" s="80"/>
      <c r="T18" s="80"/>
      <c r="U18" s="80"/>
      <c r="V18" s="80"/>
      <c r="W18" s="78"/>
      <c r="X18" s="78"/>
      <c r="Y18" s="78"/>
      <c r="Z18" s="78"/>
      <c r="AA18" s="81"/>
      <c r="AB18" s="77"/>
      <c r="AC18" s="78"/>
      <c r="AD18" s="78"/>
      <c r="AE18" s="78"/>
      <c r="AF18" s="78"/>
      <c r="AG18" s="82"/>
      <c r="AH18" s="82"/>
      <c r="AI18" s="82"/>
      <c r="AJ18" s="82"/>
      <c r="AK18" s="82"/>
      <c r="AL18" s="78"/>
      <c r="AM18" s="78"/>
      <c r="AN18" s="78"/>
      <c r="AO18" s="78"/>
      <c r="AP18" s="81"/>
      <c r="AQ18" s="77"/>
      <c r="AR18" s="78"/>
      <c r="AS18" s="78"/>
      <c r="AT18" s="78"/>
      <c r="AU18" s="78"/>
      <c r="AV18" s="83"/>
      <c r="AW18" s="83"/>
      <c r="AX18" s="83"/>
      <c r="AY18" s="83"/>
      <c r="AZ18" s="83"/>
      <c r="BA18" s="78"/>
      <c r="BB18" s="78"/>
      <c r="BC18" s="78"/>
      <c r="BD18" s="78"/>
      <c r="BE18" s="81"/>
      <c r="BF18" s="7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81"/>
      <c r="BU18" s="38"/>
      <c r="BV18" s="39"/>
    </row>
    <row r="19" spans="2:74" ht="23.1" customHeight="1">
      <c r="B19" s="150">
        <v>2.4</v>
      </c>
      <c r="C19" s="193" t="s">
        <v>102</v>
      </c>
      <c r="D19" s="152" t="s">
        <v>119</v>
      </c>
      <c r="E19" s="153">
        <v>3</v>
      </c>
      <c r="F19" s="154">
        <v>3</v>
      </c>
      <c r="G19" s="155">
        <f>E19-F19</f>
        <v>0</v>
      </c>
      <c r="H19" s="156"/>
      <c r="I19" s="187"/>
      <c r="J19" s="187"/>
      <c r="K19" s="213"/>
      <c r="L19" s="201">
        <f t="shared" si="0"/>
        <v>1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77"/>
      <c r="AC19" s="78"/>
      <c r="AD19" s="78"/>
      <c r="AE19" s="78"/>
      <c r="AF19" s="78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94">
        <v>3</v>
      </c>
      <c r="C20" s="195" t="s">
        <v>72</v>
      </c>
      <c r="D20" s="196"/>
      <c r="E20" s="197">
        <f>SUM(E21:E24)</f>
        <v>8</v>
      </c>
      <c r="F20" s="198">
        <f>SUM(F21:F24)</f>
        <v>8</v>
      </c>
      <c r="G20" s="199">
        <f>SUM(G21:G24)</f>
        <v>0</v>
      </c>
      <c r="H20" s="200"/>
      <c r="I20" s="206">
        <v>45914</v>
      </c>
      <c r="J20" s="206">
        <v>45914</v>
      </c>
      <c r="K20" s="207">
        <f>J20-I20+1</f>
        <v>1</v>
      </c>
      <c r="L20" s="201">
        <f t="shared" ref="L20:L25" si="2">IFERROR(F20/E20,"")</f>
        <v>1</v>
      </c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3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5"/>
      <c r="BF20" s="73"/>
      <c r="BG20" s="74"/>
      <c r="BH20" s="74"/>
      <c r="BI20" s="74"/>
      <c r="BJ20" s="74"/>
      <c r="BK20" s="78"/>
      <c r="BL20" s="78"/>
      <c r="BM20" s="78"/>
      <c r="BN20" s="78"/>
      <c r="BO20" s="78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0">
        <v>3.1</v>
      </c>
      <c r="C21" s="193" t="s">
        <v>103</v>
      </c>
      <c r="D21" s="152" t="s">
        <v>119</v>
      </c>
      <c r="E21" s="153">
        <v>3</v>
      </c>
      <c r="F21" s="154">
        <v>3</v>
      </c>
      <c r="G21" s="155">
        <f t="shared" ref="G21:G24" si="3">E21-F21</f>
        <v>0</v>
      </c>
      <c r="H21" s="156"/>
      <c r="I21" s="157"/>
      <c r="J21" s="158"/>
      <c r="K21" s="213"/>
      <c r="L21" s="201">
        <f>IFERROR(F21/E21,"")</f>
        <v>1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0">
        <v>3.2</v>
      </c>
      <c r="C22" s="193" t="s">
        <v>104</v>
      </c>
      <c r="D22" s="152" t="s">
        <v>119</v>
      </c>
      <c r="E22" s="153">
        <v>2</v>
      </c>
      <c r="F22" s="154">
        <v>2</v>
      </c>
      <c r="G22" s="155">
        <f t="shared" si="3"/>
        <v>0</v>
      </c>
      <c r="H22" s="156"/>
      <c r="I22" s="157"/>
      <c r="J22" s="158"/>
      <c r="K22" s="213"/>
      <c r="L22" s="201">
        <f>IFERROR(F22/E22,"")</f>
        <v>1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0" t="s">
        <v>37</v>
      </c>
      <c r="C23" s="193" t="s">
        <v>105</v>
      </c>
      <c r="D23" s="152" t="s">
        <v>119</v>
      </c>
      <c r="E23" s="153">
        <v>2</v>
      </c>
      <c r="F23" s="154">
        <v>2</v>
      </c>
      <c r="G23" s="155">
        <f t="shared" si="3"/>
        <v>0</v>
      </c>
      <c r="H23" s="163"/>
      <c r="I23" s="157"/>
      <c r="J23" s="158"/>
      <c r="K23" s="213"/>
      <c r="L23" s="201">
        <f>IFERROR(F23/E23,"")</f>
        <v>1</v>
      </c>
      <c r="M23" s="77"/>
      <c r="N23" s="78"/>
      <c r="O23" s="78"/>
      <c r="P23" s="78"/>
      <c r="Q23" s="78"/>
      <c r="R23" s="80"/>
      <c r="S23" s="80"/>
      <c r="T23" s="80"/>
      <c r="U23" s="80"/>
      <c r="V23" s="80"/>
      <c r="W23" s="78"/>
      <c r="X23" s="78"/>
      <c r="Y23" s="78"/>
      <c r="Z23" s="78"/>
      <c r="AA23" s="81"/>
      <c r="AB23" s="77"/>
      <c r="AC23" s="78"/>
      <c r="AD23" s="78"/>
      <c r="AE23" s="78"/>
      <c r="AF23" s="78"/>
      <c r="AG23" s="82"/>
      <c r="AH23" s="82"/>
      <c r="AI23" s="82"/>
      <c r="AJ23" s="82"/>
      <c r="AK23" s="82"/>
      <c r="AL23" s="78"/>
      <c r="AM23" s="78"/>
      <c r="AN23" s="78"/>
      <c r="AO23" s="78"/>
      <c r="AP23" s="81"/>
      <c r="AQ23" s="77"/>
      <c r="AR23" s="78"/>
      <c r="AS23" s="78"/>
      <c r="AT23" s="78"/>
      <c r="AU23" s="78"/>
      <c r="AV23" s="83"/>
      <c r="AW23" s="83"/>
      <c r="AX23" s="83"/>
      <c r="AY23" s="83"/>
      <c r="AZ23" s="83"/>
      <c r="BA23" s="78"/>
      <c r="BB23" s="78"/>
      <c r="BC23" s="78"/>
      <c r="BD23" s="78"/>
      <c r="BE23" s="81"/>
      <c r="BF23" s="77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81"/>
      <c r="BU23" s="38"/>
      <c r="BV23" s="39"/>
    </row>
    <row r="24" spans="2:74" ht="23.1" customHeight="1">
      <c r="B24" s="150" t="s">
        <v>38</v>
      </c>
      <c r="C24" s="193" t="s">
        <v>106</v>
      </c>
      <c r="D24" s="152" t="s">
        <v>119</v>
      </c>
      <c r="E24" s="153">
        <v>1</v>
      </c>
      <c r="F24" s="154">
        <v>1</v>
      </c>
      <c r="G24" s="155">
        <f t="shared" si="3"/>
        <v>0</v>
      </c>
      <c r="H24" s="163"/>
      <c r="I24" s="157"/>
      <c r="J24" s="158"/>
      <c r="K24" s="213"/>
      <c r="L24" s="201">
        <f>IFERROR(F24/E24,"")</f>
        <v>1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94" t="s">
        <v>73</v>
      </c>
      <c r="C25" s="195" t="s">
        <v>74</v>
      </c>
      <c r="D25" s="196"/>
      <c r="E25" s="197">
        <f>SUM(E26:E29)</f>
        <v>12</v>
      </c>
      <c r="F25" s="198">
        <f>SUM(F26:F29)</f>
        <v>9</v>
      </c>
      <c r="G25" s="199">
        <f>SUM(G26:G29)</f>
        <v>3</v>
      </c>
      <c r="H25" s="200"/>
      <c r="I25" s="206">
        <v>45915</v>
      </c>
      <c r="J25" s="206">
        <v>45915</v>
      </c>
      <c r="K25" s="207">
        <f>J25-I25+1</f>
        <v>1</v>
      </c>
      <c r="L25" s="201">
        <f t="shared" si="2"/>
        <v>0.75</v>
      </c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5"/>
      <c r="AQ25" s="73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73"/>
      <c r="BG25" s="74"/>
      <c r="BH25" s="74"/>
      <c r="BI25" s="74"/>
      <c r="BJ25" s="74"/>
      <c r="BK25" s="78"/>
      <c r="BL25" s="78"/>
      <c r="BM25" s="78"/>
      <c r="BN25" s="78"/>
      <c r="BO25" s="78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0" t="s">
        <v>93</v>
      </c>
      <c r="C26" s="193" t="s">
        <v>107</v>
      </c>
      <c r="D26" s="152"/>
      <c r="E26" s="153">
        <v>2</v>
      </c>
      <c r="F26" s="154">
        <v>1</v>
      </c>
      <c r="G26" s="155">
        <f>E26-F26</f>
        <v>1</v>
      </c>
      <c r="H26" s="156"/>
      <c r="I26" s="157"/>
      <c r="J26" s="158"/>
      <c r="K26" s="213"/>
      <c r="L26" s="201">
        <f t="shared" ref="L26:L39" si="4">IFERROR(F26/E26,"")</f>
        <v>0.5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0" t="s">
        <v>94</v>
      </c>
      <c r="C27" s="193" t="s">
        <v>108</v>
      </c>
      <c r="D27" s="152"/>
      <c r="E27" s="153">
        <v>2</v>
      </c>
      <c r="F27" s="154">
        <v>2</v>
      </c>
      <c r="G27" s="155">
        <f>E27-F27</f>
        <v>0</v>
      </c>
      <c r="H27" s="156"/>
      <c r="I27" s="157"/>
      <c r="J27" s="158"/>
      <c r="K27" s="213"/>
      <c r="L27" s="201">
        <f t="shared" si="4"/>
        <v>1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0" t="s">
        <v>75</v>
      </c>
      <c r="C28" s="193" t="s">
        <v>109</v>
      </c>
      <c r="D28" s="168"/>
      <c r="E28" s="153">
        <v>6</v>
      </c>
      <c r="F28" s="154">
        <v>6</v>
      </c>
      <c r="G28" s="155">
        <f>E28-F28</f>
        <v>0</v>
      </c>
      <c r="H28" s="156"/>
      <c r="I28" s="157"/>
      <c r="J28" s="158"/>
      <c r="K28" s="213"/>
      <c r="L28" s="201">
        <f t="shared" si="4"/>
        <v>1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81"/>
      <c r="BU28" s="38"/>
      <c r="BV28" s="39"/>
    </row>
    <row r="29" spans="2:74" ht="23.1" customHeight="1" thickBot="1">
      <c r="B29" s="150" t="s">
        <v>40</v>
      </c>
      <c r="C29" s="208" t="s">
        <v>110</v>
      </c>
      <c r="D29" s="171"/>
      <c r="E29" s="172">
        <v>2</v>
      </c>
      <c r="F29" s="173">
        <v>0</v>
      </c>
      <c r="G29" s="174">
        <f>E29-F29</f>
        <v>2</v>
      </c>
      <c r="H29" s="175"/>
      <c r="I29" s="176"/>
      <c r="J29" s="177"/>
      <c r="K29" s="214"/>
      <c r="L29" s="201">
        <f t="shared" si="4"/>
        <v>0</v>
      </c>
      <c r="M29" s="86"/>
      <c r="N29" s="87"/>
      <c r="O29" s="87"/>
      <c r="P29" s="87"/>
      <c r="Q29" s="87"/>
      <c r="R29" s="88"/>
      <c r="S29" s="88"/>
      <c r="T29" s="88"/>
      <c r="U29" s="88"/>
      <c r="V29" s="88"/>
      <c r="W29" s="87"/>
      <c r="X29" s="87"/>
      <c r="Y29" s="87"/>
      <c r="Z29" s="87"/>
      <c r="AA29" s="89"/>
      <c r="AB29" s="86"/>
      <c r="AC29" s="87"/>
      <c r="AD29" s="87"/>
      <c r="AE29" s="87"/>
      <c r="AF29" s="87"/>
      <c r="AG29" s="90"/>
      <c r="AH29" s="90"/>
      <c r="AI29" s="90"/>
      <c r="AJ29" s="90"/>
      <c r="AK29" s="90"/>
      <c r="AL29" s="87"/>
      <c r="AM29" s="87"/>
      <c r="AN29" s="87"/>
      <c r="AO29" s="87"/>
      <c r="AP29" s="89"/>
      <c r="AQ29" s="86"/>
      <c r="AR29" s="87"/>
      <c r="AS29" s="87"/>
      <c r="AT29" s="87"/>
      <c r="AU29" s="87"/>
      <c r="AV29" s="91"/>
      <c r="AW29" s="91"/>
      <c r="AX29" s="91"/>
      <c r="AY29" s="91"/>
      <c r="AZ29" s="91"/>
      <c r="BA29" s="87"/>
      <c r="BB29" s="87"/>
      <c r="BC29" s="87"/>
      <c r="BD29" s="87"/>
      <c r="BE29" s="89"/>
      <c r="BF29" s="86"/>
      <c r="BG29" s="87"/>
      <c r="BH29" s="87"/>
      <c r="BI29" s="87"/>
      <c r="BJ29" s="87"/>
      <c r="BK29" s="191"/>
      <c r="BL29" s="191"/>
      <c r="BM29" s="191"/>
      <c r="BN29" s="191"/>
      <c r="BO29" s="191"/>
      <c r="BP29" s="191"/>
      <c r="BQ29" s="191"/>
      <c r="BR29" s="191"/>
      <c r="BS29" s="191"/>
      <c r="BT29" s="192"/>
      <c r="BU29" s="38"/>
      <c r="BV29" s="39"/>
    </row>
    <row r="30" spans="2:74" ht="23.1" customHeight="1">
      <c r="B30" s="194" t="s">
        <v>76</v>
      </c>
      <c r="C30" s="195" t="s">
        <v>77</v>
      </c>
      <c r="D30" s="196"/>
      <c r="E30" s="197">
        <f>SUM(E31:E34)</f>
        <v>8</v>
      </c>
      <c r="F30" s="198">
        <f>SUM(F31:F34)</f>
        <v>4</v>
      </c>
      <c r="G30" s="199">
        <f>SUM(G31:G34)</f>
        <v>4</v>
      </c>
      <c r="H30" s="200"/>
      <c r="I30" s="206">
        <v>45916</v>
      </c>
      <c r="J30" s="206">
        <v>45916</v>
      </c>
      <c r="K30" s="207">
        <f>J30-I30+1</f>
        <v>1</v>
      </c>
      <c r="L30" s="201">
        <f t="shared" si="4"/>
        <v>0.5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191"/>
      <c r="BL30" s="191"/>
      <c r="BM30" s="191"/>
      <c r="BN30" s="191"/>
      <c r="BO30" s="191"/>
      <c r="BP30" s="191"/>
      <c r="BQ30" s="191"/>
      <c r="BR30" s="191"/>
      <c r="BS30" s="191"/>
      <c r="BT30" s="192"/>
      <c r="BU30" s="38"/>
      <c r="BV30" s="39"/>
    </row>
    <row r="31" spans="2:74" ht="23.1" customHeight="1">
      <c r="B31" s="150" t="s">
        <v>79</v>
      </c>
      <c r="C31" s="193" t="s">
        <v>111</v>
      </c>
      <c r="D31" s="152"/>
      <c r="E31" s="153">
        <v>3</v>
      </c>
      <c r="F31" s="154">
        <v>2</v>
      </c>
      <c r="G31" s="155">
        <f>E31-F31</f>
        <v>1</v>
      </c>
      <c r="H31" s="212"/>
      <c r="I31" s="157"/>
      <c r="J31" s="158"/>
      <c r="K31" s="213"/>
      <c r="L31" s="201">
        <f t="shared" si="4"/>
        <v>0.66666666666666663</v>
      </c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5"/>
      <c r="AQ31" s="73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5"/>
      <c r="BF31" s="73"/>
      <c r="BG31" s="74"/>
      <c r="BH31" s="74"/>
      <c r="BI31" s="74"/>
      <c r="BJ31" s="74"/>
      <c r="BK31" s="191"/>
      <c r="BL31" s="191"/>
      <c r="BM31" s="191"/>
      <c r="BN31" s="191"/>
      <c r="BO31" s="191"/>
      <c r="BP31" s="191"/>
      <c r="BQ31" s="191"/>
      <c r="BR31" s="191"/>
      <c r="BS31" s="191"/>
      <c r="BT31" s="192"/>
      <c r="BU31" s="38"/>
      <c r="BV31" s="39"/>
    </row>
    <row r="32" spans="2:74" ht="23.1" customHeight="1">
      <c r="B32" s="150" t="s">
        <v>80</v>
      </c>
      <c r="C32" s="193" t="s">
        <v>112</v>
      </c>
      <c r="D32" s="152"/>
      <c r="E32" s="153">
        <v>2</v>
      </c>
      <c r="F32" s="154">
        <v>2</v>
      </c>
      <c r="G32" s="155">
        <f t="shared" ref="G32:G34" si="5">E32-F32</f>
        <v>0</v>
      </c>
      <c r="H32" s="212"/>
      <c r="I32" s="157"/>
      <c r="J32" s="158"/>
      <c r="K32" s="213"/>
      <c r="L32" s="201">
        <f t="shared" si="4"/>
        <v>1</v>
      </c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5"/>
      <c r="AQ32" s="73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5"/>
      <c r="BF32" s="73"/>
      <c r="BG32" s="74"/>
      <c r="BH32" s="74"/>
      <c r="BI32" s="74"/>
      <c r="BJ32" s="74"/>
      <c r="BK32" s="191"/>
      <c r="BL32" s="191"/>
      <c r="BM32" s="191"/>
      <c r="BN32" s="191"/>
      <c r="BO32" s="191"/>
      <c r="BP32" s="191"/>
      <c r="BQ32" s="191"/>
      <c r="BR32" s="191"/>
      <c r="BS32" s="191"/>
      <c r="BT32" s="192"/>
      <c r="BU32" s="38"/>
      <c r="BV32" s="39"/>
    </row>
    <row r="33" spans="2:74" ht="23.1" customHeight="1">
      <c r="B33" s="150" t="s">
        <v>81</v>
      </c>
      <c r="C33" s="193" t="s">
        <v>113</v>
      </c>
      <c r="D33" s="152"/>
      <c r="E33" s="153">
        <v>2</v>
      </c>
      <c r="F33" s="154">
        <v>0</v>
      </c>
      <c r="G33" s="155">
        <f>E33-F33</f>
        <v>2</v>
      </c>
      <c r="H33" s="212"/>
      <c r="I33" s="157"/>
      <c r="J33" s="158"/>
      <c r="K33" s="213"/>
      <c r="L33" s="201">
        <f t="shared" si="4"/>
        <v>0</v>
      </c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5"/>
      <c r="AQ33" s="73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5"/>
      <c r="BF33" s="73"/>
      <c r="BG33" s="74"/>
      <c r="BH33" s="74"/>
      <c r="BI33" s="74"/>
      <c r="BJ33" s="74"/>
      <c r="BK33" s="191"/>
      <c r="BL33" s="191"/>
      <c r="BM33" s="191"/>
      <c r="BN33" s="191"/>
      <c r="BO33" s="191"/>
      <c r="BP33" s="191"/>
      <c r="BQ33" s="191"/>
      <c r="BR33" s="191"/>
      <c r="BS33" s="191"/>
      <c r="BT33" s="192"/>
      <c r="BU33" s="38"/>
      <c r="BV33" s="39"/>
    </row>
    <row r="34" spans="2:74" ht="23.1" customHeight="1" thickBot="1">
      <c r="B34" s="150" t="s">
        <v>82</v>
      </c>
      <c r="C34" s="193" t="s">
        <v>114</v>
      </c>
      <c r="D34" s="152"/>
      <c r="E34" s="153">
        <v>1</v>
      </c>
      <c r="F34" s="154">
        <v>0</v>
      </c>
      <c r="G34" s="174">
        <f t="shared" si="5"/>
        <v>1</v>
      </c>
      <c r="H34" s="212"/>
      <c r="I34" s="157"/>
      <c r="J34" s="158"/>
      <c r="K34" s="214"/>
      <c r="L34" s="201">
        <f t="shared" si="4"/>
        <v>0</v>
      </c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5"/>
      <c r="AQ34" s="73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5"/>
      <c r="BF34" s="73"/>
      <c r="BG34" s="74"/>
      <c r="BH34" s="74"/>
      <c r="BI34" s="74"/>
      <c r="BJ34" s="74"/>
      <c r="BK34" s="191"/>
      <c r="BL34" s="191"/>
      <c r="BM34" s="191"/>
      <c r="BN34" s="191"/>
      <c r="BO34" s="191"/>
      <c r="BP34" s="191"/>
      <c r="BQ34" s="191"/>
      <c r="BR34" s="191"/>
      <c r="BS34" s="191"/>
      <c r="BT34" s="192"/>
      <c r="BU34" s="38"/>
      <c r="BV34" s="39"/>
    </row>
    <row r="35" spans="2:74" ht="23.1" customHeight="1">
      <c r="B35" s="194" t="s">
        <v>78</v>
      </c>
      <c r="C35" s="195" t="s">
        <v>83</v>
      </c>
      <c r="D35" s="196"/>
      <c r="E35" s="197">
        <f>SUM(E36:E39)</f>
        <v>4</v>
      </c>
      <c r="F35" s="198">
        <v>4</v>
      </c>
      <c r="G35" s="199">
        <v>0</v>
      </c>
      <c r="H35" s="200"/>
      <c r="I35" s="206">
        <v>45917</v>
      </c>
      <c r="J35" s="206">
        <v>45918</v>
      </c>
      <c r="K35" s="207">
        <f>J35-I35+1</f>
        <v>2</v>
      </c>
      <c r="L35" s="201">
        <f t="shared" si="4"/>
        <v>1</v>
      </c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5"/>
      <c r="AQ35" s="73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5"/>
      <c r="BF35" s="73"/>
      <c r="BG35" s="74"/>
      <c r="BH35" s="74"/>
      <c r="BI35" s="74"/>
      <c r="BJ35" s="74"/>
      <c r="BK35" s="191"/>
      <c r="BL35" s="191"/>
      <c r="BM35" s="191"/>
      <c r="BN35" s="191"/>
      <c r="BO35" s="191"/>
      <c r="BP35" s="191"/>
      <c r="BQ35" s="191"/>
      <c r="BR35" s="191"/>
      <c r="BS35" s="191"/>
      <c r="BT35" s="192"/>
      <c r="BU35" s="38"/>
      <c r="BV35" s="39"/>
    </row>
    <row r="36" spans="2:74" ht="23.1" customHeight="1">
      <c r="B36" s="150" t="s">
        <v>84</v>
      </c>
      <c r="C36" s="193" t="s">
        <v>115</v>
      </c>
      <c r="D36" s="152" t="s">
        <v>129</v>
      </c>
      <c r="E36" s="153">
        <v>1</v>
      </c>
      <c r="F36" s="154">
        <v>1</v>
      </c>
      <c r="G36" s="155">
        <f>E36-F36</f>
        <v>0</v>
      </c>
      <c r="H36" s="212"/>
      <c r="I36" s="157"/>
      <c r="J36" s="158"/>
      <c r="K36" s="213"/>
      <c r="L36" s="201">
        <f t="shared" si="4"/>
        <v>1</v>
      </c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5"/>
      <c r="AQ36" s="73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5"/>
      <c r="BF36" s="73"/>
      <c r="BG36" s="74"/>
      <c r="BH36" s="74"/>
      <c r="BI36" s="74"/>
      <c r="BJ36" s="74"/>
      <c r="BK36" s="191"/>
      <c r="BL36" s="191"/>
      <c r="BM36" s="191"/>
      <c r="BN36" s="191"/>
      <c r="BO36" s="191"/>
      <c r="BP36" s="191"/>
      <c r="BQ36" s="191"/>
      <c r="BR36" s="191"/>
      <c r="BS36" s="191"/>
      <c r="BT36" s="192"/>
      <c r="BU36" s="38"/>
      <c r="BV36" s="39"/>
    </row>
    <row r="37" spans="2:74" ht="23.1" customHeight="1">
      <c r="B37" s="150" t="s">
        <v>85</v>
      </c>
      <c r="C37" s="193" t="s">
        <v>116</v>
      </c>
      <c r="D37" s="152" t="s">
        <v>129</v>
      </c>
      <c r="E37" s="153">
        <v>1</v>
      </c>
      <c r="F37" s="154">
        <v>1</v>
      </c>
      <c r="G37" s="155">
        <f>E37-F37</f>
        <v>0</v>
      </c>
      <c r="H37" s="212"/>
      <c r="I37" s="157"/>
      <c r="J37" s="158"/>
      <c r="K37" s="213"/>
      <c r="L37" s="201">
        <f t="shared" si="4"/>
        <v>1</v>
      </c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73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5"/>
      <c r="BF37" s="73"/>
      <c r="BG37" s="74"/>
      <c r="BH37" s="74"/>
      <c r="BI37" s="74"/>
      <c r="BJ37" s="74"/>
      <c r="BK37" s="191"/>
      <c r="BL37" s="191"/>
      <c r="BM37" s="191"/>
      <c r="BN37" s="191"/>
      <c r="BO37" s="191"/>
      <c r="BP37" s="191"/>
      <c r="BQ37" s="191"/>
      <c r="BR37" s="191"/>
      <c r="BS37" s="191"/>
      <c r="BT37" s="192"/>
      <c r="BU37" s="38"/>
      <c r="BV37" s="39"/>
    </row>
    <row r="38" spans="2:74" ht="23.1" customHeight="1">
      <c r="B38" s="150" t="s">
        <v>86</v>
      </c>
      <c r="C38" s="193" t="s">
        <v>117</v>
      </c>
      <c r="D38" s="152" t="s">
        <v>129</v>
      </c>
      <c r="E38" s="153">
        <v>1</v>
      </c>
      <c r="F38" s="154">
        <v>1</v>
      </c>
      <c r="G38" s="155">
        <f>E38-F38</f>
        <v>0</v>
      </c>
      <c r="H38" s="212"/>
      <c r="I38" s="157"/>
      <c r="J38" s="158"/>
      <c r="K38" s="213"/>
      <c r="L38" s="201">
        <f t="shared" si="4"/>
        <v>1</v>
      </c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5"/>
      <c r="AQ38" s="73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5"/>
      <c r="BF38" s="73"/>
      <c r="BG38" s="74"/>
      <c r="BH38" s="74"/>
      <c r="BI38" s="74"/>
      <c r="BJ38" s="74"/>
      <c r="BK38" s="191"/>
      <c r="BL38" s="191"/>
      <c r="BM38" s="191"/>
      <c r="BN38" s="191"/>
      <c r="BO38" s="191"/>
      <c r="BP38" s="191"/>
      <c r="BQ38" s="191"/>
      <c r="BR38" s="191"/>
      <c r="BS38" s="191"/>
      <c r="BT38" s="192"/>
      <c r="BU38" s="38"/>
      <c r="BV38" s="39"/>
    </row>
    <row r="39" spans="2:74" ht="23.1" customHeight="1" thickBot="1">
      <c r="B39" s="150" t="s">
        <v>87</v>
      </c>
      <c r="C39" s="193" t="s">
        <v>118</v>
      </c>
      <c r="D39" s="152" t="s">
        <v>129</v>
      </c>
      <c r="E39" s="219">
        <v>1</v>
      </c>
      <c r="F39" s="220">
        <v>1</v>
      </c>
      <c r="G39" s="190">
        <f>E39-F39</f>
        <v>0</v>
      </c>
      <c r="H39" s="221"/>
      <c r="I39" s="222"/>
      <c r="J39" s="158"/>
      <c r="K39" s="214"/>
      <c r="L39" s="201">
        <f t="shared" si="4"/>
        <v>1</v>
      </c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5"/>
      <c r="AQ39" s="73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5"/>
      <c r="BF39" s="73"/>
      <c r="BG39" s="74"/>
      <c r="BH39" s="74"/>
      <c r="BI39" s="74"/>
      <c r="BJ39" s="74"/>
      <c r="BK39" s="87"/>
      <c r="BL39" s="87"/>
      <c r="BM39" s="87"/>
      <c r="BN39" s="87"/>
      <c r="BO39" s="87"/>
      <c r="BP39" s="87"/>
      <c r="BQ39" s="87"/>
      <c r="BR39" s="87"/>
      <c r="BS39" s="87"/>
      <c r="BT39" s="89"/>
      <c r="BU39" s="38"/>
      <c r="BV39" s="39"/>
    </row>
    <row r="40" spans="2:74" ht="23.1" customHeight="1">
      <c r="B40" s="38"/>
      <c r="C40" s="38"/>
      <c r="D40" s="223"/>
      <c r="E40" s="224" t="s">
        <v>28</v>
      </c>
      <c r="F40" s="224" t="s">
        <v>29</v>
      </c>
      <c r="G40" s="224" t="s">
        <v>30</v>
      </c>
      <c r="H40" s="224" t="s">
        <v>41</v>
      </c>
      <c r="I40" s="224" t="s">
        <v>42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9"/>
    </row>
    <row r="41" spans="2:74" ht="23.1" customHeight="1">
      <c r="B41" s="38"/>
      <c r="C41" s="36" t="s">
        <v>43</v>
      </c>
      <c r="D41" s="215" t="s">
        <v>44</v>
      </c>
      <c r="E41" s="216">
        <f>SUM(E11:E14,E16:E19,E21:E24,E26:E29,E31:E34,E36:E39)</f>
        <v>52</v>
      </c>
      <c r="F41" s="216">
        <f>SUM(F11:F14,F16:F19,F21:F24,F26:F29,F31:F34,F36:F39)</f>
        <v>45</v>
      </c>
      <c r="G41" s="216">
        <f>SUM(G11:G14,G16:G19,G21:G24,G26:G29,G31:G34,G36:G39)</f>
        <v>7</v>
      </c>
      <c r="H41" s="217">
        <v>7</v>
      </c>
      <c r="I41" s="218">
        <f>E41/H41</f>
        <v>7.4285714285714288</v>
      </c>
      <c r="J41" s="38"/>
      <c r="K41" s="38"/>
      <c r="L41" s="182" t="s">
        <v>45</v>
      </c>
      <c r="M41" s="95">
        <v>1</v>
      </c>
      <c r="N41" s="95">
        <v>2</v>
      </c>
      <c r="O41" s="95">
        <v>3</v>
      </c>
      <c r="P41" s="95">
        <v>4</v>
      </c>
      <c r="Q41" s="95">
        <v>5</v>
      </c>
      <c r="R41" s="95">
        <v>6</v>
      </c>
      <c r="S41" s="95">
        <v>7</v>
      </c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38"/>
      <c r="BV41" s="137" t="s">
        <v>46</v>
      </c>
    </row>
    <row r="42" spans="2:74" ht="23.1" customHeight="1">
      <c r="B42" s="38"/>
      <c r="C42" s="38"/>
      <c r="D42" s="38"/>
      <c r="E42" s="38"/>
      <c r="F42" s="38"/>
      <c r="G42" s="38"/>
      <c r="H42" s="96" t="s">
        <v>47</v>
      </c>
      <c r="I42" s="38"/>
      <c r="J42" s="38"/>
      <c r="K42" s="38"/>
      <c r="L42" s="182" t="s">
        <v>48</v>
      </c>
      <c r="M42" s="97">
        <f>E41</f>
        <v>52</v>
      </c>
      <c r="N42" s="98">
        <f>M42-I41</f>
        <v>44.571428571428569</v>
      </c>
      <c r="O42" s="98">
        <f>N42-I41</f>
        <v>37.142857142857139</v>
      </c>
      <c r="P42" s="98">
        <f>O42-I41</f>
        <v>29.714285714285708</v>
      </c>
      <c r="Q42" s="98">
        <f>P42-I41</f>
        <v>22.285714285714278</v>
      </c>
      <c r="R42" s="98">
        <f>Q42-I41</f>
        <v>14.857142857142849</v>
      </c>
      <c r="S42" s="98">
        <f>R42-I41</f>
        <v>7.4285714285714199</v>
      </c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38"/>
      <c r="BV42" s="138" t="s">
        <v>49</v>
      </c>
    </row>
    <row r="43" spans="2:74" ht="23.1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182" t="s">
        <v>28</v>
      </c>
      <c r="M43" s="97">
        <f>E41</f>
        <v>52</v>
      </c>
      <c r="N43" s="97">
        <f>M45</f>
        <v>44</v>
      </c>
      <c r="O43" s="97">
        <f>N45</f>
        <v>32</v>
      </c>
      <c r="P43" s="97">
        <f>O45</f>
        <v>24</v>
      </c>
      <c r="Q43" s="97">
        <f>P45</f>
        <v>15</v>
      </c>
      <c r="R43" s="97">
        <f t="shared" ref="R43:S43" si="6">Q45</f>
        <v>11</v>
      </c>
      <c r="S43" s="97">
        <f t="shared" si="6"/>
        <v>10</v>
      </c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38"/>
      <c r="BV43" s="139">
        <f>SUM(M43:BT43)</f>
        <v>188</v>
      </c>
    </row>
    <row r="44" spans="2:74" ht="23.1" customHeight="1">
      <c r="B44" s="38"/>
      <c r="C44" s="38"/>
      <c r="D44" s="38"/>
      <c r="E44" s="38"/>
      <c r="F44" s="38"/>
      <c r="G44" s="38"/>
      <c r="H44" s="38"/>
      <c r="I44" s="38"/>
      <c r="J44" s="38"/>
      <c r="K44" s="99" t="s">
        <v>50</v>
      </c>
      <c r="L44" s="182" t="s">
        <v>51</v>
      </c>
      <c r="M44" s="76">
        <v>8</v>
      </c>
      <c r="N44" s="76">
        <v>12</v>
      </c>
      <c r="O44" s="76">
        <v>8</v>
      </c>
      <c r="P44" s="76">
        <v>9</v>
      </c>
      <c r="Q44" s="76">
        <v>4</v>
      </c>
      <c r="R44" s="76">
        <v>1</v>
      </c>
      <c r="S44" s="76">
        <v>0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38"/>
      <c r="BV44" s="140">
        <f>SUM(M44:BT44)</f>
        <v>42</v>
      </c>
    </row>
    <row r="45" spans="2:74" ht="23.1" customHeight="1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182" t="s">
        <v>52</v>
      </c>
      <c r="M45" s="97">
        <f>M43-M44</f>
        <v>44</v>
      </c>
      <c r="N45" s="97">
        <f>N43-N44</f>
        <v>32</v>
      </c>
      <c r="O45" s="97">
        <f>O43-O44</f>
        <v>24</v>
      </c>
      <c r="P45" s="97">
        <f t="shared" ref="P45" si="7">P43-P44</f>
        <v>15</v>
      </c>
      <c r="Q45" s="97">
        <f>Q43-Q44</f>
        <v>11</v>
      </c>
      <c r="R45" s="97">
        <f>R43-R44</f>
        <v>10</v>
      </c>
      <c r="S45" s="97">
        <f>S43-S44</f>
        <v>10</v>
      </c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38"/>
      <c r="BV45" s="140">
        <f>SUM(M45:BT45)</f>
        <v>146</v>
      </c>
    </row>
    <row r="46" spans="2:74" ht="19.5" customHeight="1">
      <c r="C46" s="36" t="s">
        <v>53</v>
      </c>
      <c r="I46" s="210"/>
    </row>
    <row r="47" spans="2:74" ht="381.95" customHeight="1"/>
    <row r="48" spans="2:74" ht="216.95" customHeight="1"/>
    <row r="50" spans="2:74" ht="50.1" customHeight="1">
      <c r="B50" s="244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245"/>
      <c r="BM50" s="245"/>
      <c r="BN50" s="245"/>
      <c r="BO50" s="245"/>
      <c r="BP50" s="245"/>
      <c r="BQ50" s="245"/>
      <c r="BR50" s="245"/>
      <c r="BS50" s="245"/>
      <c r="BT50" s="245"/>
      <c r="BU50" s="245"/>
      <c r="BV50" s="246"/>
    </row>
  </sheetData>
  <mergeCells count="23">
    <mergeCell ref="B50:BV50"/>
    <mergeCell ref="E8:G8"/>
    <mergeCell ref="K3:K7"/>
    <mergeCell ref="K8:K9"/>
    <mergeCell ref="L8:L9"/>
    <mergeCell ref="M8:Q8"/>
    <mergeCell ref="R8:V8"/>
    <mergeCell ref="AQ8:AU8"/>
    <mergeCell ref="W8:AA8"/>
    <mergeCell ref="AB8:AF8"/>
    <mergeCell ref="AG8:AK8"/>
    <mergeCell ref="AL8:AP8"/>
    <mergeCell ref="AV8:AZ8"/>
    <mergeCell ref="BA8:BE8"/>
    <mergeCell ref="BF8:BJ8"/>
    <mergeCell ref="BK8:BO8"/>
    <mergeCell ref="BP8:BT8"/>
    <mergeCell ref="B8:B9"/>
    <mergeCell ref="H8:H9"/>
    <mergeCell ref="D8:D9"/>
    <mergeCell ref="I8:I9"/>
    <mergeCell ref="J8:J9"/>
    <mergeCell ref="C8:C9"/>
  </mergeCells>
  <phoneticPr fontId="34" type="noConversion"/>
  <conditionalFormatting sqref="L10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{9D7C32C4-CC3F-41E3-BCD4-24C7E830DA41}</x14:id>
        </ext>
      </extLst>
    </cfRule>
  </conditionalFormatting>
  <conditionalFormatting sqref="L10:L14">
    <cfRule type="dataBar" priority="16">
      <dataBar>
        <cfvo type="percent" val="1"/>
        <cfvo type="percent" val="100"/>
        <color theme="8" tint="0.59999389629810485"/>
      </dataBar>
    </cfRule>
  </conditionalFormatting>
  <conditionalFormatting sqref="L10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{53649E2A-D2B2-41D5-BC32-C7DD2172CEBC}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{9F5915D6-AB44-4E0B-BF55-FA81FEDDBF79}</x14:id>
        </ext>
      </extLst>
    </cfRule>
  </conditionalFormatting>
  <conditionalFormatting sqref="L15:L39">
    <cfRule type="dataBar" priority="4">
      <dataBar>
        <cfvo type="percent" val="1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C32C4-CC3F-41E3-BCD4-24C7E830DA4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3649E2A-D2B2-41D5-BC32-C7DD2172C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5915D6-AB44-4E0B-BF55-FA81FEDDBF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9D2-447F-4F39-A4BD-92E74C4EFF49}">
  <dimension ref="B3:I9"/>
  <sheetViews>
    <sheetView tabSelected="1" workbookViewId="0">
      <selection activeCell="D14" sqref="D14"/>
    </sheetView>
  </sheetViews>
  <sheetFormatPr baseColWidth="10" defaultRowHeight="15.75"/>
  <cols>
    <col min="2" max="2" width="48.5" customWidth="1"/>
    <col min="3" max="5" width="25.625" customWidth="1"/>
    <col min="7" max="9" width="20.625" customWidth="1"/>
  </cols>
  <sheetData>
    <row r="3" spans="2:9" ht="36" customHeight="1">
      <c r="B3" s="225" t="s">
        <v>120</v>
      </c>
      <c r="C3" s="225" t="s">
        <v>121</v>
      </c>
      <c r="D3" s="225" t="s">
        <v>122</v>
      </c>
      <c r="E3" s="225" t="s">
        <v>123</v>
      </c>
    </row>
    <row r="4" spans="2:9" ht="60" customHeight="1">
      <c r="B4" s="209" t="s">
        <v>124</v>
      </c>
      <c r="C4" s="209"/>
      <c r="D4" s="209"/>
      <c r="E4" s="228" t="s">
        <v>129</v>
      </c>
      <c r="G4" s="227" t="s">
        <v>119</v>
      </c>
      <c r="H4" s="228" t="s">
        <v>129</v>
      </c>
      <c r="I4" s="229" t="s">
        <v>130</v>
      </c>
    </row>
    <row r="5" spans="2:9" ht="60" customHeight="1">
      <c r="B5" s="209" t="s">
        <v>69</v>
      </c>
      <c r="C5" s="209"/>
      <c r="D5" s="209"/>
      <c r="E5" s="227" t="s">
        <v>119</v>
      </c>
      <c r="G5" s="226"/>
      <c r="H5" s="35"/>
      <c r="I5" s="35"/>
    </row>
    <row r="6" spans="2:9" ht="60" customHeight="1">
      <c r="B6" s="209" t="s">
        <v>126</v>
      </c>
      <c r="C6" s="209"/>
      <c r="D6" s="209"/>
      <c r="E6" s="227" t="s">
        <v>119</v>
      </c>
    </row>
    <row r="7" spans="2:9" ht="60" customHeight="1">
      <c r="B7" s="209" t="s">
        <v>125</v>
      </c>
      <c r="C7" s="209"/>
      <c r="D7" s="229" t="s">
        <v>130</v>
      </c>
      <c r="E7" s="209"/>
    </row>
    <row r="8" spans="2:9" ht="60" customHeight="1">
      <c r="B8" s="209" t="s">
        <v>128</v>
      </c>
      <c r="C8" s="209"/>
      <c r="D8" s="229" t="s">
        <v>130</v>
      </c>
      <c r="E8" s="209"/>
    </row>
    <row r="9" spans="2:9" ht="60" customHeight="1">
      <c r="B9" s="209" t="s">
        <v>127</v>
      </c>
      <c r="C9" s="209"/>
      <c r="D9" s="209"/>
      <c r="E9" s="228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33" activePane="bottomLeft" state="frozen"/>
      <selection pane="bottomLeft" activeCell="C9" sqref="C9"/>
    </sheetView>
  </sheetViews>
  <sheetFormatPr baseColWidth="10" defaultColWidth="11.125" defaultRowHeight="15.75"/>
  <cols>
    <col min="1" max="1" width="3.25" customWidth="1"/>
    <col min="2" max="2" width="10.5" customWidth="1"/>
    <col min="3" max="3" width="28.75" customWidth="1"/>
    <col min="4" max="4" width="22" customWidth="1"/>
    <col min="5" max="8" width="9" customWidth="1"/>
    <col min="9" max="10" width="10.875" customWidth="1"/>
    <col min="11" max="11" width="9.75" customWidth="1"/>
    <col min="12" max="12" width="15" customWidth="1"/>
    <col min="13" max="72" width="3.875" customWidth="1"/>
    <col min="73" max="73" width="1" customWidth="1"/>
    <col min="74" max="74" width="8.125" style="35" customWidth="1"/>
    <col min="75" max="75" width="3.25" customWidth="1"/>
  </cols>
  <sheetData>
    <row r="1" spans="2:74" s="35" customFormat="1" ht="35.1" customHeight="1" thickBot="1">
      <c r="B1" s="106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50" t="s">
        <v>1</v>
      </c>
      <c r="L2" s="42" t="s">
        <v>2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51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51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51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52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33" t="s">
        <v>7</v>
      </c>
      <c r="C7" s="242" t="s">
        <v>8</v>
      </c>
      <c r="D7" s="237" t="s">
        <v>9</v>
      </c>
      <c r="E7" s="247" t="s">
        <v>10</v>
      </c>
      <c r="F7" s="248"/>
      <c r="G7" s="249"/>
      <c r="H7" s="235" t="s">
        <v>11</v>
      </c>
      <c r="I7" s="239" t="s">
        <v>12</v>
      </c>
      <c r="J7" s="240" t="s">
        <v>13</v>
      </c>
      <c r="K7" s="253" t="s">
        <v>14</v>
      </c>
      <c r="L7" s="254" t="s">
        <v>15</v>
      </c>
      <c r="M7" s="256" t="s">
        <v>16</v>
      </c>
      <c r="N7" s="231"/>
      <c r="O7" s="231"/>
      <c r="P7" s="231"/>
      <c r="Q7" s="232"/>
      <c r="R7" s="257" t="s">
        <v>17</v>
      </c>
      <c r="S7" s="231"/>
      <c r="T7" s="231"/>
      <c r="U7" s="231"/>
      <c r="V7" s="232"/>
      <c r="W7" s="257" t="s">
        <v>18</v>
      </c>
      <c r="X7" s="231"/>
      <c r="Y7" s="231"/>
      <c r="Z7" s="231"/>
      <c r="AA7" s="232"/>
      <c r="AB7" s="259" t="s">
        <v>19</v>
      </c>
      <c r="AC7" s="231"/>
      <c r="AD7" s="231"/>
      <c r="AE7" s="231"/>
      <c r="AF7" s="232"/>
      <c r="AG7" s="260" t="s">
        <v>20</v>
      </c>
      <c r="AH7" s="231"/>
      <c r="AI7" s="231"/>
      <c r="AJ7" s="231"/>
      <c r="AK7" s="232"/>
      <c r="AL7" s="260" t="s">
        <v>21</v>
      </c>
      <c r="AM7" s="231"/>
      <c r="AN7" s="231"/>
      <c r="AO7" s="231"/>
      <c r="AP7" s="232"/>
      <c r="AQ7" s="258" t="s">
        <v>22</v>
      </c>
      <c r="AR7" s="231"/>
      <c r="AS7" s="231"/>
      <c r="AT7" s="231"/>
      <c r="AU7" s="232"/>
      <c r="AV7" s="261" t="s">
        <v>23</v>
      </c>
      <c r="AW7" s="231"/>
      <c r="AX7" s="231"/>
      <c r="AY7" s="231"/>
      <c r="AZ7" s="232"/>
      <c r="BA7" s="261" t="s">
        <v>24</v>
      </c>
      <c r="BB7" s="231"/>
      <c r="BC7" s="231"/>
      <c r="BD7" s="231"/>
      <c r="BE7" s="232"/>
      <c r="BF7" s="262" t="s">
        <v>25</v>
      </c>
      <c r="BG7" s="231"/>
      <c r="BH7" s="231"/>
      <c r="BI7" s="231"/>
      <c r="BJ7" s="232"/>
      <c r="BK7" s="263" t="s">
        <v>26</v>
      </c>
      <c r="BL7" s="231"/>
      <c r="BM7" s="231"/>
      <c r="BN7" s="231"/>
      <c r="BO7" s="232"/>
      <c r="BP7" s="263" t="s">
        <v>27</v>
      </c>
      <c r="BQ7" s="231"/>
      <c r="BR7" s="231"/>
      <c r="BS7" s="231"/>
      <c r="BT7" s="232"/>
      <c r="BU7" s="38"/>
      <c r="BV7" s="39"/>
    </row>
    <row r="8" spans="2:74" ht="23.1" customHeight="1" thickBot="1">
      <c r="B8" s="234"/>
      <c r="C8" s="243"/>
      <c r="D8" s="238"/>
      <c r="E8" s="58" t="s">
        <v>28</v>
      </c>
      <c r="F8" s="59" t="s">
        <v>29</v>
      </c>
      <c r="G8" s="60" t="s">
        <v>30</v>
      </c>
      <c r="H8" s="236"/>
      <c r="I8" s="232"/>
      <c r="J8" s="241"/>
      <c r="K8" s="241"/>
      <c r="L8" s="255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1">
        <v>1</v>
      </c>
      <c r="C9" s="183"/>
      <c r="D9" s="184"/>
      <c r="E9" s="142">
        <f>SUM(E10:E16)</f>
        <v>0</v>
      </c>
      <c r="F9" s="143">
        <f>SUM(F10:F16)</f>
        <v>0</v>
      </c>
      <c r="G9" s="144">
        <f>SUM(G10:G16)</f>
        <v>0</v>
      </c>
      <c r="H9" s="145"/>
      <c r="I9" s="146"/>
      <c r="J9" s="147"/>
      <c r="K9" s="148"/>
      <c r="L9" s="149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0">
        <v>1.1000000000000001</v>
      </c>
      <c r="C10" s="151"/>
      <c r="D10" s="152"/>
      <c r="E10" s="153"/>
      <c r="F10" s="154"/>
      <c r="G10" s="155">
        <f t="shared" ref="G10:G16" si="1">E10-F10</f>
        <v>0</v>
      </c>
      <c r="H10" s="156"/>
      <c r="I10" s="157"/>
      <c r="J10" s="158"/>
      <c r="K10" s="159">
        <f t="shared" ref="K10:K16" si="2">J10-I10+1</f>
        <v>1</v>
      </c>
      <c r="L10" s="160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0" t="s">
        <v>36</v>
      </c>
      <c r="C11" s="161"/>
      <c r="D11" s="162"/>
      <c r="E11" s="153"/>
      <c r="F11" s="154"/>
      <c r="G11" s="155">
        <f t="shared" si="1"/>
        <v>0</v>
      </c>
      <c r="H11" s="163"/>
      <c r="I11" s="157"/>
      <c r="J11" s="158"/>
      <c r="K11" s="159">
        <f t="shared" si="2"/>
        <v>1</v>
      </c>
      <c r="L11" s="160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0">
        <v>1.2</v>
      </c>
      <c r="C12" s="151"/>
      <c r="D12" s="152"/>
      <c r="E12" s="153"/>
      <c r="F12" s="154"/>
      <c r="G12" s="155">
        <f t="shared" si="1"/>
        <v>0</v>
      </c>
      <c r="H12" s="156"/>
      <c r="I12" s="157"/>
      <c r="J12" s="158"/>
      <c r="K12" s="159">
        <f t="shared" si="2"/>
        <v>1</v>
      </c>
      <c r="L12" s="160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0">
        <v>1.3</v>
      </c>
      <c r="C13" s="151"/>
      <c r="D13" s="152"/>
      <c r="E13" s="153"/>
      <c r="F13" s="154"/>
      <c r="G13" s="155">
        <f t="shared" si="1"/>
        <v>0</v>
      </c>
      <c r="H13" s="156"/>
      <c r="I13" s="157"/>
      <c r="J13" s="158"/>
      <c r="K13" s="159">
        <f t="shared" si="2"/>
        <v>1</v>
      </c>
      <c r="L13" s="160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0">
        <v>1.4</v>
      </c>
      <c r="C14" s="151"/>
      <c r="D14" s="152"/>
      <c r="E14" s="153"/>
      <c r="F14" s="154"/>
      <c r="G14" s="155">
        <f t="shared" si="1"/>
        <v>0</v>
      </c>
      <c r="H14" s="156"/>
      <c r="I14" s="157"/>
      <c r="J14" s="158"/>
      <c r="K14" s="159">
        <f t="shared" si="2"/>
        <v>1</v>
      </c>
      <c r="L14" s="160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0">
        <v>1.5</v>
      </c>
      <c r="C15" s="151"/>
      <c r="D15" s="152"/>
      <c r="E15" s="153"/>
      <c r="F15" s="154"/>
      <c r="G15" s="155">
        <f t="shared" si="1"/>
        <v>0</v>
      </c>
      <c r="H15" s="156"/>
      <c r="I15" s="157"/>
      <c r="J15" s="158"/>
      <c r="K15" s="159">
        <f t="shared" si="2"/>
        <v>1</v>
      </c>
      <c r="L15" s="160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0">
        <v>1.6</v>
      </c>
      <c r="C16" s="151"/>
      <c r="D16" s="152"/>
      <c r="E16" s="153"/>
      <c r="F16" s="154"/>
      <c r="G16" s="155">
        <f t="shared" si="1"/>
        <v>0</v>
      </c>
      <c r="H16" s="156"/>
      <c r="I16" s="157"/>
      <c r="J16" s="158"/>
      <c r="K16" s="159">
        <f t="shared" si="2"/>
        <v>1</v>
      </c>
      <c r="L16" s="160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0">
        <v>2</v>
      </c>
      <c r="C17" s="185"/>
      <c r="D17" s="186"/>
      <c r="E17" s="142">
        <f>SUM(E18:E21)</f>
        <v>0</v>
      </c>
      <c r="F17" s="143">
        <f>SUM(F18:F21)</f>
        <v>0</v>
      </c>
      <c r="G17" s="144">
        <f>SUM(G18:G21)</f>
        <v>0</v>
      </c>
      <c r="H17" s="164"/>
      <c r="I17" s="165"/>
      <c r="J17" s="166"/>
      <c r="K17" s="167"/>
      <c r="L17" s="149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0">
        <v>2.1</v>
      </c>
      <c r="C18" s="151"/>
      <c r="D18" s="152"/>
      <c r="E18" s="153"/>
      <c r="F18" s="154"/>
      <c r="G18" s="155">
        <f>E18-F18</f>
        <v>0</v>
      </c>
      <c r="H18" s="156"/>
      <c r="I18" s="157"/>
      <c r="J18" s="158"/>
      <c r="K18" s="159">
        <f>J18-I18+1</f>
        <v>1</v>
      </c>
      <c r="L18" s="160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0">
        <v>2.2000000000000002</v>
      </c>
      <c r="C19" s="151"/>
      <c r="D19" s="152"/>
      <c r="E19" s="153"/>
      <c r="F19" s="154"/>
      <c r="G19" s="155">
        <f>E19-F19</f>
        <v>0</v>
      </c>
      <c r="H19" s="156"/>
      <c r="I19" s="157"/>
      <c r="J19" s="158"/>
      <c r="K19" s="159">
        <f>J19-I19+1</f>
        <v>1</v>
      </c>
      <c r="L19" s="160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0">
        <v>2.2999999999999998</v>
      </c>
      <c r="C20" s="151"/>
      <c r="D20" s="152"/>
      <c r="E20" s="153"/>
      <c r="F20" s="154"/>
      <c r="G20" s="155">
        <f>E20-F20</f>
        <v>0</v>
      </c>
      <c r="H20" s="156"/>
      <c r="I20" s="157"/>
      <c r="J20" s="158"/>
      <c r="K20" s="159">
        <f>J20-I20+1</f>
        <v>1</v>
      </c>
      <c r="L20" s="160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0">
        <v>2.4</v>
      </c>
      <c r="C21" s="151"/>
      <c r="D21" s="152"/>
      <c r="E21" s="153"/>
      <c r="F21" s="154"/>
      <c r="G21" s="155">
        <f>E21-F21</f>
        <v>0</v>
      </c>
      <c r="H21" s="156"/>
      <c r="I21" s="157"/>
      <c r="J21" s="158"/>
      <c r="K21" s="159">
        <f>J21-I21+1</f>
        <v>1</v>
      </c>
      <c r="L21" s="160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0">
        <v>3</v>
      </c>
      <c r="C22" s="185"/>
      <c r="D22" s="186"/>
      <c r="E22" s="142">
        <f>SUM(E23:E28)</f>
        <v>0</v>
      </c>
      <c r="F22" s="143">
        <f>SUM(F23:F28)</f>
        <v>0</v>
      </c>
      <c r="G22" s="144">
        <f>SUM(G23:G28)</f>
        <v>0</v>
      </c>
      <c r="H22" s="164"/>
      <c r="I22" s="165"/>
      <c r="J22" s="166"/>
      <c r="K22" s="167"/>
      <c r="L22" s="149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0">
        <v>3.1</v>
      </c>
      <c r="C23" s="151"/>
      <c r="D23" s="152"/>
      <c r="E23" s="153"/>
      <c r="F23" s="154"/>
      <c r="G23" s="155">
        <f t="shared" ref="G23:G28" si="3">E23-F23</f>
        <v>0</v>
      </c>
      <c r="H23" s="156"/>
      <c r="I23" s="157"/>
      <c r="J23" s="158"/>
      <c r="K23" s="159">
        <f t="shared" ref="K23:K28" si="4">J23-I23+1</f>
        <v>1</v>
      </c>
      <c r="L23" s="160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0">
        <v>3.2</v>
      </c>
      <c r="C24" s="151"/>
      <c r="D24" s="152"/>
      <c r="E24" s="153"/>
      <c r="F24" s="154"/>
      <c r="G24" s="155">
        <f t="shared" si="3"/>
        <v>0</v>
      </c>
      <c r="H24" s="156"/>
      <c r="I24" s="157"/>
      <c r="J24" s="158"/>
      <c r="K24" s="159">
        <f t="shared" si="4"/>
        <v>1</v>
      </c>
      <c r="L24" s="160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0" t="s">
        <v>37</v>
      </c>
      <c r="C25" s="161"/>
      <c r="D25" s="162"/>
      <c r="E25" s="153"/>
      <c r="F25" s="154"/>
      <c r="G25" s="155">
        <f t="shared" si="3"/>
        <v>0</v>
      </c>
      <c r="H25" s="163"/>
      <c r="I25" s="157"/>
      <c r="J25" s="158"/>
      <c r="K25" s="159">
        <f t="shared" si="4"/>
        <v>1</v>
      </c>
      <c r="L25" s="160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0" t="s">
        <v>38</v>
      </c>
      <c r="C26" s="161"/>
      <c r="D26" s="162"/>
      <c r="E26" s="153"/>
      <c r="F26" s="154"/>
      <c r="G26" s="155">
        <f t="shared" si="3"/>
        <v>0</v>
      </c>
      <c r="H26" s="163"/>
      <c r="I26" s="157"/>
      <c r="J26" s="158"/>
      <c r="K26" s="159">
        <f t="shared" si="4"/>
        <v>1</v>
      </c>
      <c r="L26" s="160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0">
        <v>3.3</v>
      </c>
      <c r="C27" s="151"/>
      <c r="D27" s="152"/>
      <c r="E27" s="153"/>
      <c r="F27" s="154"/>
      <c r="G27" s="155">
        <f t="shared" si="3"/>
        <v>0</v>
      </c>
      <c r="H27" s="156"/>
      <c r="I27" s="157"/>
      <c r="J27" s="158"/>
      <c r="K27" s="159">
        <f t="shared" si="4"/>
        <v>1</v>
      </c>
      <c r="L27" s="160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0" t="s">
        <v>39</v>
      </c>
      <c r="C28" s="161"/>
      <c r="D28" s="162"/>
      <c r="E28" s="153"/>
      <c r="F28" s="154"/>
      <c r="G28" s="155">
        <f t="shared" si="3"/>
        <v>0</v>
      </c>
      <c r="H28" s="163"/>
      <c r="I28" s="157"/>
      <c r="J28" s="158"/>
      <c r="K28" s="159">
        <f t="shared" si="4"/>
        <v>1</v>
      </c>
      <c r="L28" s="160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0">
        <v>4</v>
      </c>
      <c r="C29" s="185"/>
      <c r="D29" s="186"/>
      <c r="E29" s="142">
        <f>SUM(E30:E33)</f>
        <v>0</v>
      </c>
      <c r="F29" s="143">
        <f>SUM(F30:F33)</f>
        <v>0</v>
      </c>
      <c r="G29" s="144">
        <f>SUM(G30:G33)</f>
        <v>0</v>
      </c>
      <c r="H29" s="164"/>
      <c r="I29" s="165"/>
      <c r="J29" s="166"/>
      <c r="K29" s="167"/>
      <c r="L29" s="149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0">
        <v>4.0999999999999996</v>
      </c>
      <c r="C30" s="151"/>
      <c r="D30" s="152"/>
      <c r="E30" s="153"/>
      <c r="F30" s="154"/>
      <c r="G30" s="155">
        <f>E30-F30</f>
        <v>0</v>
      </c>
      <c r="H30" s="156"/>
      <c r="I30" s="157"/>
      <c r="J30" s="158"/>
      <c r="K30" s="159">
        <f>J30-I30+1</f>
        <v>1</v>
      </c>
      <c r="L30" s="160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0">
        <v>4.2</v>
      </c>
      <c r="C31" s="151"/>
      <c r="D31" s="152"/>
      <c r="E31" s="153"/>
      <c r="F31" s="154"/>
      <c r="G31" s="155">
        <f>E31-F31</f>
        <v>0</v>
      </c>
      <c r="H31" s="156"/>
      <c r="I31" s="157"/>
      <c r="J31" s="158"/>
      <c r="K31" s="159">
        <f>J31-I31+1</f>
        <v>1</v>
      </c>
      <c r="L31" s="160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0">
        <v>4.3</v>
      </c>
      <c r="C32" s="151"/>
      <c r="D32" s="168"/>
      <c r="E32" s="153"/>
      <c r="F32" s="154"/>
      <c r="G32" s="155">
        <f>E32-F32</f>
        <v>0</v>
      </c>
      <c r="H32" s="156"/>
      <c r="I32" s="157"/>
      <c r="J32" s="158"/>
      <c r="K32" s="159">
        <f>J32-I32+1</f>
        <v>1</v>
      </c>
      <c r="L32" s="160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69" t="s">
        <v>40</v>
      </c>
      <c r="C33" s="170"/>
      <c r="D33" s="171"/>
      <c r="E33" s="172"/>
      <c r="F33" s="173"/>
      <c r="G33" s="174">
        <f>E33-F33</f>
        <v>0</v>
      </c>
      <c r="H33" s="175"/>
      <c r="I33" s="176"/>
      <c r="J33" s="177"/>
      <c r="K33" s="178">
        <f>J33-I33+1</f>
        <v>1</v>
      </c>
      <c r="L33" s="179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2" t="s">
        <v>28</v>
      </c>
      <c r="F34" s="92" t="s">
        <v>29</v>
      </c>
      <c r="G34" s="92" t="s">
        <v>30</v>
      </c>
      <c r="H34" s="92" t="s">
        <v>41</v>
      </c>
      <c r="I34" s="92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3" t="s">
        <v>44</v>
      </c>
      <c r="E35" s="94">
        <f>SUM(E10:E16,E18:E21,E23:E28,E30:E33)</f>
        <v>0</v>
      </c>
      <c r="F35" s="94">
        <f>SUM(F10:F16,F18:F21,F23:F28,F30:F33)</f>
        <v>0</v>
      </c>
      <c r="G35" s="94">
        <f>SUM(G10:G16,G18:G21,G23:G28,G30:G33)</f>
        <v>0</v>
      </c>
      <c r="H35" s="181">
        <v>60</v>
      </c>
      <c r="I35" s="180">
        <f>E35/H35</f>
        <v>0</v>
      </c>
      <c r="J35" s="38"/>
      <c r="K35" s="38"/>
      <c r="L35" s="182" t="s">
        <v>45</v>
      </c>
      <c r="M35" s="95">
        <v>1</v>
      </c>
      <c r="N35" s="95">
        <v>2</v>
      </c>
      <c r="O35" s="95">
        <v>3</v>
      </c>
      <c r="P35" s="95">
        <v>4</v>
      </c>
      <c r="Q35" s="95">
        <v>5</v>
      </c>
      <c r="R35" s="95">
        <v>6</v>
      </c>
      <c r="S35" s="95">
        <v>7</v>
      </c>
      <c r="T35" s="95">
        <v>8</v>
      </c>
      <c r="U35" s="95">
        <v>9</v>
      </c>
      <c r="V35" s="95">
        <v>10</v>
      </c>
      <c r="W35" s="95">
        <v>11</v>
      </c>
      <c r="X35" s="95">
        <v>12</v>
      </c>
      <c r="Y35" s="95">
        <v>13</v>
      </c>
      <c r="Z35" s="95">
        <v>14</v>
      </c>
      <c r="AA35" s="95">
        <v>15</v>
      </c>
      <c r="AB35" s="95">
        <v>16</v>
      </c>
      <c r="AC35" s="95">
        <v>17</v>
      </c>
      <c r="AD35" s="95">
        <v>18</v>
      </c>
      <c r="AE35" s="95">
        <v>19</v>
      </c>
      <c r="AF35" s="95">
        <v>20</v>
      </c>
      <c r="AG35" s="95">
        <v>21</v>
      </c>
      <c r="AH35" s="95">
        <v>22</v>
      </c>
      <c r="AI35" s="95">
        <v>23</v>
      </c>
      <c r="AJ35" s="95">
        <v>24</v>
      </c>
      <c r="AK35" s="95">
        <v>25</v>
      </c>
      <c r="AL35" s="95">
        <v>26</v>
      </c>
      <c r="AM35" s="95">
        <v>27</v>
      </c>
      <c r="AN35" s="95">
        <v>28</v>
      </c>
      <c r="AO35" s="95">
        <v>29</v>
      </c>
      <c r="AP35" s="95">
        <v>30</v>
      </c>
      <c r="AQ35" s="95">
        <v>31</v>
      </c>
      <c r="AR35" s="95">
        <v>32</v>
      </c>
      <c r="AS35" s="95">
        <v>33</v>
      </c>
      <c r="AT35" s="95">
        <v>34</v>
      </c>
      <c r="AU35" s="95">
        <v>35</v>
      </c>
      <c r="AV35" s="95">
        <v>36</v>
      </c>
      <c r="AW35" s="95">
        <v>37</v>
      </c>
      <c r="AX35" s="95">
        <v>38</v>
      </c>
      <c r="AY35" s="95">
        <v>39</v>
      </c>
      <c r="AZ35" s="95">
        <v>40</v>
      </c>
      <c r="BA35" s="95">
        <v>41</v>
      </c>
      <c r="BB35" s="95">
        <v>42</v>
      </c>
      <c r="BC35" s="95">
        <v>43</v>
      </c>
      <c r="BD35" s="95">
        <v>44</v>
      </c>
      <c r="BE35" s="95">
        <v>45</v>
      </c>
      <c r="BF35" s="95">
        <v>46</v>
      </c>
      <c r="BG35" s="95">
        <v>47</v>
      </c>
      <c r="BH35" s="95">
        <v>48</v>
      </c>
      <c r="BI35" s="95">
        <v>49</v>
      </c>
      <c r="BJ35" s="95">
        <v>50</v>
      </c>
      <c r="BK35" s="95">
        <v>51</v>
      </c>
      <c r="BL35" s="95">
        <v>52</v>
      </c>
      <c r="BM35" s="95">
        <v>53</v>
      </c>
      <c r="BN35" s="95">
        <v>54</v>
      </c>
      <c r="BO35" s="95">
        <v>55</v>
      </c>
      <c r="BP35" s="95">
        <v>56</v>
      </c>
      <c r="BQ35" s="95">
        <v>57</v>
      </c>
      <c r="BR35" s="95">
        <v>58</v>
      </c>
      <c r="BS35" s="95">
        <v>59</v>
      </c>
      <c r="BT35" s="95">
        <v>60</v>
      </c>
      <c r="BU35" s="38"/>
      <c r="BV35" s="137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6" t="s">
        <v>47</v>
      </c>
      <c r="I36" s="38"/>
      <c r="J36" s="38"/>
      <c r="K36" s="38"/>
      <c r="L36" s="182" t="s">
        <v>48</v>
      </c>
      <c r="M36" s="97">
        <f>E35</f>
        <v>0</v>
      </c>
      <c r="N36" s="98">
        <f>M36-I35</f>
        <v>0</v>
      </c>
      <c r="O36" s="98">
        <f>N36-I35</f>
        <v>0</v>
      </c>
      <c r="P36" s="98">
        <f>O36-I35</f>
        <v>0</v>
      </c>
      <c r="Q36" s="98">
        <f>P36-I35</f>
        <v>0</v>
      </c>
      <c r="R36" s="98">
        <f>Q36-I35</f>
        <v>0</v>
      </c>
      <c r="S36" s="98">
        <f>R36-I35</f>
        <v>0</v>
      </c>
      <c r="T36" s="98">
        <f>S36-I35</f>
        <v>0</v>
      </c>
      <c r="U36" s="98">
        <f>T36-I35</f>
        <v>0</v>
      </c>
      <c r="V36" s="98">
        <f>U36-I35</f>
        <v>0</v>
      </c>
      <c r="W36" s="98">
        <f>V36-I35</f>
        <v>0</v>
      </c>
      <c r="X36" s="98">
        <f>W36-I35</f>
        <v>0</v>
      </c>
      <c r="Y36" s="98">
        <f>X36-I35</f>
        <v>0</v>
      </c>
      <c r="Z36" s="98">
        <f>Y36-I35</f>
        <v>0</v>
      </c>
      <c r="AA36" s="98">
        <f>Z36-I35</f>
        <v>0</v>
      </c>
      <c r="AB36" s="98">
        <f>AA36-I35</f>
        <v>0</v>
      </c>
      <c r="AC36" s="98">
        <f>AB36-I35</f>
        <v>0</v>
      </c>
      <c r="AD36" s="98">
        <f>AC36-I35</f>
        <v>0</v>
      </c>
      <c r="AE36" s="98">
        <f>AD36-I35</f>
        <v>0</v>
      </c>
      <c r="AF36" s="98">
        <f>AE36-I35</f>
        <v>0</v>
      </c>
      <c r="AG36" s="98">
        <f>AF36-I35</f>
        <v>0</v>
      </c>
      <c r="AH36" s="98">
        <f>AG36-I35</f>
        <v>0</v>
      </c>
      <c r="AI36" s="98">
        <f>AH36-I35</f>
        <v>0</v>
      </c>
      <c r="AJ36" s="98">
        <f>AI36-I35</f>
        <v>0</v>
      </c>
      <c r="AK36" s="98">
        <f>AJ36-I35</f>
        <v>0</v>
      </c>
      <c r="AL36" s="98">
        <f>AK36-I35</f>
        <v>0</v>
      </c>
      <c r="AM36" s="98">
        <f>AL36-I35</f>
        <v>0</v>
      </c>
      <c r="AN36" s="98">
        <f>AM36-I35</f>
        <v>0</v>
      </c>
      <c r="AO36" s="98">
        <f>AN36-I35</f>
        <v>0</v>
      </c>
      <c r="AP36" s="98">
        <f>AO36-I35</f>
        <v>0</v>
      </c>
      <c r="AQ36" s="98">
        <f>AP36-I35</f>
        <v>0</v>
      </c>
      <c r="AR36" s="98">
        <f>AQ36-I35</f>
        <v>0</v>
      </c>
      <c r="AS36" s="98">
        <f>AR36-I35</f>
        <v>0</v>
      </c>
      <c r="AT36" s="98">
        <f>AS36-I35</f>
        <v>0</v>
      </c>
      <c r="AU36" s="98">
        <f>AT36-I35</f>
        <v>0</v>
      </c>
      <c r="AV36" s="98">
        <f>AU36-I35</f>
        <v>0</v>
      </c>
      <c r="AW36" s="98">
        <f>AV36-I35</f>
        <v>0</v>
      </c>
      <c r="AX36" s="98">
        <f>AW36-I35</f>
        <v>0</v>
      </c>
      <c r="AY36" s="98">
        <f>AX36-I35</f>
        <v>0</v>
      </c>
      <c r="AZ36" s="98">
        <f>AY36-I35</f>
        <v>0</v>
      </c>
      <c r="BA36" s="98">
        <f>AZ36-I35</f>
        <v>0</v>
      </c>
      <c r="BB36" s="98">
        <f>BA36-I35</f>
        <v>0</v>
      </c>
      <c r="BC36" s="98">
        <f>BB36-I35</f>
        <v>0</v>
      </c>
      <c r="BD36" s="98">
        <f>BC36-I35</f>
        <v>0</v>
      </c>
      <c r="BE36" s="98">
        <f>BD36-I35</f>
        <v>0</v>
      </c>
      <c r="BF36" s="98">
        <f>BE36-I35</f>
        <v>0</v>
      </c>
      <c r="BG36" s="98">
        <f>BF36-I35</f>
        <v>0</v>
      </c>
      <c r="BH36" s="98">
        <f>BG36-I35</f>
        <v>0</v>
      </c>
      <c r="BI36" s="98">
        <f>BH36-I35</f>
        <v>0</v>
      </c>
      <c r="BJ36" s="98">
        <f>BI36-I35</f>
        <v>0</v>
      </c>
      <c r="BK36" s="98">
        <f>BJ36-I35</f>
        <v>0</v>
      </c>
      <c r="BL36" s="98">
        <f>BK36-I35</f>
        <v>0</v>
      </c>
      <c r="BM36" s="98">
        <f>BL36-I35</f>
        <v>0</v>
      </c>
      <c r="BN36" s="98">
        <f>BM36-I35</f>
        <v>0</v>
      </c>
      <c r="BO36" s="98">
        <f>BN36-I35</f>
        <v>0</v>
      </c>
      <c r="BP36" s="98">
        <f>BO36-I35</f>
        <v>0</v>
      </c>
      <c r="BQ36" s="98">
        <f>BP36-I35</f>
        <v>0</v>
      </c>
      <c r="BR36" s="98">
        <f>BQ36-I35</f>
        <v>0</v>
      </c>
      <c r="BS36" s="98">
        <f>BR36-I35</f>
        <v>0</v>
      </c>
      <c r="BT36" s="98">
        <f>BS36-I35</f>
        <v>0</v>
      </c>
      <c r="BU36" s="38"/>
      <c r="BV36" s="138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2" t="s">
        <v>28</v>
      </c>
      <c r="M37" s="97">
        <f>E35</f>
        <v>0</v>
      </c>
      <c r="N37" s="97">
        <f t="shared" ref="N37:AS37" si="5">M39</f>
        <v>0</v>
      </c>
      <c r="O37" s="97">
        <f t="shared" si="5"/>
        <v>0</v>
      </c>
      <c r="P37" s="97">
        <f t="shared" si="5"/>
        <v>0</v>
      </c>
      <c r="Q37" s="97">
        <f t="shared" si="5"/>
        <v>0</v>
      </c>
      <c r="R37" s="97">
        <f t="shared" si="5"/>
        <v>0</v>
      </c>
      <c r="S37" s="97">
        <f t="shared" si="5"/>
        <v>0</v>
      </c>
      <c r="T37" s="97">
        <f t="shared" si="5"/>
        <v>0</v>
      </c>
      <c r="U37" s="97">
        <f t="shared" si="5"/>
        <v>0</v>
      </c>
      <c r="V37" s="97">
        <f t="shared" si="5"/>
        <v>0</v>
      </c>
      <c r="W37" s="97">
        <f t="shared" si="5"/>
        <v>0</v>
      </c>
      <c r="X37" s="97">
        <f t="shared" si="5"/>
        <v>0</v>
      </c>
      <c r="Y37" s="97">
        <f t="shared" si="5"/>
        <v>0</v>
      </c>
      <c r="Z37" s="97">
        <f t="shared" si="5"/>
        <v>0</v>
      </c>
      <c r="AA37" s="97">
        <f t="shared" si="5"/>
        <v>0</v>
      </c>
      <c r="AB37" s="97">
        <f t="shared" si="5"/>
        <v>0</v>
      </c>
      <c r="AC37" s="97">
        <f t="shared" si="5"/>
        <v>0</v>
      </c>
      <c r="AD37" s="97">
        <f t="shared" si="5"/>
        <v>0</v>
      </c>
      <c r="AE37" s="97">
        <f t="shared" si="5"/>
        <v>0</v>
      </c>
      <c r="AF37" s="97">
        <f t="shared" si="5"/>
        <v>0</v>
      </c>
      <c r="AG37" s="97">
        <f t="shared" si="5"/>
        <v>0</v>
      </c>
      <c r="AH37" s="97">
        <f t="shared" si="5"/>
        <v>0</v>
      </c>
      <c r="AI37" s="97">
        <f t="shared" si="5"/>
        <v>0</v>
      </c>
      <c r="AJ37" s="97">
        <f t="shared" si="5"/>
        <v>0</v>
      </c>
      <c r="AK37" s="97">
        <f t="shared" si="5"/>
        <v>0</v>
      </c>
      <c r="AL37" s="97">
        <f t="shared" si="5"/>
        <v>0</v>
      </c>
      <c r="AM37" s="97">
        <f t="shared" si="5"/>
        <v>0</v>
      </c>
      <c r="AN37" s="97">
        <f t="shared" si="5"/>
        <v>0</v>
      </c>
      <c r="AO37" s="97">
        <f t="shared" si="5"/>
        <v>0</v>
      </c>
      <c r="AP37" s="97">
        <f t="shared" si="5"/>
        <v>0</v>
      </c>
      <c r="AQ37" s="97">
        <f t="shared" si="5"/>
        <v>0</v>
      </c>
      <c r="AR37" s="97">
        <f t="shared" si="5"/>
        <v>0</v>
      </c>
      <c r="AS37" s="97">
        <f t="shared" si="5"/>
        <v>0</v>
      </c>
      <c r="AT37" s="97">
        <f t="shared" ref="AT37:BT37" si="6">AS39</f>
        <v>0</v>
      </c>
      <c r="AU37" s="97">
        <f t="shared" si="6"/>
        <v>0</v>
      </c>
      <c r="AV37" s="97">
        <f t="shared" si="6"/>
        <v>0</v>
      </c>
      <c r="AW37" s="97">
        <f t="shared" si="6"/>
        <v>0</v>
      </c>
      <c r="AX37" s="97">
        <f t="shared" si="6"/>
        <v>0</v>
      </c>
      <c r="AY37" s="97">
        <f t="shared" si="6"/>
        <v>0</v>
      </c>
      <c r="AZ37" s="97">
        <f t="shared" si="6"/>
        <v>0</v>
      </c>
      <c r="BA37" s="97">
        <f t="shared" si="6"/>
        <v>0</v>
      </c>
      <c r="BB37" s="97">
        <f t="shared" si="6"/>
        <v>0</v>
      </c>
      <c r="BC37" s="97">
        <f t="shared" si="6"/>
        <v>0</v>
      </c>
      <c r="BD37" s="97">
        <f t="shared" si="6"/>
        <v>0</v>
      </c>
      <c r="BE37" s="97">
        <f t="shared" si="6"/>
        <v>0</v>
      </c>
      <c r="BF37" s="97">
        <f t="shared" si="6"/>
        <v>0</v>
      </c>
      <c r="BG37" s="97">
        <f t="shared" si="6"/>
        <v>0</v>
      </c>
      <c r="BH37" s="97">
        <f t="shared" si="6"/>
        <v>0</v>
      </c>
      <c r="BI37" s="97">
        <f t="shared" si="6"/>
        <v>0</v>
      </c>
      <c r="BJ37" s="97">
        <f t="shared" si="6"/>
        <v>0</v>
      </c>
      <c r="BK37" s="97">
        <f t="shared" si="6"/>
        <v>0</v>
      </c>
      <c r="BL37" s="97">
        <f t="shared" si="6"/>
        <v>0</v>
      </c>
      <c r="BM37" s="97">
        <f t="shared" si="6"/>
        <v>0</v>
      </c>
      <c r="BN37" s="97">
        <f t="shared" si="6"/>
        <v>0</v>
      </c>
      <c r="BO37" s="97">
        <f t="shared" si="6"/>
        <v>0</v>
      </c>
      <c r="BP37" s="97">
        <f t="shared" si="6"/>
        <v>0</v>
      </c>
      <c r="BQ37" s="97">
        <f t="shared" si="6"/>
        <v>0</v>
      </c>
      <c r="BR37" s="97">
        <f t="shared" si="6"/>
        <v>0</v>
      </c>
      <c r="BS37" s="97">
        <f t="shared" si="6"/>
        <v>0</v>
      </c>
      <c r="BT37" s="97">
        <f t="shared" si="6"/>
        <v>0</v>
      </c>
      <c r="BU37" s="38"/>
      <c r="BV37" s="139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99" t="s">
        <v>50</v>
      </c>
      <c r="L38" s="182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0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2" t="s">
        <v>52</v>
      </c>
      <c r="M39" s="97">
        <f t="shared" ref="M39:AR39" si="7">M37-M38</f>
        <v>0</v>
      </c>
      <c r="N39" s="97">
        <f t="shared" si="7"/>
        <v>0</v>
      </c>
      <c r="O39" s="97">
        <f t="shared" si="7"/>
        <v>0</v>
      </c>
      <c r="P39" s="97">
        <f t="shared" si="7"/>
        <v>0</v>
      </c>
      <c r="Q39" s="97">
        <f t="shared" si="7"/>
        <v>0</v>
      </c>
      <c r="R39" s="97">
        <f t="shared" si="7"/>
        <v>0</v>
      </c>
      <c r="S39" s="97">
        <f t="shared" si="7"/>
        <v>0</v>
      </c>
      <c r="T39" s="97">
        <f t="shared" si="7"/>
        <v>0</v>
      </c>
      <c r="U39" s="97">
        <f t="shared" si="7"/>
        <v>0</v>
      </c>
      <c r="V39" s="97">
        <f t="shared" si="7"/>
        <v>0</v>
      </c>
      <c r="W39" s="97">
        <f t="shared" si="7"/>
        <v>0</v>
      </c>
      <c r="X39" s="97">
        <f t="shared" si="7"/>
        <v>0</v>
      </c>
      <c r="Y39" s="97">
        <f t="shared" si="7"/>
        <v>0</v>
      </c>
      <c r="Z39" s="97">
        <f t="shared" si="7"/>
        <v>0</v>
      </c>
      <c r="AA39" s="97">
        <f t="shared" si="7"/>
        <v>0</v>
      </c>
      <c r="AB39" s="97">
        <f t="shared" si="7"/>
        <v>0</v>
      </c>
      <c r="AC39" s="97">
        <f t="shared" si="7"/>
        <v>0</v>
      </c>
      <c r="AD39" s="97">
        <f t="shared" si="7"/>
        <v>0</v>
      </c>
      <c r="AE39" s="97">
        <f t="shared" si="7"/>
        <v>0</v>
      </c>
      <c r="AF39" s="97">
        <f t="shared" si="7"/>
        <v>0</v>
      </c>
      <c r="AG39" s="97">
        <f t="shared" si="7"/>
        <v>0</v>
      </c>
      <c r="AH39" s="97">
        <f t="shared" si="7"/>
        <v>0</v>
      </c>
      <c r="AI39" s="97">
        <f t="shared" si="7"/>
        <v>0</v>
      </c>
      <c r="AJ39" s="97">
        <f t="shared" si="7"/>
        <v>0</v>
      </c>
      <c r="AK39" s="97">
        <f t="shared" si="7"/>
        <v>0</v>
      </c>
      <c r="AL39" s="97">
        <f t="shared" si="7"/>
        <v>0</v>
      </c>
      <c r="AM39" s="97">
        <f t="shared" si="7"/>
        <v>0</v>
      </c>
      <c r="AN39" s="97">
        <f t="shared" si="7"/>
        <v>0</v>
      </c>
      <c r="AO39" s="97">
        <f t="shared" si="7"/>
        <v>0</v>
      </c>
      <c r="AP39" s="97">
        <f t="shared" si="7"/>
        <v>0</v>
      </c>
      <c r="AQ39" s="97">
        <f t="shared" si="7"/>
        <v>0</v>
      </c>
      <c r="AR39" s="97">
        <f t="shared" si="7"/>
        <v>0</v>
      </c>
      <c r="AS39" s="97">
        <f t="shared" ref="AS39:BT39" si="8">AS37-AS38</f>
        <v>0</v>
      </c>
      <c r="AT39" s="97">
        <f t="shared" si="8"/>
        <v>0</v>
      </c>
      <c r="AU39" s="97">
        <f t="shared" si="8"/>
        <v>0</v>
      </c>
      <c r="AV39" s="97">
        <f t="shared" si="8"/>
        <v>0</v>
      </c>
      <c r="AW39" s="97">
        <f t="shared" si="8"/>
        <v>0</v>
      </c>
      <c r="AX39" s="97">
        <f t="shared" si="8"/>
        <v>0</v>
      </c>
      <c r="AY39" s="97">
        <f t="shared" si="8"/>
        <v>0</v>
      </c>
      <c r="AZ39" s="97">
        <f t="shared" si="8"/>
        <v>0</v>
      </c>
      <c r="BA39" s="97">
        <f t="shared" si="8"/>
        <v>0</v>
      </c>
      <c r="BB39" s="97">
        <f t="shared" si="8"/>
        <v>0</v>
      </c>
      <c r="BC39" s="97">
        <f t="shared" si="8"/>
        <v>0</v>
      </c>
      <c r="BD39" s="97">
        <f t="shared" si="8"/>
        <v>0</v>
      </c>
      <c r="BE39" s="97">
        <f t="shared" si="8"/>
        <v>0</v>
      </c>
      <c r="BF39" s="97">
        <f t="shared" si="8"/>
        <v>0</v>
      </c>
      <c r="BG39" s="97">
        <f t="shared" si="8"/>
        <v>0</v>
      </c>
      <c r="BH39" s="97">
        <f t="shared" si="8"/>
        <v>0</v>
      </c>
      <c r="BI39" s="97">
        <f t="shared" si="8"/>
        <v>0</v>
      </c>
      <c r="BJ39" s="97">
        <f t="shared" si="8"/>
        <v>0</v>
      </c>
      <c r="BK39" s="97">
        <f t="shared" si="8"/>
        <v>0</v>
      </c>
      <c r="BL39" s="97">
        <f t="shared" si="8"/>
        <v>0</v>
      </c>
      <c r="BM39" s="97">
        <f t="shared" si="8"/>
        <v>0</v>
      </c>
      <c r="BN39" s="97">
        <f t="shared" si="8"/>
        <v>0</v>
      </c>
      <c r="BO39" s="97">
        <f t="shared" si="8"/>
        <v>0</v>
      </c>
      <c r="BP39" s="97">
        <f t="shared" si="8"/>
        <v>0</v>
      </c>
      <c r="BQ39" s="97">
        <f t="shared" si="8"/>
        <v>0</v>
      </c>
      <c r="BR39" s="97">
        <f t="shared" si="8"/>
        <v>0</v>
      </c>
      <c r="BS39" s="97">
        <f t="shared" si="8"/>
        <v>0</v>
      </c>
      <c r="BT39" s="97">
        <f t="shared" si="8"/>
        <v>0</v>
      </c>
      <c r="BU39" s="38"/>
      <c r="BV39" s="140">
        <f>SUM(M39:BT39)</f>
        <v>0</v>
      </c>
    </row>
    <row r="40" spans="2:74" ht="19.5" customHeight="1">
      <c r="C40" s="36" t="s">
        <v>53</v>
      </c>
    </row>
    <row r="41" spans="2:74" ht="381.95" customHeight="1"/>
    <row r="42" spans="2:74" ht="216.95" customHeight="1"/>
  </sheetData>
  <mergeCells count="22">
    <mergeCell ref="BP7:BT7"/>
    <mergeCell ref="AL7:AP7"/>
    <mergeCell ref="AQ7:AU7"/>
    <mergeCell ref="AV7:AZ7"/>
    <mergeCell ref="BA7:BE7"/>
    <mergeCell ref="BF7:BJ7"/>
    <mergeCell ref="BK7:BO7"/>
    <mergeCell ref="AG7:AK7"/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I3" sqref="I3"/>
    </sheetView>
  </sheetViews>
  <sheetFormatPr baseColWidth="10" defaultColWidth="11.125" defaultRowHeight="15.75"/>
  <cols>
    <col min="1" max="1" width="3.25" customWidth="1"/>
    <col min="2" max="2" width="9" customWidth="1"/>
    <col min="3" max="3" width="9.25" customWidth="1"/>
    <col min="4" max="4" width="33.5" customWidth="1"/>
    <col min="5" max="5" width="24" customWidth="1"/>
    <col min="6" max="6" width="65.875" customWidth="1"/>
    <col min="7" max="7" width="24" customWidth="1"/>
    <col min="8" max="9" width="13.875" customWidth="1"/>
    <col min="10" max="10" width="39.125" customWidth="1"/>
    <col min="11" max="11" width="3.25" customWidth="1"/>
    <col min="12" max="12" width="13.875" customWidth="1"/>
    <col min="13" max="13" width="3.25" customWidth="1"/>
    <col min="14" max="14" width="13.875" customWidth="1"/>
    <col min="15" max="15" width="3.25" customWidth="1"/>
  </cols>
  <sheetData>
    <row r="1" spans="2:14" ht="35.1" customHeight="1" thickBot="1">
      <c r="B1" s="106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1" t="s">
        <v>55</v>
      </c>
      <c r="C2" s="132" t="s">
        <v>11</v>
      </c>
      <c r="D2" s="132" t="s">
        <v>56</v>
      </c>
      <c r="E2" s="133" t="s">
        <v>8</v>
      </c>
      <c r="F2" s="134" t="s">
        <v>57</v>
      </c>
      <c r="G2" s="134" t="s">
        <v>9</v>
      </c>
      <c r="H2" s="135" t="s">
        <v>58</v>
      </c>
      <c r="I2" s="132" t="s">
        <v>59</v>
      </c>
      <c r="J2" s="136" t="s">
        <v>60</v>
      </c>
      <c r="K2" s="38"/>
      <c r="L2" s="132" t="s">
        <v>61</v>
      </c>
      <c r="M2" s="38"/>
      <c r="N2" s="132" t="s">
        <v>58</v>
      </c>
    </row>
    <row r="3" spans="2:14" ht="20.100000000000001" customHeight="1">
      <c r="B3" s="122"/>
      <c r="C3" s="126"/>
      <c r="D3" s="126"/>
      <c r="E3" s="124"/>
      <c r="F3" s="101"/>
      <c r="G3" s="101"/>
      <c r="H3" s="107">
        <v>1</v>
      </c>
      <c r="I3" s="109" t="s">
        <v>62</v>
      </c>
      <c r="J3" s="118"/>
      <c r="K3" s="38"/>
      <c r="L3" s="114" t="s">
        <v>62</v>
      </c>
      <c r="M3" s="38"/>
      <c r="N3" s="120">
        <v>1</v>
      </c>
    </row>
    <row r="4" spans="2:14" ht="20.100000000000001" customHeight="1">
      <c r="B4" s="122"/>
      <c r="C4" s="126"/>
      <c r="D4" s="126"/>
      <c r="E4" s="124"/>
      <c r="F4" s="101"/>
      <c r="G4" s="101"/>
      <c r="H4" s="107">
        <v>2</v>
      </c>
      <c r="I4" s="109" t="s">
        <v>62</v>
      </c>
      <c r="J4" s="118"/>
      <c r="K4" s="38"/>
      <c r="L4" s="115" t="s">
        <v>63</v>
      </c>
      <c r="M4" s="38"/>
      <c r="N4" s="120">
        <v>2</v>
      </c>
    </row>
    <row r="5" spans="2:14" ht="20.100000000000001" customHeight="1">
      <c r="B5" s="122"/>
      <c r="C5" s="126"/>
      <c r="D5" s="126"/>
      <c r="E5" s="124"/>
      <c r="F5" s="101"/>
      <c r="G5" s="101"/>
      <c r="H5" s="107">
        <v>8</v>
      </c>
      <c r="I5" s="109" t="s">
        <v>62</v>
      </c>
      <c r="J5" s="118"/>
      <c r="K5" s="38"/>
      <c r="L5" s="116" t="s">
        <v>64</v>
      </c>
      <c r="M5" s="38"/>
      <c r="N5" s="120">
        <v>4</v>
      </c>
    </row>
    <row r="6" spans="2:14" ht="20.100000000000001" customHeight="1" thickBot="1">
      <c r="B6" s="122"/>
      <c r="C6" s="126"/>
      <c r="D6" s="126"/>
      <c r="E6" s="124"/>
      <c r="F6" s="101"/>
      <c r="G6" s="101"/>
      <c r="H6" s="107">
        <v>8</v>
      </c>
      <c r="I6" s="110" t="s">
        <v>63</v>
      </c>
      <c r="J6" s="118"/>
      <c r="K6" s="38"/>
      <c r="L6" s="117" t="s">
        <v>65</v>
      </c>
      <c r="M6" s="38"/>
      <c r="N6" s="120">
        <v>8</v>
      </c>
    </row>
    <row r="7" spans="2:14" ht="20.100000000000001" customHeight="1">
      <c r="B7" s="122"/>
      <c r="C7" s="126"/>
      <c r="D7" s="126"/>
      <c r="E7" s="124"/>
      <c r="F7" s="101"/>
      <c r="G7" s="101"/>
      <c r="H7" s="107">
        <v>4</v>
      </c>
      <c r="I7" s="111" t="s">
        <v>64</v>
      </c>
      <c r="J7" s="118"/>
      <c r="K7" s="38"/>
      <c r="L7" s="34"/>
      <c r="M7" s="38"/>
      <c r="N7" s="120">
        <v>16</v>
      </c>
    </row>
    <row r="8" spans="2:14" ht="20.100000000000001" customHeight="1">
      <c r="B8" s="122"/>
      <c r="C8" s="126"/>
      <c r="D8" s="126"/>
      <c r="E8" s="124"/>
      <c r="F8" s="101"/>
      <c r="G8" s="101"/>
      <c r="H8" s="107">
        <v>80</v>
      </c>
      <c r="I8" s="111" t="s">
        <v>64</v>
      </c>
      <c r="J8" s="118"/>
      <c r="K8" s="38"/>
      <c r="L8" s="34"/>
      <c r="M8" s="38"/>
      <c r="N8" s="120">
        <v>24</v>
      </c>
    </row>
    <row r="9" spans="2:14" ht="20.100000000000001" customHeight="1">
      <c r="B9" s="122"/>
      <c r="C9" s="126"/>
      <c r="D9" s="126"/>
      <c r="E9" s="124"/>
      <c r="F9" s="101"/>
      <c r="G9" s="101"/>
      <c r="H9" s="107">
        <v>16</v>
      </c>
      <c r="I9" s="112" t="s">
        <v>65</v>
      </c>
      <c r="J9" s="118"/>
      <c r="K9" s="38"/>
      <c r="L9" s="34"/>
      <c r="M9" s="38"/>
      <c r="N9" s="120">
        <v>40</v>
      </c>
    </row>
    <row r="10" spans="2:14" ht="20.100000000000001" customHeight="1" thickBot="1">
      <c r="B10" s="122"/>
      <c r="C10" s="126"/>
      <c r="D10" s="126"/>
      <c r="E10" s="124"/>
      <c r="F10" s="101"/>
      <c r="G10" s="101"/>
      <c r="H10" s="107">
        <v>8</v>
      </c>
      <c r="I10" s="112" t="s">
        <v>65</v>
      </c>
      <c r="J10" s="118"/>
      <c r="K10" s="38"/>
      <c r="L10" s="34"/>
      <c r="M10" s="38"/>
      <c r="N10" s="121">
        <v>80</v>
      </c>
    </row>
    <row r="11" spans="2:14" ht="20.100000000000001" customHeight="1">
      <c r="B11" s="122"/>
      <c r="C11" s="126"/>
      <c r="D11" s="126"/>
      <c r="E11" s="124"/>
      <c r="F11" s="101"/>
      <c r="G11" s="101"/>
      <c r="H11" s="107">
        <v>4</v>
      </c>
      <c r="I11" s="112"/>
      <c r="J11" s="118"/>
      <c r="K11" s="38"/>
      <c r="L11" s="34"/>
      <c r="M11" s="38"/>
      <c r="N11" s="38"/>
    </row>
    <row r="12" spans="2:14" ht="20.100000000000001" customHeight="1">
      <c r="B12" s="122"/>
      <c r="C12" s="126"/>
      <c r="D12" s="126"/>
      <c r="E12" s="124"/>
      <c r="F12" s="101"/>
      <c r="G12" s="101"/>
      <c r="H12" s="107">
        <v>2</v>
      </c>
      <c r="I12" s="112"/>
      <c r="J12" s="118"/>
      <c r="K12" s="38"/>
      <c r="L12" s="34"/>
      <c r="M12" s="38"/>
      <c r="N12" s="38"/>
    </row>
    <row r="13" spans="2:14" ht="20.100000000000001" customHeight="1">
      <c r="B13" s="122"/>
      <c r="C13" s="126"/>
      <c r="D13" s="126"/>
      <c r="E13" s="124"/>
      <c r="F13" s="101"/>
      <c r="G13" s="101"/>
      <c r="H13" s="107">
        <v>24</v>
      </c>
      <c r="I13" s="112"/>
      <c r="J13" s="118"/>
      <c r="K13" s="38"/>
      <c r="L13" s="34"/>
      <c r="M13" s="38"/>
      <c r="N13" s="38"/>
    </row>
    <row r="14" spans="2:14" ht="20.100000000000001" customHeight="1">
      <c r="B14" s="122"/>
      <c r="C14" s="126"/>
      <c r="D14" s="126"/>
      <c r="E14" s="124"/>
      <c r="F14" s="101"/>
      <c r="G14" s="101"/>
      <c r="H14" s="107">
        <v>40</v>
      </c>
      <c r="I14" s="112"/>
      <c r="J14" s="118"/>
      <c r="K14" s="38"/>
      <c r="L14" s="34"/>
      <c r="M14" s="38"/>
      <c r="N14" s="38"/>
    </row>
    <row r="15" spans="2:14" ht="20.100000000000001" customHeight="1">
      <c r="B15" s="122"/>
      <c r="C15" s="126"/>
      <c r="D15" s="126"/>
      <c r="E15" s="124"/>
      <c r="F15" s="101"/>
      <c r="G15" s="101"/>
      <c r="H15" s="107"/>
      <c r="I15" s="112"/>
      <c r="J15" s="118"/>
      <c r="K15" s="38"/>
      <c r="L15" s="34"/>
      <c r="M15" s="38"/>
      <c r="N15" s="38"/>
    </row>
    <row r="16" spans="2:14" ht="20.100000000000001" customHeight="1">
      <c r="B16" s="122"/>
      <c r="C16" s="126"/>
      <c r="D16" s="126"/>
      <c r="E16" s="124"/>
      <c r="F16" s="101"/>
      <c r="G16" s="101"/>
      <c r="H16" s="107"/>
      <c r="I16" s="112"/>
      <c r="J16" s="118"/>
      <c r="K16" s="38"/>
      <c r="L16" s="34"/>
      <c r="M16" s="38"/>
      <c r="N16" s="38"/>
    </row>
    <row r="17" spans="2:14" ht="20.100000000000001" customHeight="1">
      <c r="B17" s="122"/>
      <c r="C17" s="126"/>
      <c r="D17" s="126"/>
      <c r="E17" s="124"/>
      <c r="F17" s="101"/>
      <c r="G17" s="101"/>
      <c r="H17" s="107"/>
      <c r="I17" s="112"/>
      <c r="J17" s="118"/>
      <c r="K17" s="38"/>
      <c r="L17" s="34"/>
      <c r="M17" s="38"/>
      <c r="N17" s="38"/>
    </row>
    <row r="18" spans="2:14" ht="20.100000000000001" customHeight="1">
      <c r="B18" s="122"/>
      <c r="C18" s="126"/>
      <c r="D18" s="126"/>
      <c r="E18" s="124"/>
      <c r="F18" s="101"/>
      <c r="G18" s="101"/>
      <c r="H18" s="107"/>
      <c r="I18" s="112"/>
      <c r="J18" s="118"/>
      <c r="K18" s="38"/>
      <c r="L18" s="34"/>
      <c r="M18" s="38"/>
      <c r="N18" s="38"/>
    </row>
    <row r="19" spans="2:14" ht="20.100000000000001" customHeight="1">
      <c r="B19" s="122"/>
      <c r="C19" s="126"/>
      <c r="D19" s="126"/>
      <c r="E19" s="124"/>
      <c r="F19" s="101"/>
      <c r="G19" s="101"/>
      <c r="H19" s="107"/>
      <c r="I19" s="112"/>
      <c r="J19" s="118"/>
      <c r="K19" s="38"/>
      <c r="L19" s="34"/>
      <c r="M19" s="38"/>
      <c r="N19" s="38"/>
    </row>
    <row r="20" spans="2:14" ht="20.100000000000001" customHeight="1">
      <c r="B20" s="122"/>
      <c r="C20" s="126"/>
      <c r="D20" s="126"/>
      <c r="E20" s="124"/>
      <c r="F20" s="101"/>
      <c r="G20" s="101"/>
      <c r="H20" s="107"/>
      <c r="I20" s="112"/>
      <c r="J20" s="118"/>
      <c r="K20" s="38"/>
      <c r="L20" s="34"/>
      <c r="M20" s="38"/>
      <c r="N20" s="38"/>
    </row>
    <row r="21" spans="2:14" ht="20.100000000000001" customHeight="1">
      <c r="B21" s="122"/>
      <c r="C21" s="126"/>
      <c r="D21" s="126"/>
      <c r="E21" s="124"/>
      <c r="F21" s="101"/>
      <c r="G21" s="101"/>
      <c r="H21" s="107"/>
      <c r="I21" s="112"/>
      <c r="J21" s="118"/>
      <c r="K21" s="38"/>
      <c r="L21" s="34"/>
      <c r="M21" s="38"/>
      <c r="N21" s="38"/>
    </row>
    <row r="22" spans="2:14" ht="20.100000000000001" customHeight="1">
      <c r="B22" s="122"/>
      <c r="C22" s="126"/>
      <c r="D22" s="126"/>
      <c r="E22" s="124"/>
      <c r="F22" s="101"/>
      <c r="G22" s="101"/>
      <c r="H22" s="107"/>
      <c r="I22" s="112"/>
      <c r="J22" s="118"/>
      <c r="K22" s="38"/>
      <c r="L22" s="34"/>
      <c r="M22" s="38"/>
      <c r="N22" s="38"/>
    </row>
    <row r="23" spans="2:14" ht="20.100000000000001" customHeight="1">
      <c r="B23" s="122"/>
      <c r="C23" s="126"/>
      <c r="D23" s="126"/>
      <c r="E23" s="124"/>
      <c r="F23" s="101"/>
      <c r="G23" s="101"/>
      <c r="H23" s="107"/>
      <c r="I23" s="112"/>
      <c r="J23" s="118"/>
      <c r="K23" s="38"/>
      <c r="L23" s="34"/>
      <c r="M23" s="38"/>
      <c r="N23" s="38"/>
    </row>
    <row r="24" spans="2:14" ht="20.100000000000001" customHeight="1">
      <c r="B24" s="122"/>
      <c r="C24" s="126"/>
      <c r="D24" s="126"/>
      <c r="E24" s="124"/>
      <c r="F24" s="101"/>
      <c r="G24" s="101"/>
      <c r="H24" s="107"/>
      <c r="I24" s="112"/>
      <c r="J24" s="118"/>
      <c r="K24" s="38"/>
      <c r="M24" s="38"/>
      <c r="N24" s="38"/>
    </row>
    <row r="25" spans="2:14" ht="20.100000000000001" customHeight="1">
      <c r="B25" s="122"/>
      <c r="C25" s="126"/>
      <c r="D25" s="126"/>
      <c r="E25" s="124"/>
      <c r="F25" s="101"/>
      <c r="G25" s="101"/>
      <c r="H25" s="107"/>
      <c r="I25" s="112"/>
      <c r="J25" s="118"/>
      <c r="K25" s="38"/>
      <c r="M25" s="38"/>
      <c r="N25" s="38"/>
    </row>
    <row r="26" spans="2:14" ht="20.100000000000001" customHeight="1">
      <c r="B26" s="122"/>
      <c r="C26" s="126"/>
      <c r="D26" s="126"/>
      <c r="E26" s="124"/>
      <c r="F26" s="101"/>
      <c r="G26" s="101"/>
      <c r="H26" s="107"/>
      <c r="I26" s="112"/>
      <c r="J26" s="118"/>
      <c r="K26" s="38"/>
      <c r="M26" s="38"/>
      <c r="N26" s="38"/>
    </row>
    <row r="27" spans="2:14" ht="20.100000000000001" customHeight="1">
      <c r="B27" s="122"/>
      <c r="C27" s="126"/>
      <c r="D27" s="126"/>
      <c r="E27" s="124"/>
      <c r="F27" s="101"/>
      <c r="G27" s="101"/>
      <c r="H27" s="107"/>
      <c r="I27" s="112"/>
      <c r="J27" s="118"/>
      <c r="K27" s="38"/>
      <c r="M27" s="38"/>
      <c r="N27" s="38"/>
    </row>
    <row r="28" spans="2:14" ht="20.100000000000001" customHeight="1">
      <c r="B28" s="122"/>
      <c r="C28" s="126"/>
      <c r="D28" s="126"/>
      <c r="E28" s="124"/>
      <c r="F28" s="101"/>
      <c r="G28" s="101"/>
      <c r="H28" s="107"/>
      <c r="I28" s="112"/>
      <c r="J28" s="118"/>
      <c r="K28" s="38"/>
      <c r="M28" s="38"/>
      <c r="N28" s="38"/>
    </row>
    <row r="29" spans="2:14" ht="20.100000000000001" customHeight="1">
      <c r="B29" s="122"/>
      <c r="C29" s="126"/>
      <c r="D29" s="126"/>
      <c r="E29" s="124"/>
      <c r="F29" s="101"/>
      <c r="G29" s="101"/>
      <c r="H29" s="107"/>
      <c r="I29" s="112"/>
      <c r="J29" s="118"/>
      <c r="K29" s="38"/>
      <c r="M29" s="38"/>
      <c r="N29" s="38"/>
    </row>
    <row r="30" spans="2:14" ht="20.100000000000001" customHeight="1">
      <c r="B30" s="122"/>
      <c r="C30" s="126"/>
      <c r="D30" s="126"/>
      <c r="E30" s="124"/>
      <c r="F30" s="101"/>
      <c r="G30" s="101"/>
      <c r="H30" s="107"/>
      <c r="I30" s="112"/>
      <c r="J30" s="118"/>
      <c r="K30" s="38"/>
      <c r="M30" s="38"/>
      <c r="N30" s="38"/>
    </row>
    <row r="31" spans="2:14" ht="20.100000000000001" customHeight="1">
      <c r="B31" s="122"/>
      <c r="C31" s="126"/>
      <c r="D31" s="126"/>
      <c r="E31" s="124"/>
      <c r="F31" s="101"/>
      <c r="G31" s="101"/>
      <c r="H31" s="107"/>
      <c r="I31" s="112"/>
      <c r="J31" s="118"/>
      <c r="K31" s="38"/>
      <c r="M31" s="38"/>
      <c r="N31" s="38"/>
    </row>
    <row r="32" spans="2:14" ht="20.100000000000001" customHeight="1">
      <c r="B32" s="122"/>
      <c r="C32" s="126"/>
      <c r="D32" s="126"/>
      <c r="E32" s="124"/>
      <c r="F32" s="101"/>
      <c r="G32" s="101"/>
      <c r="H32" s="107"/>
      <c r="I32" s="112"/>
      <c r="J32" s="118"/>
      <c r="K32" s="38"/>
      <c r="M32" s="38"/>
      <c r="N32" s="38"/>
    </row>
    <row r="33" spans="2:14" ht="20.100000000000001" customHeight="1">
      <c r="B33" s="122"/>
      <c r="C33" s="126"/>
      <c r="D33" s="126"/>
      <c r="E33" s="124"/>
      <c r="F33" s="101"/>
      <c r="G33" s="101"/>
      <c r="H33" s="107"/>
      <c r="I33" s="112"/>
      <c r="J33" s="118"/>
      <c r="K33" s="38"/>
      <c r="M33" s="38"/>
      <c r="N33" s="38"/>
    </row>
    <row r="34" spans="2:14" ht="20.100000000000001" customHeight="1">
      <c r="B34" s="122"/>
      <c r="C34" s="126"/>
      <c r="D34" s="126"/>
      <c r="E34" s="124"/>
      <c r="F34" s="101"/>
      <c r="G34" s="101"/>
      <c r="H34" s="107"/>
      <c r="I34" s="112"/>
      <c r="J34" s="118"/>
      <c r="K34" s="38"/>
      <c r="M34" s="38"/>
      <c r="N34" s="38"/>
    </row>
    <row r="35" spans="2:14" ht="20.100000000000001" customHeight="1">
      <c r="B35" s="122"/>
      <c r="C35" s="126"/>
      <c r="D35" s="126"/>
      <c r="E35" s="124"/>
      <c r="F35" s="101"/>
      <c r="G35" s="101"/>
      <c r="H35" s="107"/>
      <c r="I35" s="112"/>
      <c r="J35" s="118"/>
      <c r="K35" s="38"/>
      <c r="M35" s="38"/>
      <c r="N35" s="38"/>
    </row>
    <row r="36" spans="2:14" ht="20.100000000000001" customHeight="1">
      <c r="B36" s="122"/>
      <c r="C36" s="126"/>
      <c r="D36" s="126"/>
      <c r="E36" s="124"/>
      <c r="F36" s="101"/>
      <c r="G36" s="101"/>
      <c r="H36" s="107"/>
      <c r="I36" s="112"/>
      <c r="J36" s="118"/>
      <c r="K36" s="38"/>
      <c r="M36" s="38"/>
      <c r="N36" s="38"/>
    </row>
    <row r="37" spans="2:14" ht="20.100000000000001" customHeight="1">
      <c r="B37" s="122"/>
      <c r="C37" s="126"/>
      <c r="D37" s="126"/>
      <c r="E37" s="124"/>
      <c r="F37" s="101"/>
      <c r="G37" s="101"/>
      <c r="H37" s="107"/>
      <c r="I37" s="112"/>
      <c r="J37" s="118"/>
      <c r="K37" s="38"/>
      <c r="M37" s="38"/>
      <c r="N37" s="38"/>
    </row>
    <row r="38" spans="2:14" ht="20.100000000000001" customHeight="1">
      <c r="B38" s="122"/>
      <c r="C38" s="126"/>
      <c r="D38" s="126"/>
      <c r="E38" s="124"/>
      <c r="F38" s="101"/>
      <c r="G38" s="101"/>
      <c r="H38" s="107"/>
      <c r="I38" s="112"/>
      <c r="J38" s="118"/>
      <c r="K38" s="38"/>
      <c r="M38" s="38"/>
      <c r="N38" s="38"/>
    </row>
    <row r="39" spans="2:14" ht="20.100000000000001" customHeight="1" thickBot="1">
      <c r="B39" s="123"/>
      <c r="C39" s="127"/>
      <c r="D39" s="127"/>
      <c r="E39" s="125"/>
      <c r="F39" s="103"/>
      <c r="G39" s="103"/>
      <c r="H39" s="108"/>
      <c r="I39" s="113"/>
      <c r="J39" s="119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125" defaultRowHeight="15.75"/>
  <cols>
    <col min="1" max="1" width="3.25" customWidth="1"/>
    <col min="2" max="2" width="24" customWidth="1"/>
    <col min="3" max="3" width="65.875" customWidth="1"/>
    <col min="4" max="4" width="24" customWidth="1"/>
    <col min="5" max="5" width="13.875" customWidth="1"/>
    <col min="6" max="6" width="3.25" customWidth="1"/>
  </cols>
  <sheetData>
    <row r="1" spans="2:6" ht="35.1" customHeight="1" thickBot="1">
      <c r="B1" s="106" t="s">
        <v>66</v>
      </c>
      <c r="C1" s="37"/>
      <c r="D1" s="37"/>
      <c r="E1" s="37"/>
      <c r="F1" s="15"/>
    </row>
    <row r="2" spans="2:6" ht="20.100000000000001" customHeight="1">
      <c r="B2" s="128" t="s">
        <v>8</v>
      </c>
      <c r="C2" s="128" t="s">
        <v>57</v>
      </c>
      <c r="D2" s="129" t="s">
        <v>67</v>
      </c>
      <c r="E2" s="130" t="s">
        <v>68</v>
      </c>
    </row>
    <row r="3" spans="2:6" ht="20.100000000000001" customHeight="1">
      <c r="B3" s="100"/>
      <c r="C3" s="100"/>
      <c r="D3" s="101"/>
      <c r="E3" s="104"/>
    </row>
    <row r="4" spans="2:6" ht="20.100000000000001" customHeight="1">
      <c r="B4" s="100"/>
      <c r="C4" s="100"/>
      <c r="D4" s="101"/>
      <c r="E4" s="104"/>
    </row>
    <row r="5" spans="2:6" ht="20.100000000000001" customHeight="1">
      <c r="B5" s="100"/>
      <c r="C5" s="100"/>
      <c r="D5" s="101"/>
      <c r="E5" s="104"/>
    </row>
    <row r="6" spans="2:6" ht="20.100000000000001" customHeight="1">
      <c r="B6" s="100"/>
      <c r="C6" s="100"/>
      <c r="D6" s="101"/>
      <c r="E6" s="104"/>
    </row>
    <row r="7" spans="2:6" ht="20.100000000000001" customHeight="1">
      <c r="B7" s="100"/>
      <c r="C7" s="100"/>
      <c r="D7" s="101"/>
      <c r="E7" s="104"/>
    </row>
    <row r="8" spans="2:6" ht="20.100000000000001" customHeight="1">
      <c r="B8" s="100"/>
      <c r="C8" s="100"/>
      <c r="D8" s="101"/>
      <c r="E8" s="104"/>
    </row>
    <row r="9" spans="2:6" ht="20.100000000000001" customHeight="1">
      <c r="B9" s="100"/>
      <c r="C9" s="100"/>
      <c r="D9" s="101"/>
      <c r="E9" s="104"/>
    </row>
    <row r="10" spans="2:6" ht="20.100000000000001" customHeight="1">
      <c r="B10" s="100"/>
      <c r="C10" s="100"/>
      <c r="D10" s="101"/>
      <c r="E10" s="104"/>
    </row>
    <row r="11" spans="2:6" ht="20.100000000000001" customHeight="1">
      <c r="B11" s="100"/>
      <c r="C11" s="100"/>
      <c r="D11" s="101"/>
      <c r="E11" s="104"/>
    </row>
    <row r="12" spans="2:6" ht="20.100000000000001" customHeight="1">
      <c r="B12" s="100"/>
      <c r="C12" s="100"/>
      <c r="D12" s="101"/>
      <c r="E12" s="104"/>
    </row>
    <row r="13" spans="2:6" ht="20.100000000000001" customHeight="1">
      <c r="B13" s="100"/>
      <c r="C13" s="100"/>
      <c r="D13" s="101"/>
      <c r="E13" s="104"/>
    </row>
    <row r="14" spans="2:6" ht="20.100000000000001" customHeight="1">
      <c r="B14" s="100"/>
      <c r="C14" s="100"/>
      <c r="D14" s="101"/>
      <c r="E14" s="104"/>
    </row>
    <row r="15" spans="2:6" ht="20.100000000000001" customHeight="1">
      <c r="B15" s="100"/>
      <c r="C15" s="100"/>
      <c r="D15" s="101"/>
      <c r="E15" s="104"/>
    </row>
    <row r="16" spans="2:6" ht="20.100000000000001" customHeight="1">
      <c r="B16" s="100"/>
      <c r="C16" s="100"/>
      <c r="D16" s="101"/>
      <c r="E16" s="104"/>
    </row>
    <row r="17" spans="2:5" ht="20.100000000000001" customHeight="1">
      <c r="B17" s="100"/>
      <c r="C17" s="100"/>
      <c r="D17" s="101"/>
      <c r="E17" s="104"/>
    </row>
    <row r="18" spans="2:5" ht="20.100000000000001" customHeight="1">
      <c r="B18" s="100"/>
      <c r="C18" s="100"/>
      <c r="D18" s="101"/>
      <c r="E18" s="104"/>
    </row>
    <row r="19" spans="2:5" ht="20.100000000000001" customHeight="1">
      <c r="B19" s="100"/>
      <c r="C19" s="100"/>
      <c r="D19" s="101"/>
      <c r="E19" s="104"/>
    </row>
    <row r="20" spans="2:5" ht="20.100000000000001" customHeight="1">
      <c r="B20" s="100"/>
      <c r="C20" s="100"/>
      <c r="D20" s="101"/>
      <c r="E20" s="104"/>
    </row>
    <row r="21" spans="2:5" ht="20.100000000000001" customHeight="1">
      <c r="B21" s="100"/>
      <c r="C21" s="100"/>
      <c r="D21" s="101"/>
      <c r="E21" s="104"/>
    </row>
    <row r="22" spans="2:5" ht="20.100000000000001" customHeight="1">
      <c r="B22" s="100"/>
      <c r="C22" s="100"/>
      <c r="D22" s="101"/>
      <c r="E22" s="104"/>
    </row>
    <row r="23" spans="2:5" ht="20.100000000000001" customHeight="1">
      <c r="B23" s="100"/>
      <c r="C23" s="100"/>
      <c r="D23" s="101"/>
      <c r="E23" s="104"/>
    </row>
    <row r="24" spans="2:5" ht="20.100000000000001" customHeight="1">
      <c r="B24" s="100"/>
      <c r="C24" s="100"/>
      <c r="D24" s="101"/>
      <c r="E24" s="104"/>
    </row>
    <row r="25" spans="2:5" ht="20.100000000000001" customHeight="1">
      <c r="B25" s="100"/>
      <c r="C25" s="100"/>
      <c r="D25" s="101"/>
      <c r="E25" s="104"/>
    </row>
    <row r="26" spans="2:5" ht="20.100000000000001" customHeight="1">
      <c r="B26" s="100"/>
      <c r="C26" s="100"/>
      <c r="D26" s="101"/>
      <c r="E26" s="104"/>
    </row>
    <row r="27" spans="2:5" ht="20.100000000000001" customHeight="1">
      <c r="B27" s="100"/>
      <c r="C27" s="100"/>
      <c r="D27" s="101"/>
      <c r="E27" s="104"/>
    </row>
    <row r="28" spans="2:5" ht="20.100000000000001" customHeight="1">
      <c r="B28" s="100"/>
      <c r="C28" s="100"/>
      <c r="D28" s="101"/>
      <c r="E28" s="104"/>
    </row>
    <row r="29" spans="2:5" ht="20.100000000000001" customHeight="1">
      <c r="B29" s="100"/>
      <c r="C29" s="100"/>
      <c r="D29" s="101"/>
      <c r="E29" s="104"/>
    </row>
    <row r="30" spans="2:5" ht="20.100000000000001" customHeight="1">
      <c r="B30" s="100"/>
      <c r="C30" s="100"/>
      <c r="D30" s="101"/>
      <c r="E30" s="104"/>
    </row>
    <row r="31" spans="2:5" ht="20.100000000000001" customHeight="1">
      <c r="B31" s="100"/>
      <c r="C31" s="100"/>
      <c r="D31" s="101"/>
      <c r="E31" s="104"/>
    </row>
    <row r="32" spans="2:5" ht="20.100000000000001" customHeight="1">
      <c r="B32" s="100"/>
      <c r="C32" s="100"/>
      <c r="D32" s="101"/>
      <c r="E32" s="104"/>
    </row>
    <row r="33" spans="2:5" ht="20.100000000000001" customHeight="1">
      <c r="B33" s="100"/>
      <c r="C33" s="100"/>
      <c r="D33" s="101"/>
      <c r="E33" s="104"/>
    </row>
    <row r="34" spans="2:5" ht="20.100000000000001" customHeight="1">
      <c r="B34" s="100"/>
      <c r="C34" s="100"/>
      <c r="D34" s="101"/>
      <c r="E34" s="104"/>
    </row>
    <row r="35" spans="2:5" ht="20.100000000000001" customHeight="1">
      <c r="B35" s="100"/>
      <c r="C35" s="100"/>
      <c r="D35" s="101"/>
      <c r="E35" s="104"/>
    </row>
    <row r="36" spans="2:5" ht="20.100000000000001" customHeight="1">
      <c r="B36" s="100"/>
      <c r="C36" s="100"/>
      <c r="D36" s="101"/>
      <c r="E36" s="104"/>
    </row>
    <row r="37" spans="2:5" ht="20.100000000000001" customHeight="1">
      <c r="B37" s="100"/>
      <c r="C37" s="100"/>
      <c r="D37" s="101"/>
      <c r="E37" s="104"/>
    </row>
    <row r="38" spans="2:5" ht="20.100000000000001" customHeight="1">
      <c r="B38" s="100"/>
      <c r="C38" s="100"/>
      <c r="D38" s="101"/>
      <c r="E38" s="104"/>
    </row>
    <row r="39" spans="2:5" ht="20.100000000000001" customHeight="1" thickBot="1">
      <c r="B39" s="102"/>
      <c r="C39" s="102"/>
      <c r="D39" s="103"/>
      <c r="E39" s="105"/>
    </row>
  </sheetData>
  <pageMargins left="0.3" right="0.3" top="0.3" bottom="0.3" header="0" footer="0"/>
  <pageSetup scale="97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Post-It</vt:lpstr>
      <vt:lpstr>a de Gantt en blanco y burndown</vt:lpstr>
      <vt:lpstr>Backlog de lanzamientos</vt:lpstr>
      <vt:lpstr>Historias de usuario o tareas</vt:lpstr>
      <vt:lpstr>'a de Gantt en blanco y burndown'!Área_de_impresión</vt:lpstr>
      <vt:lpstr>'Backlog de lanzamientos'!Área_de_impresión</vt:lpstr>
      <vt:lpstr>'Historias de usuario o tareas'!Área_de_impresión</vt:lpstr>
      <vt:lpstr>'LO Diagrama de Gantt y Burndown'!Área_de_impresión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Alejandro Guevara Valdivia</cp:lastModifiedBy>
  <dcterms:created xsi:type="dcterms:W3CDTF">2016-03-21T16:06:55Z</dcterms:created>
  <dcterms:modified xsi:type="dcterms:W3CDTF">2025-09-19T04:26:31Z</dcterms:modified>
</cp:coreProperties>
</file>