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mostra1" sheetId="1" r:id="rId4"/>
    <sheet state="visible" name="Amostra2" sheetId="2" r:id="rId5"/>
    <sheet state="visible" name="Tabela dinâmica 2" sheetId="3" r:id="rId6"/>
    <sheet state="visible" name="TF1" sheetId="4" r:id="rId7"/>
    <sheet state="visible" name="TF2" sheetId="5" r:id="rId8"/>
    <sheet state="visible" name="medidas_de_posicao" sheetId="6" r:id="rId9"/>
    <sheet state="visible" name="medidas_de_dispersao" sheetId="7" r:id="rId10"/>
  </sheets>
  <definedNames/>
  <calcPr/>
  <pivotCaches>
    <pivotCache cacheId="0" r:id="rId11"/>
  </pivotCaches>
</workbook>
</file>

<file path=xl/sharedStrings.xml><?xml version="1.0" encoding="utf-8"?>
<sst xmlns="http://schemas.openxmlformats.org/spreadsheetml/2006/main" count="61" uniqueCount="26">
  <si>
    <t>X</t>
  </si>
  <si>
    <t>Desvio Padrão</t>
  </si>
  <si>
    <t>Variância</t>
  </si>
  <si>
    <t>Y</t>
  </si>
  <si>
    <t xml:space="preserve"> </t>
  </si>
  <si>
    <t>COUNT de Y</t>
  </si>
  <si>
    <t>Total geral</t>
  </si>
  <si>
    <t>CLASSES</t>
  </si>
  <si>
    <t>LI</t>
  </si>
  <si>
    <t>LS</t>
  </si>
  <si>
    <t>fi</t>
  </si>
  <si>
    <t>fri</t>
  </si>
  <si>
    <t>K</t>
  </si>
  <si>
    <t>Arredondar para cima</t>
  </si>
  <si>
    <t>h</t>
  </si>
  <si>
    <t>max</t>
  </si>
  <si>
    <t>min</t>
  </si>
  <si>
    <t>at</t>
  </si>
  <si>
    <t>xi</t>
  </si>
  <si>
    <t>Total</t>
  </si>
  <si>
    <t>Medidas</t>
  </si>
  <si>
    <t>Média</t>
  </si>
  <si>
    <t>Mediana</t>
  </si>
  <si>
    <t>Moda</t>
  </si>
  <si>
    <t>Amplitude Total</t>
  </si>
  <si>
    <t>Coeficiente de Variação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</si>
</sst>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left"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1000" sheet="Amostra2"/>
  </cacheSource>
  <cacheFields>
    <cacheField name="Y" numFmtId="0">
      <sharedItems containsString="0" containsBlank="1" containsNumber="1" containsInteger="1">
        <n v="9.0"/>
        <n v="2.0"/>
        <n v="7.0"/>
        <n v="4.0"/>
        <n v="3.0"/>
        <n v="8.0"/>
        <n v="6.0"/>
        <n v="1.0"/>
        <n v="0.0"/>
        <n v="5.0"/>
        <m/>
      </sharedItems>
    </cacheField>
    <cacheField name=" " numFmtId="0">
      <sharedItems containsString="0" containsBlank="1">
        <m/>
      </sharedItems>
    </cacheField>
    <cacheField name="Desvio Padrão" numFmtId="0">
      <sharedItems containsString="0" containsBlank="1" containsNumber="1">
        <n v="4.86"/>
        <n v="-2.1399999999999997"/>
        <n v="2.8600000000000003"/>
        <n v="-0.13999999999999968"/>
        <n v="-1.1399999999999997"/>
        <n v="3.8600000000000003"/>
        <n v="1.8600000000000003"/>
        <n v="-3.1399999999999997"/>
        <n v="-4.14"/>
        <n v="0.8600000000000003"/>
        <m/>
      </sharedItems>
    </cacheField>
    <cacheField name="Variância" numFmtId="0">
      <sharedItems containsString="0" containsBlank="1" containsNumber="1">
        <n v="23.619600000000002"/>
        <n v="4.579599999999998"/>
        <n v="8.179600000000002"/>
        <n v="0.01959999999999991"/>
        <n v="1.2995999999999992"/>
        <n v="14.899600000000003"/>
        <n v="3.4596000000000013"/>
        <n v="9.859599999999999"/>
        <n v="17.139599999999998"/>
        <n v="0.7396000000000006"/>
        <m/>
      </sharedItems>
    </cacheField>
    <cacheField name=" 2" numFmtId="0">
      <sharedItems containsString="0" containsBlank="1" containsNumber="1">
        <n v="1154.060000000001"/>
        <m/>
      </sharedItems>
    </cacheField>
    <cacheField name=" 3" numFmtId="0">
      <sharedItems containsString="0" containsBlank="1" containsNumber="1">
        <n v="0.15852080536912752"/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  <cacheField name=" 17" numFmtId="0">
      <sharedItems containsString="0" containsBlank="1">
        <m/>
      </sharedItems>
    </cacheField>
    <cacheField name=" 18" numFmtId="0">
      <sharedItems containsString="0" containsBlank="1">
        <m/>
      </sharedItems>
    </cacheField>
    <cacheField name=" 19" numFmtId="0">
      <sharedItems containsString="0" containsBlank="1">
        <m/>
      </sharedItems>
    </cacheField>
    <cacheField name=" 20" numFmtId="0">
      <sharedItems containsString="0" containsBlank="1">
        <m/>
      </sharedItems>
    </cacheField>
    <cacheField name=" 21" numFmtId="0">
      <sharedItems containsString="0" containsBlank="1">
        <m/>
      </sharedItems>
    </cacheField>
    <cacheField name=" 22" numFmtId="0">
      <sharedItems containsString="0" containsBlank="1">
        <m/>
      </sharedItems>
    </cacheField>
    <cacheField name=" 23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 2" cacheId="0" dataCaption="" compact="0" compactData="0">
  <location ref="A1:B13" firstHeaderRow="0" firstDataRow="1" firstDataCol="0"/>
  <pivotFields>
    <pivotField name="Y" axis="axisRow" dataField="1" compact="0" outline="0" multipleItemSelectionAllowed="1" showAll="0" sortType="ascending">
      <items>
        <item x="10"/>
        <item x="8"/>
        <item x="7"/>
        <item x="1"/>
        <item x="4"/>
        <item x="3"/>
        <item x="9"/>
        <item x="6"/>
        <item x="2"/>
        <item x="5"/>
        <item x="0"/>
        <item t="default"/>
      </items>
    </pivotField>
    <pivotField name=" " compact="0" outline="0" multipleItemSelectionAllowed="1" showAll="0">
      <items>
        <item x="0"/>
        <item t="default"/>
      </items>
    </pivotField>
    <pivotField name="Desvio Padrã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Variânc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 2" compact="0" outline="0" multipleItemSelectionAllowed="1" showAll="0">
      <items>
        <item x="0"/>
        <item x="1"/>
        <item t="default"/>
      </items>
    </pivotField>
    <pivotField name=" 3" compact="0" outline="0" multipleItemSelectionAllowed="1" showAll="0">
      <items>
        <item x="0"/>
        <item x="1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  <pivotField name=" 19" compact="0" outline="0" multipleItemSelectionAllowed="1" showAll="0">
      <items>
        <item x="0"/>
        <item t="default"/>
      </items>
    </pivotField>
    <pivotField name=" 20" compact="0" outline="0" multipleItemSelectionAllowed="1" showAll="0">
      <items>
        <item x="0"/>
        <item t="default"/>
      </items>
    </pivotField>
    <pivotField name=" 21" compact="0" outline="0" multipleItemSelectionAllowed="1" showAll="0">
      <items>
        <item x="0"/>
        <item t="default"/>
      </items>
    </pivotField>
    <pivotField name=" 22" compact="0" outline="0" multipleItemSelectionAllowed="1" showAll="0">
      <items>
        <item x="0"/>
        <item t="default"/>
      </items>
    </pivotField>
    <pivotField name=" 23" compact="0" outline="0" multipleItemSelectionAllowed="1" showAll="0">
      <items>
        <item x="0"/>
        <item t="default"/>
      </items>
    </pivotField>
  </pivotFields>
  <rowFields>
    <field x="0"/>
  </rowFields>
  <dataFields>
    <dataField name="COUNT of Y" fld="0" subtotal="countNums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C1" s="2" t="s">
        <v>1</v>
      </c>
      <c r="D1" s="2" t="s">
        <v>2</v>
      </c>
    </row>
    <row r="2">
      <c r="A2" s="3">
        <v>188.27697286112294</v>
      </c>
      <c r="C2" s="4">
        <f>A2-medidas_de_posicao!$B$2</f>
        <v>86.86717414</v>
      </c>
      <c r="D2" s="2">
        <f t="shared" ref="D2:D151" si="1">C2*C2</f>
        <v>7545.905943</v>
      </c>
      <c r="E2" s="4">
        <f>SUM(D2:D151)</f>
        <v>22499.08691</v>
      </c>
      <c r="F2" s="4">
        <f>E2/(150 - 1)</f>
        <v>151.0005833</v>
      </c>
    </row>
    <row r="3">
      <c r="A3" s="5">
        <v>95.61762974</v>
      </c>
      <c r="C3" s="4">
        <f>A3-medidas_de_posicao!$B$2</f>
        <v>-5.792168979</v>
      </c>
      <c r="D3" s="2">
        <f t="shared" si="1"/>
        <v>33.54922149</v>
      </c>
    </row>
    <row r="4">
      <c r="A4" s="3">
        <f t="shared" ref="A4:A151" si="2">NORMINV(RAND(), 100, 10)</f>
        <v>102.0822443</v>
      </c>
      <c r="C4" s="4">
        <f>A4-medidas_de_posicao!$B$2</f>
        <v>0.672445548</v>
      </c>
      <c r="D4" s="2">
        <f t="shared" si="1"/>
        <v>0.4521830151</v>
      </c>
    </row>
    <row r="5">
      <c r="A5" s="3">
        <f t="shared" si="2"/>
        <v>96.27929349</v>
      </c>
      <c r="C5" s="4">
        <f>A5-medidas_de_posicao!$B$2</f>
        <v>-5.130505231</v>
      </c>
      <c r="D5" s="2">
        <f t="shared" si="1"/>
        <v>26.32208392</v>
      </c>
    </row>
    <row r="6">
      <c r="A6" s="3">
        <f t="shared" si="2"/>
        <v>85.39718688</v>
      </c>
      <c r="C6" s="4">
        <f>A6-medidas_de_posicao!$B$2</f>
        <v>-16.01261184</v>
      </c>
      <c r="D6" s="2">
        <f t="shared" si="1"/>
        <v>256.403738</v>
      </c>
    </row>
    <row r="7">
      <c r="A7" s="3">
        <f t="shared" si="2"/>
        <v>96.55733125</v>
      </c>
      <c r="C7" s="4">
        <f>A7-medidas_de_posicao!$B$2</f>
        <v>-4.852467467</v>
      </c>
      <c r="D7" s="2">
        <f t="shared" si="1"/>
        <v>23.54644052</v>
      </c>
    </row>
    <row r="8">
      <c r="A8" s="3">
        <f t="shared" si="2"/>
        <v>94.16409995</v>
      </c>
      <c r="C8" s="4">
        <f>A8-medidas_de_posicao!$B$2</f>
        <v>-7.245698767</v>
      </c>
      <c r="D8" s="2">
        <f t="shared" si="1"/>
        <v>52.50015062</v>
      </c>
    </row>
    <row r="9">
      <c r="A9" s="3">
        <f t="shared" si="2"/>
        <v>111.6265918</v>
      </c>
      <c r="C9" s="4">
        <f>A9-medidas_de_posicao!$B$2</f>
        <v>10.21679311</v>
      </c>
      <c r="D9" s="2">
        <f t="shared" si="1"/>
        <v>104.3828615</v>
      </c>
    </row>
    <row r="10">
      <c r="A10" s="3">
        <f t="shared" si="2"/>
        <v>100.3214072</v>
      </c>
      <c r="C10" s="4">
        <f>A10-medidas_de_posicao!$B$2</f>
        <v>-1.088391546</v>
      </c>
      <c r="D10" s="2">
        <f t="shared" si="1"/>
        <v>1.184596158</v>
      </c>
    </row>
    <row r="11">
      <c r="A11" s="3">
        <f t="shared" si="2"/>
        <v>109.7853357</v>
      </c>
      <c r="C11" s="4">
        <f>A11-medidas_de_posicao!$B$2</f>
        <v>8.375537024</v>
      </c>
      <c r="D11" s="2">
        <f t="shared" si="1"/>
        <v>70.14962044</v>
      </c>
    </row>
    <row r="12">
      <c r="A12" s="3">
        <f t="shared" si="2"/>
        <v>92.88133882</v>
      </c>
      <c r="C12" s="4">
        <f>A12-medidas_de_posicao!$B$2</f>
        <v>-8.528459896</v>
      </c>
      <c r="D12" s="2">
        <f t="shared" si="1"/>
        <v>72.7346282</v>
      </c>
    </row>
    <row r="13">
      <c r="A13" s="3">
        <f t="shared" si="2"/>
        <v>117.9505087</v>
      </c>
      <c r="C13" s="4">
        <f>A13-medidas_de_posicao!$B$2</f>
        <v>16.54070993</v>
      </c>
      <c r="D13" s="2">
        <f t="shared" si="1"/>
        <v>273.595085</v>
      </c>
    </row>
    <row r="14">
      <c r="A14" s="3">
        <f t="shared" si="2"/>
        <v>111.4422958</v>
      </c>
      <c r="C14" s="4">
        <f>A14-medidas_de_posicao!$B$2</f>
        <v>10.03249707</v>
      </c>
      <c r="D14" s="2">
        <f t="shared" si="1"/>
        <v>100.6509974</v>
      </c>
    </row>
    <row r="15">
      <c r="A15" s="3">
        <f t="shared" si="2"/>
        <v>101.3126651</v>
      </c>
      <c r="C15" s="4">
        <f>A15-medidas_de_posicao!$B$2</f>
        <v>-0.0971336455</v>
      </c>
      <c r="D15" s="2">
        <f t="shared" si="1"/>
        <v>0.009434945087</v>
      </c>
    </row>
    <row r="16">
      <c r="A16" s="3">
        <f t="shared" si="2"/>
        <v>98.61715398</v>
      </c>
      <c r="C16" s="4">
        <f>A16-medidas_de_posicao!$B$2</f>
        <v>-2.792644738</v>
      </c>
      <c r="D16" s="2">
        <f t="shared" si="1"/>
        <v>7.798864634</v>
      </c>
    </row>
    <row r="17">
      <c r="A17" s="3">
        <f t="shared" si="2"/>
        <v>108.7374334</v>
      </c>
      <c r="C17" s="4">
        <f>A17-medidas_de_posicao!$B$2</f>
        <v>7.327634712</v>
      </c>
      <c r="D17" s="2">
        <f t="shared" si="1"/>
        <v>53.69423048</v>
      </c>
    </row>
    <row r="18">
      <c r="A18" s="3">
        <f t="shared" si="2"/>
        <v>102.3734243</v>
      </c>
      <c r="C18" s="4">
        <f>A18-medidas_de_posicao!$B$2</f>
        <v>0.9636255674</v>
      </c>
      <c r="D18" s="2">
        <f t="shared" si="1"/>
        <v>0.9285742342</v>
      </c>
    </row>
    <row r="19">
      <c r="A19" s="3">
        <f t="shared" si="2"/>
        <v>108.5037352</v>
      </c>
      <c r="C19" s="4">
        <f>A19-medidas_de_posicao!$B$2</f>
        <v>7.09393652</v>
      </c>
      <c r="D19" s="2">
        <f t="shared" si="1"/>
        <v>50.32393535</v>
      </c>
    </row>
    <row r="20">
      <c r="A20" s="3">
        <f t="shared" si="2"/>
        <v>87.94766482</v>
      </c>
      <c r="C20" s="4">
        <f>A20-medidas_de_posicao!$B$2</f>
        <v>-13.4621339</v>
      </c>
      <c r="D20" s="2">
        <f t="shared" si="1"/>
        <v>181.2290492</v>
      </c>
    </row>
    <row r="21">
      <c r="A21" s="3">
        <f t="shared" si="2"/>
        <v>106.9522647</v>
      </c>
      <c r="C21" s="4">
        <f>A21-medidas_de_posicao!$B$2</f>
        <v>5.542466019</v>
      </c>
      <c r="D21" s="2">
        <f t="shared" si="1"/>
        <v>30.71892957</v>
      </c>
    </row>
    <row r="22">
      <c r="A22" s="3">
        <f t="shared" si="2"/>
        <v>115.6433223</v>
      </c>
      <c r="C22" s="4">
        <f>A22-medidas_de_posicao!$B$2</f>
        <v>14.23352359</v>
      </c>
      <c r="D22" s="2">
        <f t="shared" si="1"/>
        <v>202.5931939</v>
      </c>
    </row>
    <row r="23">
      <c r="A23" s="3">
        <f t="shared" si="2"/>
        <v>102.0774283</v>
      </c>
      <c r="C23" s="4">
        <f>A23-medidas_de_posicao!$B$2</f>
        <v>0.6676295762</v>
      </c>
      <c r="D23" s="2">
        <f t="shared" si="1"/>
        <v>0.445729251</v>
      </c>
    </row>
    <row r="24">
      <c r="A24" s="3">
        <f t="shared" si="2"/>
        <v>98.43901988</v>
      </c>
      <c r="C24" s="4">
        <f>A24-medidas_de_posicao!$B$2</f>
        <v>-2.970778837</v>
      </c>
      <c r="D24" s="2">
        <f t="shared" si="1"/>
        <v>8.825526901</v>
      </c>
    </row>
    <row r="25">
      <c r="A25" s="3">
        <f t="shared" si="2"/>
        <v>98.84311458</v>
      </c>
      <c r="C25" s="4">
        <f>A25-medidas_de_posicao!$B$2</f>
        <v>-2.566684135</v>
      </c>
      <c r="D25" s="2">
        <f t="shared" si="1"/>
        <v>6.587867447</v>
      </c>
    </row>
    <row r="26">
      <c r="A26" s="3">
        <f t="shared" si="2"/>
        <v>106.4564441</v>
      </c>
      <c r="C26" s="4">
        <f>A26-medidas_de_posicao!$B$2</f>
        <v>5.046645336</v>
      </c>
      <c r="D26" s="2">
        <f t="shared" si="1"/>
        <v>25.46862915</v>
      </c>
    </row>
    <row r="27">
      <c r="A27" s="3">
        <f t="shared" si="2"/>
        <v>83.676129</v>
      </c>
      <c r="C27" s="4">
        <f>A27-medidas_de_posicao!$B$2</f>
        <v>-17.73366972</v>
      </c>
      <c r="D27" s="2">
        <f t="shared" si="1"/>
        <v>314.4830416</v>
      </c>
    </row>
    <row r="28">
      <c r="A28" s="3">
        <f t="shared" si="2"/>
        <v>103.1079646</v>
      </c>
      <c r="C28" s="4">
        <f>A28-medidas_de_posicao!$B$2</f>
        <v>1.698165881</v>
      </c>
      <c r="D28" s="2">
        <f t="shared" si="1"/>
        <v>2.883767358</v>
      </c>
    </row>
    <row r="29">
      <c r="A29" s="3">
        <f t="shared" si="2"/>
        <v>83.08708568</v>
      </c>
      <c r="C29" s="4">
        <f>A29-medidas_de_posicao!$B$2</f>
        <v>-18.32271304</v>
      </c>
      <c r="D29" s="2">
        <f t="shared" si="1"/>
        <v>335.7218131</v>
      </c>
    </row>
    <row r="30">
      <c r="A30" s="3">
        <f t="shared" si="2"/>
        <v>107.8647326</v>
      </c>
      <c r="C30" s="4">
        <f>A30-medidas_de_posicao!$B$2</f>
        <v>6.454933909</v>
      </c>
      <c r="D30" s="2">
        <f t="shared" si="1"/>
        <v>41.66617177</v>
      </c>
    </row>
    <row r="31">
      <c r="A31" s="3">
        <f t="shared" si="2"/>
        <v>82.82446999</v>
      </c>
      <c r="C31" s="4">
        <f>A31-medidas_de_posicao!$B$2</f>
        <v>-18.58532873</v>
      </c>
      <c r="D31" s="2">
        <f t="shared" si="1"/>
        <v>345.414444</v>
      </c>
    </row>
    <row r="32">
      <c r="A32" s="3">
        <f t="shared" si="2"/>
        <v>89.32511504</v>
      </c>
      <c r="C32" s="4">
        <f>A32-medidas_de_posicao!$B$2</f>
        <v>-12.08468368</v>
      </c>
      <c r="D32" s="2">
        <f t="shared" si="1"/>
        <v>146.0395796</v>
      </c>
    </row>
    <row r="33">
      <c r="A33" s="3">
        <f t="shared" si="2"/>
        <v>104.0470736</v>
      </c>
      <c r="C33" s="4">
        <f>A33-medidas_de_posicao!$B$2</f>
        <v>2.637274849</v>
      </c>
      <c r="D33" s="2">
        <f t="shared" si="1"/>
        <v>6.955218631</v>
      </c>
    </row>
    <row r="34">
      <c r="A34" s="3">
        <f t="shared" si="2"/>
        <v>103.5429927</v>
      </c>
      <c r="C34" s="4">
        <f>A34-medidas_de_posicao!$B$2</f>
        <v>2.133193953</v>
      </c>
      <c r="D34" s="2">
        <f t="shared" si="1"/>
        <v>4.550516442</v>
      </c>
    </row>
    <row r="35">
      <c r="A35" s="3">
        <f t="shared" si="2"/>
        <v>102.498544</v>
      </c>
      <c r="C35" s="4">
        <f>A35-medidas_de_posicao!$B$2</f>
        <v>1.088745291</v>
      </c>
      <c r="D35" s="2">
        <f t="shared" si="1"/>
        <v>1.185366309</v>
      </c>
    </row>
    <row r="36">
      <c r="A36" s="3">
        <f t="shared" si="2"/>
        <v>100.3580127</v>
      </c>
      <c r="C36" s="4">
        <f>A36-medidas_de_posicao!$B$2</f>
        <v>-1.051786044</v>
      </c>
      <c r="D36" s="2">
        <f t="shared" si="1"/>
        <v>1.106253882</v>
      </c>
    </row>
    <row r="37">
      <c r="A37" s="3">
        <f t="shared" si="2"/>
        <v>105.6687115</v>
      </c>
      <c r="C37" s="4">
        <f>A37-medidas_de_posicao!$B$2</f>
        <v>4.258912754</v>
      </c>
      <c r="D37" s="2">
        <f t="shared" si="1"/>
        <v>18.13833784</v>
      </c>
    </row>
    <row r="38">
      <c r="A38" s="3">
        <f t="shared" si="2"/>
        <v>88.01008943</v>
      </c>
      <c r="C38" s="4">
        <f>A38-medidas_de_posicao!$B$2</f>
        <v>-13.39970929</v>
      </c>
      <c r="D38" s="2">
        <f t="shared" si="1"/>
        <v>179.552209</v>
      </c>
    </row>
    <row r="39">
      <c r="A39" s="3">
        <f t="shared" si="2"/>
        <v>87.84027929</v>
      </c>
      <c r="C39" s="4">
        <f>A39-medidas_de_posicao!$B$2</f>
        <v>-13.56951943</v>
      </c>
      <c r="D39" s="2">
        <f t="shared" si="1"/>
        <v>184.1318575</v>
      </c>
    </row>
    <row r="40">
      <c r="A40" s="3">
        <f t="shared" si="2"/>
        <v>109.9027855</v>
      </c>
      <c r="C40" s="4">
        <f>A40-medidas_de_posicao!$B$2</f>
        <v>8.492986761</v>
      </c>
      <c r="D40" s="2">
        <f t="shared" si="1"/>
        <v>72.13082412</v>
      </c>
    </row>
    <row r="41">
      <c r="A41" s="3">
        <f t="shared" si="2"/>
        <v>109.3151422</v>
      </c>
      <c r="C41" s="4">
        <f>A41-medidas_de_posicao!$B$2</f>
        <v>7.905343491</v>
      </c>
      <c r="D41" s="2">
        <f t="shared" si="1"/>
        <v>62.49445572</v>
      </c>
    </row>
    <row r="42">
      <c r="A42" s="3">
        <f t="shared" si="2"/>
        <v>96.49737142</v>
      </c>
      <c r="C42" s="4">
        <f>A42-medidas_de_posicao!$B$2</f>
        <v>-4.912427297</v>
      </c>
      <c r="D42" s="2">
        <f t="shared" si="1"/>
        <v>24.13194195</v>
      </c>
    </row>
    <row r="43">
      <c r="A43" s="3">
        <f t="shared" si="2"/>
        <v>104.9360546</v>
      </c>
      <c r="C43" s="4">
        <f>A43-medidas_de_posicao!$B$2</f>
        <v>3.526255928</v>
      </c>
      <c r="D43" s="2">
        <f t="shared" si="1"/>
        <v>12.43448087</v>
      </c>
    </row>
    <row r="44">
      <c r="A44" s="3">
        <f t="shared" si="2"/>
        <v>85.9344173</v>
      </c>
      <c r="C44" s="4">
        <f>A44-medidas_de_posicao!$B$2</f>
        <v>-15.47538142</v>
      </c>
      <c r="D44" s="2">
        <f t="shared" si="1"/>
        <v>239.48743</v>
      </c>
    </row>
    <row r="45">
      <c r="A45" s="3">
        <f t="shared" si="2"/>
        <v>83.74542371</v>
      </c>
      <c r="C45" s="4">
        <f>A45-medidas_de_posicao!$B$2</f>
        <v>-17.66437501</v>
      </c>
      <c r="D45" s="2">
        <f t="shared" si="1"/>
        <v>312.0301446</v>
      </c>
    </row>
    <row r="46">
      <c r="A46" s="3">
        <f t="shared" si="2"/>
        <v>97.43555537</v>
      </c>
      <c r="C46" s="4">
        <f>A46-medidas_de_posicao!$B$2</f>
        <v>-3.974243347</v>
      </c>
      <c r="D46" s="2">
        <f t="shared" si="1"/>
        <v>15.79461018</v>
      </c>
    </row>
    <row r="47">
      <c r="A47" s="3">
        <f t="shared" si="2"/>
        <v>107.037905</v>
      </c>
      <c r="C47" s="4">
        <f>A47-medidas_de_posicao!$B$2</f>
        <v>5.628106282</v>
      </c>
      <c r="D47" s="2">
        <f t="shared" si="1"/>
        <v>31.67558033</v>
      </c>
    </row>
    <row r="48">
      <c r="A48" s="3">
        <f t="shared" si="2"/>
        <v>94.5248146</v>
      </c>
      <c r="C48" s="4">
        <f>A48-medidas_de_posicao!$B$2</f>
        <v>-6.884984116</v>
      </c>
      <c r="D48" s="2">
        <f t="shared" si="1"/>
        <v>47.40300628</v>
      </c>
    </row>
    <row r="49">
      <c r="A49" s="3">
        <f t="shared" si="2"/>
        <v>98.36140801</v>
      </c>
      <c r="C49" s="4">
        <f>A49-medidas_de_posicao!$B$2</f>
        <v>-3.048390712</v>
      </c>
      <c r="D49" s="2">
        <f t="shared" si="1"/>
        <v>9.292685931</v>
      </c>
    </row>
    <row r="50">
      <c r="A50" s="3">
        <f t="shared" si="2"/>
        <v>113.4621197</v>
      </c>
      <c r="C50" s="4">
        <f>A50-medidas_de_posicao!$B$2</f>
        <v>12.05232101</v>
      </c>
      <c r="D50" s="2">
        <f t="shared" si="1"/>
        <v>145.2584416</v>
      </c>
    </row>
    <row r="51">
      <c r="A51" s="3">
        <f t="shared" si="2"/>
        <v>108.3938403</v>
      </c>
      <c r="C51" s="4">
        <f>A51-medidas_de_posicao!$B$2</f>
        <v>6.984041623</v>
      </c>
      <c r="D51" s="2">
        <f t="shared" si="1"/>
        <v>48.77683739</v>
      </c>
    </row>
    <row r="52">
      <c r="A52" s="3">
        <f t="shared" si="2"/>
        <v>80.50807337</v>
      </c>
      <c r="C52" s="4">
        <f>A52-medidas_de_posicao!$B$2</f>
        <v>-20.90172535</v>
      </c>
      <c r="D52" s="2">
        <f t="shared" si="1"/>
        <v>436.8821227</v>
      </c>
    </row>
    <row r="53">
      <c r="A53" s="3">
        <f t="shared" si="2"/>
        <v>99.29555777</v>
      </c>
      <c r="C53" s="4">
        <f>A53-medidas_de_posicao!$B$2</f>
        <v>-2.114240949</v>
      </c>
      <c r="D53" s="2">
        <f t="shared" si="1"/>
        <v>4.470014789</v>
      </c>
    </row>
    <row r="54">
      <c r="A54" s="3">
        <f t="shared" si="2"/>
        <v>95.67659707</v>
      </c>
      <c r="C54" s="4">
        <f>A54-medidas_de_posicao!$B$2</f>
        <v>-5.733201651</v>
      </c>
      <c r="D54" s="2">
        <f t="shared" si="1"/>
        <v>32.86960117</v>
      </c>
    </row>
    <row r="55">
      <c r="A55" s="3">
        <f t="shared" si="2"/>
        <v>94.23450585</v>
      </c>
      <c r="C55" s="4">
        <f>A55-medidas_de_posicao!$B$2</f>
        <v>-7.17529287</v>
      </c>
      <c r="D55" s="2">
        <f t="shared" si="1"/>
        <v>51.48482778</v>
      </c>
    </row>
    <row r="56">
      <c r="A56" s="3">
        <f t="shared" si="2"/>
        <v>106.0421065</v>
      </c>
      <c r="C56" s="4">
        <f>A56-medidas_de_posicao!$B$2</f>
        <v>4.632307804</v>
      </c>
      <c r="D56" s="2">
        <f t="shared" si="1"/>
        <v>21.45827559</v>
      </c>
    </row>
    <row r="57">
      <c r="A57" s="3">
        <f t="shared" si="2"/>
        <v>90.08695916</v>
      </c>
      <c r="C57" s="4">
        <f>A57-medidas_de_posicao!$B$2</f>
        <v>-11.32283956</v>
      </c>
      <c r="D57" s="2">
        <f t="shared" si="1"/>
        <v>128.2066957</v>
      </c>
    </row>
    <row r="58">
      <c r="A58" s="3">
        <f t="shared" si="2"/>
        <v>100.2981455</v>
      </c>
      <c r="C58" s="4">
        <f>A58-medidas_de_posicao!$B$2</f>
        <v>-1.111653183</v>
      </c>
      <c r="D58" s="2">
        <f t="shared" si="1"/>
        <v>1.235772799</v>
      </c>
    </row>
    <row r="59">
      <c r="A59" s="3">
        <f t="shared" si="2"/>
        <v>102.3687702</v>
      </c>
      <c r="C59" s="4">
        <f>A59-medidas_de_posicao!$B$2</f>
        <v>0.9589714969</v>
      </c>
      <c r="D59" s="2">
        <f t="shared" si="1"/>
        <v>0.9196263318</v>
      </c>
    </row>
    <row r="60">
      <c r="A60" s="3">
        <f t="shared" si="2"/>
        <v>93.25101823</v>
      </c>
      <c r="C60" s="4">
        <f>A60-medidas_de_posicao!$B$2</f>
        <v>-8.158780491</v>
      </c>
      <c r="D60" s="2">
        <f t="shared" si="1"/>
        <v>66.5656991</v>
      </c>
    </row>
    <row r="61">
      <c r="A61" s="3">
        <f t="shared" si="2"/>
        <v>111.1664532</v>
      </c>
      <c r="C61" s="4">
        <f>A61-medidas_de_posicao!$B$2</f>
        <v>9.756654454</v>
      </c>
      <c r="D61" s="2">
        <f t="shared" si="1"/>
        <v>95.19230613</v>
      </c>
    </row>
    <row r="62">
      <c r="A62" s="3">
        <f t="shared" si="2"/>
        <v>107.7456115</v>
      </c>
      <c r="C62" s="4">
        <f>A62-medidas_de_posicao!$B$2</f>
        <v>6.335812787</v>
      </c>
      <c r="D62" s="2">
        <f t="shared" si="1"/>
        <v>40.14252367</v>
      </c>
    </row>
    <row r="63">
      <c r="A63" s="3">
        <f t="shared" si="2"/>
        <v>106.03431</v>
      </c>
      <c r="C63" s="4">
        <f>A63-medidas_de_posicao!$B$2</f>
        <v>4.62451129</v>
      </c>
      <c r="D63" s="2">
        <f t="shared" si="1"/>
        <v>21.38610467</v>
      </c>
    </row>
    <row r="64">
      <c r="A64" s="3">
        <f t="shared" si="2"/>
        <v>100.3948819</v>
      </c>
      <c r="C64" s="4">
        <f>A64-medidas_de_posicao!$B$2</f>
        <v>-1.014916786</v>
      </c>
      <c r="D64" s="2">
        <f t="shared" si="1"/>
        <v>1.030056083</v>
      </c>
    </row>
    <row r="65">
      <c r="A65" s="3">
        <f t="shared" si="2"/>
        <v>116.4992417</v>
      </c>
      <c r="C65" s="4">
        <f>A65-medidas_de_posicao!$B$2</f>
        <v>15.08944298</v>
      </c>
      <c r="D65" s="2">
        <f t="shared" si="1"/>
        <v>227.6912894</v>
      </c>
    </row>
    <row r="66">
      <c r="A66" s="3">
        <f t="shared" si="2"/>
        <v>111.4095867</v>
      </c>
      <c r="C66" s="4">
        <f>A66-medidas_de_posicao!$B$2</f>
        <v>9.999787948</v>
      </c>
      <c r="D66" s="2">
        <f t="shared" si="1"/>
        <v>99.99575901</v>
      </c>
    </row>
    <row r="67">
      <c r="A67" s="3">
        <f t="shared" si="2"/>
        <v>76.77839666</v>
      </c>
      <c r="C67" s="4">
        <f>A67-medidas_de_posicao!$B$2</f>
        <v>-24.63140206</v>
      </c>
      <c r="D67" s="2">
        <f t="shared" si="1"/>
        <v>606.7059676</v>
      </c>
    </row>
    <row r="68">
      <c r="A68" s="3">
        <f t="shared" si="2"/>
        <v>117.8163412</v>
      </c>
      <c r="C68" s="4">
        <f>A68-medidas_de_posicao!$B$2</f>
        <v>16.40654253</v>
      </c>
      <c r="D68" s="2">
        <f t="shared" si="1"/>
        <v>269.1746378</v>
      </c>
    </row>
    <row r="69">
      <c r="A69" s="3">
        <f t="shared" si="2"/>
        <v>102.1391707</v>
      </c>
      <c r="C69" s="4">
        <f>A69-medidas_de_posicao!$B$2</f>
        <v>0.7293719964</v>
      </c>
      <c r="D69" s="2">
        <f t="shared" si="1"/>
        <v>0.5319835092</v>
      </c>
    </row>
    <row r="70">
      <c r="A70" s="3">
        <f t="shared" si="2"/>
        <v>114.3746473</v>
      </c>
      <c r="C70" s="4">
        <f>A70-medidas_de_posicao!$B$2</f>
        <v>12.96484862</v>
      </c>
      <c r="D70" s="2">
        <f t="shared" si="1"/>
        <v>168.0872999</v>
      </c>
    </row>
    <row r="71">
      <c r="A71" s="3">
        <f t="shared" si="2"/>
        <v>125.8330897</v>
      </c>
      <c r="C71" s="4">
        <f>A71-medidas_de_posicao!$B$2</f>
        <v>24.42329099</v>
      </c>
      <c r="D71" s="2">
        <f t="shared" si="1"/>
        <v>596.4971428</v>
      </c>
    </row>
    <row r="72">
      <c r="A72" s="3">
        <f t="shared" si="2"/>
        <v>104.0639819</v>
      </c>
      <c r="C72" s="4">
        <f>A72-medidas_de_posicao!$B$2</f>
        <v>2.654183171</v>
      </c>
      <c r="D72" s="2">
        <f t="shared" si="1"/>
        <v>7.044688303</v>
      </c>
    </row>
    <row r="73">
      <c r="A73" s="3">
        <f t="shared" si="2"/>
        <v>105.1652302</v>
      </c>
      <c r="C73" s="4">
        <f>A73-medidas_de_posicao!$B$2</f>
        <v>3.755431449</v>
      </c>
      <c r="D73" s="2">
        <f t="shared" si="1"/>
        <v>14.10326536</v>
      </c>
    </row>
    <row r="74">
      <c r="A74" s="3">
        <f t="shared" si="2"/>
        <v>106.6038004</v>
      </c>
      <c r="C74" s="4">
        <f>A74-medidas_de_posicao!$B$2</f>
        <v>5.194001659</v>
      </c>
      <c r="D74" s="2">
        <f t="shared" si="1"/>
        <v>26.97765324</v>
      </c>
    </row>
    <row r="75">
      <c r="A75" s="3">
        <f t="shared" si="2"/>
        <v>112.8874393</v>
      </c>
      <c r="C75" s="4">
        <f>A75-medidas_de_posicao!$B$2</f>
        <v>11.47764056</v>
      </c>
      <c r="D75" s="2">
        <f t="shared" si="1"/>
        <v>131.7362328</v>
      </c>
    </row>
    <row r="76">
      <c r="A76" s="3">
        <f t="shared" si="2"/>
        <v>110.9249428</v>
      </c>
      <c r="C76" s="4">
        <f>A76-medidas_de_posicao!$B$2</f>
        <v>9.515144057</v>
      </c>
      <c r="D76" s="2">
        <f t="shared" si="1"/>
        <v>90.53796642</v>
      </c>
    </row>
    <row r="77">
      <c r="A77" s="3">
        <f t="shared" si="2"/>
        <v>93.13274124</v>
      </c>
      <c r="C77" s="4">
        <f>A77-medidas_de_posicao!$B$2</f>
        <v>-8.277057475</v>
      </c>
      <c r="D77" s="2">
        <f t="shared" si="1"/>
        <v>68.50968045</v>
      </c>
    </row>
    <row r="78">
      <c r="A78" s="3">
        <f t="shared" si="2"/>
        <v>104.0717161</v>
      </c>
      <c r="C78" s="4">
        <f>A78-medidas_de_posicao!$B$2</f>
        <v>2.661917421</v>
      </c>
      <c r="D78" s="2">
        <f t="shared" si="1"/>
        <v>7.085804354</v>
      </c>
    </row>
    <row r="79">
      <c r="A79" s="3">
        <f t="shared" si="2"/>
        <v>104.8779343</v>
      </c>
      <c r="C79" s="4">
        <f>A79-medidas_de_posicao!$B$2</f>
        <v>3.468135612</v>
      </c>
      <c r="D79" s="2">
        <f t="shared" si="1"/>
        <v>12.02796463</v>
      </c>
    </row>
    <row r="80">
      <c r="A80" s="3">
        <f t="shared" si="2"/>
        <v>97.25787415</v>
      </c>
      <c r="C80" s="4">
        <f>A80-medidas_de_posicao!$B$2</f>
        <v>-4.151924571</v>
      </c>
      <c r="D80" s="2">
        <f t="shared" si="1"/>
        <v>17.23847764</v>
      </c>
    </row>
    <row r="81">
      <c r="A81" s="3">
        <f t="shared" si="2"/>
        <v>96.14684886</v>
      </c>
      <c r="C81" s="4">
        <f>A81-medidas_de_posicao!$B$2</f>
        <v>-5.262949857</v>
      </c>
      <c r="D81" s="2">
        <f t="shared" si="1"/>
        <v>27.6986412</v>
      </c>
    </row>
    <row r="82">
      <c r="A82" s="3">
        <f t="shared" si="2"/>
        <v>99.00268286</v>
      </c>
      <c r="C82" s="4">
        <f>A82-medidas_de_posicao!$B$2</f>
        <v>-2.407115858</v>
      </c>
      <c r="D82" s="2">
        <f t="shared" si="1"/>
        <v>5.794206755</v>
      </c>
    </row>
    <row r="83">
      <c r="A83" s="3">
        <f t="shared" si="2"/>
        <v>113.1121388</v>
      </c>
      <c r="C83" s="4">
        <f>A83-medidas_de_posicao!$B$2</f>
        <v>11.70234007</v>
      </c>
      <c r="D83" s="2">
        <f t="shared" si="1"/>
        <v>136.9447632</v>
      </c>
    </row>
    <row r="84">
      <c r="A84" s="3">
        <f t="shared" si="2"/>
        <v>95.51756161</v>
      </c>
      <c r="C84" s="4">
        <f>A84-medidas_de_posicao!$B$2</f>
        <v>-5.892237111</v>
      </c>
      <c r="D84" s="2">
        <f t="shared" si="1"/>
        <v>34.71845817</v>
      </c>
    </row>
    <row r="85">
      <c r="A85" s="3">
        <f t="shared" si="2"/>
        <v>114.663336</v>
      </c>
      <c r="C85" s="4">
        <f>A85-medidas_de_posicao!$B$2</f>
        <v>13.25353731</v>
      </c>
      <c r="D85" s="2">
        <f t="shared" si="1"/>
        <v>175.6562511</v>
      </c>
    </row>
    <row r="86">
      <c r="A86" s="3">
        <f t="shared" si="2"/>
        <v>99.6914558</v>
      </c>
      <c r="C86" s="4">
        <f>A86-medidas_de_posicao!$B$2</f>
        <v>-1.718342918</v>
      </c>
      <c r="D86" s="2">
        <f t="shared" si="1"/>
        <v>2.952702382</v>
      </c>
    </row>
    <row r="87">
      <c r="A87" s="3">
        <f t="shared" si="2"/>
        <v>121.1965537</v>
      </c>
      <c r="C87" s="4">
        <f>A87-medidas_de_posicao!$B$2</f>
        <v>19.78675503</v>
      </c>
      <c r="D87" s="2">
        <f t="shared" si="1"/>
        <v>391.5156745</v>
      </c>
    </row>
    <row r="88">
      <c r="A88" s="3">
        <f t="shared" si="2"/>
        <v>100.3953693</v>
      </c>
      <c r="C88" s="4">
        <f>A88-medidas_de_posicao!$B$2</f>
        <v>-1.014429373</v>
      </c>
      <c r="D88" s="2">
        <f t="shared" si="1"/>
        <v>1.029066953</v>
      </c>
    </row>
    <row r="89">
      <c r="A89" s="3">
        <f t="shared" si="2"/>
        <v>102.1036787</v>
      </c>
      <c r="C89" s="4">
        <f>A89-medidas_de_posicao!$B$2</f>
        <v>0.6938799883</v>
      </c>
      <c r="D89" s="2">
        <f t="shared" si="1"/>
        <v>0.4814694382</v>
      </c>
    </row>
    <row r="90">
      <c r="A90" s="3">
        <f t="shared" si="2"/>
        <v>95.5265392</v>
      </c>
      <c r="C90" s="4">
        <f>A90-medidas_de_posicao!$B$2</f>
        <v>-5.883259516</v>
      </c>
      <c r="D90" s="2">
        <f t="shared" si="1"/>
        <v>34.61274253</v>
      </c>
    </row>
    <row r="91">
      <c r="A91" s="3">
        <f t="shared" si="2"/>
        <v>99.32942087</v>
      </c>
      <c r="C91" s="4">
        <f>A91-medidas_de_posicao!$B$2</f>
        <v>-2.080377853</v>
      </c>
      <c r="D91" s="2">
        <f t="shared" si="1"/>
        <v>4.32797201</v>
      </c>
    </row>
    <row r="92">
      <c r="A92" s="3">
        <f t="shared" si="2"/>
        <v>109.1152143</v>
      </c>
      <c r="C92" s="4">
        <f>A92-medidas_de_posicao!$B$2</f>
        <v>7.70541557</v>
      </c>
      <c r="D92" s="2">
        <f t="shared" si="1"/>
        <v>59.3734291</v>
      </c>
    </row>
    <row r="93">
      <c r="A93" s="3">
        <f t="shared" si="2"/>
        <v>97.93474258</v>
      </c>
      <c r="C93" s="4">
        <f>A93-medidas_de_posicao!$B$2</f>
        <v>-3.47505614</v>
      </c>
      <c r="D93" s="2">
        <f t="shared" si="1"/>
        <v>12.07601517</v>
      </c>
    </row>
    <row r="94">
      <c r="A94" s="3">
        <f t="shared" si="2"/>
        <v>99.1390782</v>
      </c>
      <c r="C94" s="4">
        <f>A94-medidas_de_posicao!$B$2</f>
        <v>-2.270720516</v>
      </c>
      <c r="D94" s="2">
        <f t="shared" si="1"/>
        <v>5.156171663</v>
      </c>
    </row>
    <row r="95">
      <c r="A95" s="3">
        <f t="shared" si="2"/>
        <v>87.79472606</v>
      </c>
      <c r="C95" s="4">
        <f>A95-medidas_de_posicao!$B$2</f>
        <v>-13.61507266</v>
      </c>
      <c r="D95" s="2">
        <f t="shared" si="1"/>
        <v>185.3702036</v>
      </c>
    </row>
    <row r="96">
      <c r="A96" s="3">
        <f t="shared" si="2"/>
        <v>93.16511302</v>
      </c>
      <c r="C96" s="4">
        <f>A96-medidas_de_posicao!$B$2</f>
        <v>-8.244685702</v>
      </c>
      <c r="D96" s="2">
        <f t="shared" si="1"/>
        <v>67.97484232</v>
      </c>
    </row>
    <row r="97">
      <c r="A97" s="3">
        <f t="shared" si="2"/>
        <v>97.15514625</v>
      </c>
      <c r="C97" s="4">
        <f>A97-medidas_de_posicao!$B$2</f>
        <v>-4.254652467</v>
      </c>
      <c r="D97" s="2">
        <f t="shared" si="1"/>
        <v>18.10206761</v>
      </c>
    </row>
    <row r="98">
      <c r="A98" s="3">
        <f t="shared" si="2"/>
        <v>82.70401561</v>
      </c>
      <c r="C98" s="4">
        <f>A98-medidas_de_posicao!$B$2</f>
        <v>-18.70578311</v>
      </c>
      <c r="D98" s="2">
        <f t="shared" si="1"/>
        <v>349.9063217</v>
      </c>
    </row>
    <row r="99">
      <c r="A99" s="3">
        <f t="shared" si="2"/>
        <v>92.64939003</v>
      </c>
      <c r="C99" s="4">
        <f>A99-medidas_de_posicao!$B$2</f>
        <v>-8.76040869</v>
      </c>
      <c r="D99" s="2">
        <f t="shared" si="1"/>
        <v>76.74476041</v>
      </c>
    </row>
    <row r="100">
      <c r="A100" s="3">
        <f t="shared" si="2"/>
        <v>119.4606672</v>
      </c>
      <c r="C100" s="4">
        <f>A100-medidas_de_posicao!$B$2</f>
        <v>18.05086847</v>
      </c>
      <c r="D100" s="2">
        <f t="shared" si="1"/>
        <v>325.8338526</v>
      </c>
    </row>
    <row r="101">
      <c r="A101" s="3">
        <f t="shared" si="2"/>
        <v>100.9464229</v>
      </c>
      <c r="C101" s="4">
        <f>A101-medidas_de_posicao!$B$2</f>
        <v>-0.4633758659</v>
      </c>
      <c r="D101" s="2">
        <f t="shared" si="1"/>
        <v>0.2147171931</v>
      </c>
    </row>
    <row r="102">
      <c r="A102" s="3">
        <f t="shared" si="2"/>
        <v>114.0147104</v>
      </c>
      <c r="C102" s="4">
        <f>A102-medidas_de_posicao!$B$2</f>
        <v>12.60491168</v>
      </c>
      <c r="D102" s="2">
        <f t="shared" si="1"/>
        <v>158.8837984</v>
      </c>
    </row>
    <row r="103">
      <c r="A103" s="3">
        <f t="shared" si="2"/>
        <v>91.82001647</v>
      </c>
      <c r="C103" s="4">
        <f>A103-medidas_de_posicao!$B$2</f>
        <v>-9.589782251</v>
      </c>
      <c r="D103" s="2">
        <f t="shared" si="1"/>
        <v>91.96392362</v>
      </c>
    </row>
    <row r="104">
      <c r="A104" s="3">
        <f t="shared" si="2"/>
        <v>105.5378764</v>
      </c>
      <c r="C104" s="4">
        <f>A104-medidas_de_posicao!$B$2</f>
        <v>4.128077643</v>
      </c>
      <c r="D104" s="2">
        <f t="shared" si="1"/>
        <v>17.04102503</v>
      </c>
    </row>
    <row r="105">
      <c r="A105" s="3">
        <f t="shared" si="2"/>
        <v>91.45879372</v>
      </c>
      <c r="C105" s="4">
        <f>A105-medidas_de_posicao!$B$2</f>
        <v>-9.951004998</v>
      </c>
      <c r="D105" s="2">
        <f t="shared" si="1"/>
        <v>99.02250046</v>
      </c>
    </row>
    <row r="106">
      <c r="A106" s="3">
        <f t="shared" si="2"/>
        <v>99.82883757</v>
      </c>
      <c r="C106" s="4">
        <f>A106-medidas_de_posicao!$B$2</f>
        <v>-1.580961151</v>
      </c>
      <c r="D106" s="2">
        <f t="shared" si="1"/>
        <v>2.499438159</v>
      </c>
    </row>
    <row r="107">
      <c r="A107" s="3">
        <f t="shared" si="2"/>
        <v>86.97396602</v>
      </c>
      <c r="C107" s="4">
        <f>A107-medidas_de_posicao!$B$2</f>
        <v>-14.4358327</v>
      </c>
      <c r="D107" s="2">
        <f t="shared" si="1"/>
        <v>208.3932658</v>
      </c>
    </row>
    <row r="108">
      <c r="A108" s="3">
        <f t="shared" si="2"/>
        <v>85.16081856</v>
      </c>
      <c r="C108" s="4">
        <f>A108-medidas_de_posicao!$B$2</f>
        <v>-16.24898016</v>
      </c>
      <c r="D108" s="2">
        <f t="shared" si="1"/>
        <v>264.0293561</v>
      </c>
    </row>
    <row r="109">
      <c r="A109" s="3">
        <f t="shared" si="2"/>
        <v>107.9252959</v>
      </c>
      <c r="C109" s="4">
        <f>A109-medidas_de_posicao!$B$2</f>
        <v>6.51549715</v>
      </c>
      <c r="D109" s="2">
        <f t="shared" si="1"/>
        <v>42.45170311</v>
      </c>
    </row>
    <row r="110">
      <c r="A110" s="3">
        <f t="shared" si="2"/>
        <v>59.01447361</v>
      </c>
      <c r="C110" s="4">
        <f>A110-medidas_de_posicao!$B$2</f>
        <v>-42.39532511</v>
      </c>
      <c r="D110" s="2">
        <f t="shared" si="1"/>
        <v>1797.363591</v>
      </c>
    </row>
    <row r="111">
      <c r="A111" s="3">
        <f t="shared" si="2"/>
        <v>102.7663227</v>
      </c>
      <c r="C111" s="4">
        <f>A111-medidas_de_posicao!$B$2</f>
        <v>1.356523979</v>
      </c>
      <c r="D111" s="2">
        <f t="shared" si="1"/>
        <v>1.840157306</v>
      </c>
    </row>
    <row r="112">
      <c r="A112" s="3">
        <f t="shared" si="2"/>
        <v>96.84870295</v>
      </c>
      <c r="C112" s="4">
        <f>A112-medidas_de_posicao!$B$2</f>
        <v>-4.56109577</v>
      </c>
      <c r="D112" s="2">
        <f t="shared" si="1"/>
        <v>20.80359463</v>
      </c>
    </row>
    <row r="113">
      <c r="A113" s="3">
        <f t="shared" si="2"/>
        <v>97.61556285</v>
      </c>
      <c r="C113" s="4">
        <f>A113-medidas_de_posicao!$B$2</f>
        <v>-3.79423587</v>
      </c>
      <c r="D113" s="2">
        <f t="shared" si="1"/>
        <v>14.39622583</v>
      </c>
    </row>
    <row r="114">
      <c r="A114" s="3">
        <f t="shared" si="2"/>
        <v>103.0533336</v>
      </c>
      <c r="C114" s="4">
        <f>A114-medidas_de_posicao!$B$2</f>
        <v>1.643534849</v>
      </c>
      <c r="D114" s="2">
        <f t="shared" si="1"/>
        <v>2.701206798</v>
      </c>
    </row>
    <row r="115">
      <c r="A115" s="3">
        <f t="shared" si="2"/>
        <v>109.5786954</v>
      </c>
      <c r="C115" s="4">
        <f>A115-medidas_de_posicao!$B$2</f>
        <v>8.168896632</v>
      </c>
      <c r="D115" s="2">
        <f t="shared" si="1"/>
        <v>66.73087219</v>
      </c>
    </row>
    <row r="116">
      <c r="A116" s="3">
        <f t="shared" si="2"/>
        <v>109.541669</v>
      </c>
      <c r="C116" s="4">
        <f>A116-medidas_de_posicao!$B$2</f>
        <v>8.1318703</v>
      </c>
      <c r="D116" s="2">
        <f t="shared" si="1"/>
        <v>66.12731458</v>
      </c>
    </row>
    <row r="117">
      <c r="A117" s="3">
        <f t="shared" si="2"/>
        <v>107.5058454</v>
      </c>
      <c r="C117" s="4">
        <f>A117-medidas_de_posicao!$B$2</f>
        <v>6.09604673</v>
      </c>
      <c r="D117" s="2">
        <f t="shared" si="1"/>
        <v>37.16178573</v>
      </c>
    </row>
    <row r="118">
      <c r="A118" s="3">
        <f t="shared" si="2"/>
        <v>95.26890348</v>
      </c>
      <c r="C118" s="4">
        <f>A118-medidas_de_posicao!$B$2</f>
        <v>-6.140895239</v>
      </c>
      <c r="D118" s="2">
        <f t="shared" si="1"/>
        <v>37.71059434</v>
      </c>
    </row>
    <row r="119">
      <c r="A119" s="3">
        <f t="shared" si="2"/>
        <v>112.8089148</v>
      </c>
      <c r="C119" s="4">
        <f>A119-medidas_de_posicao!$B$2</f>
        <v>11.39911612</v>
      </c>
      <c r="D119" s="2">
        <f t="shared" si="1"/>
        <v>129.9398483</v>
      </c>
    </row>
    <row r="120">
      <c r="A120" s="3">
        <f t="shared" si="2"/>
        <v>82.96748465</v>
      </c>
      <c r="C120" s="4">
        <f>A120-medidas_de_posicao!$B$2</f>
        <v>-18.44231407</v>
      </c>
      <c r="D120" s="2">
        <f t="shared" si="1"/>
        <v>340.1189484</v>
      </c>
    </row>
    <row r="121">
      <c r="A121" s="3">
        <f t="shared" si="2"/>
        <v>97.75970453</v>
      </c>
      <c r="C121" s="4">
        <f>A121-medidas_de_posicao!$B$2</f>
        <v>-3.650094189</v>
      </c>
      <c r="D121" s="2">
        <f t="shared" si="1"/>
        <v>13.32318759</v>
      </c>
    </row>
    <row r="122">
      <c r="A122" s="3">
        <f t="shared" si="2"/>
        <v>91.82480104</v>
      </c>
      <c r="C122" s="4">
        <f>A122-medidas_de_posicao!$B$2</f>
        <v>-9.584997679</v>
      </c>
      <c r="D122" s="2">
        <f t="shared" si="1"/>
        <v>91.87218051</v>
      </c>
    </row>
    <row r="123">
      <c r="A123" s="3">
        <f t="shared" si="2"/>
        <v>116.7835934</v>
      </c>
      <c r="C123" s="4">
        <f>A123-medidas_de_posicao!$B$2</f>
        <v>15.37379463</v>
      </c>
      <c r="D123" s="2">
        <f t="shared" si="1"/>
        <v>236.3535614</v>
      </c>
    </row>
    <row r="124">
      <c r="A124" s="3">
        <f t="shared" si="2"/>
        <v>108.1292205</v>
      </c>
      <c r="C124" s="4">
        <f>A124-medidas_de_posicao!$B$2</f>
        <v>6.719421779</v>
      </c>
      <c r="D124" s="2">
        <f t="shared" si="1"/>
        <v>45.15062904</v>
      </c>
    </row>
    <row r="125">
      <c r="A125" s="3">
        <f t="shared" si="2"/>
        <v>91.42115263</v>
      </c>
      <c r="C125" s="4">
        <f>A125-medidas_de_posicao!$B$2</f>
        <v>-9.988646086</v>
      </c>
      <c r="D125" s="2">
        <f t="shared" si="1"/>
        <v>99.77305063</v>
      </c>
    </row>
    <row r="126">
      <c r="A126" s="3">
        <f t="shared" si="2"/>
        <v>91.11920549</v>
      </c>
      <c r="C126" s="4">
        <f>A126-medidas_de_posicao!$B$2</f>
        <v>-10.29059323</v>
      </c>
      <c r="D126" s="2">
        <f t="shared" si="1"/>
        <v>105.8963089</v>
      </c>
    </row>
    <row r="127">
      <c r="A127" s="3">
        <f t="shared" si="2"/>
        <v>92.72404357</v>
      </c>
      <c r="C127" s="4">
        <f>A127-medidas_de_posicao!$B$2</f>
        <v>-8.685755153</v>
      </c>
      <c r="D127" s="2">
        <f t="shared" si="1"/>
        <v>75.44234257</v>
      </c>
    </row>
    <row r="128">
      <c r="A128" s="3">
        <f t="shared" si="2"/>
        <v>91.17296895</v>
      </c>
      <c r="C128" s="4">
        <f>A128-medidas_de_posicao!$B$2</f>
        <v>-10.23682977</v>
      </c>
      <c r="D128" s="2">
        <f t="shared" si="1"/>
        <v>104.7926838</v>
      </c>
    </row>
    <row r="129">
      <c r="A129" s="3">
        <f t="shared" si="2"/>
        <v>100.4000185</v>
      </c>
      <c r="C129" s="4">
        <f>A129-medidas_de_posicao!$B$2</f>
        <v>-1.00978026</v>
      </c>
      <c r="D129" s="2">
        <f t="shared" si="1"/>
        <v>1.019656174</v>
      </c>
    </row>
    <row r="130">
      <c r="A130" s="3">
        <f t="shared" si="2"/>
        <v>107.2822125</v>
      </c>
      <c r="C130" s="4">
        <f>A130-medidas_de_posicao!$B$2</f>
        <v>5.872413778</v>
      </c>
      <c r="D130" s="2">
        <f t="shared" si="1"/>
        <v>34.48524358</v>
      </c>
    </row>
    <row r="131">
      <c r="A131" s="3">
        <f t="shared" si="2"/>
        <v>91.07000323</v>
      </c>
      <c r="C131" s="4">
        <f>A131-medidas_de_posicao!$B$2</f>
        <v>-10.33979549</v>
      </c>
      <c r="D131" s="2">
        <f t="shared" si="1"/>
        <v>106.9113707</v>
      </c>
    </row>
    <row r="132">
      <c r="A132" s="3">
        <f t="shared" si="2"/>
        <v>104.0840326</v>
      </c>
      <c r="C132" s="4">
        <f>A132-medidas_de_posicao!$B$2</f>
        <v>2.67423388</v>
      </c>
      <c r="D132" s="2">
        <f t="shared" si="1"/>
        <v>7.151526845</v>
      </c>
    </row>
    <row r="133">
      <c r="A133" s="3">
        <f t="shared" si="2"/>
        <v>95.56632599</v>
      </c>
      <c r="C133" s="4">
        <f>A133-medidas_de_posicao!$B$2</f>
        <v>-5.843472734</v>
      </c>
      <c r="D133" s="2">
        <f t="shared" si="1"/>
        <v>34.14617359</v>
      </c>
    </row>
    <row r="134">
      <c r="A134" s="3">
        <f t="shared" si="2"/>
        <v>93.07155288</v>
      </c>
      <c r="C134" s="4">
        <f>A134-medidas_de_posicao!$B$2</f>
        <v>-8.338245844</v>
      </c>
      <c r="D134" s="2">
        <f t="shared" si="1"/>
        <v>69.52634376</v>
      </c>
    </row>
    <row r="135">
      <c r="A135" s="3">
        <f t="shared" si="2"/>
        <v>106.9804509</v>
      </c>
      <c r="C135" s="4">
        <f>A135-medidas_de_posicao!$B$2</f>
        <v>5.570652177</v>
      </c>
      <c r="D135" s="2">
        <f t="shared" si="1"/>
        <v>31.03216567</v>
      </c>
    </row>
    <row r="136">
      <c r="A136" s="3">
        <f t="shared" si="2"/>
        <v>107.125452</v>
      </c>
      <c r="C136" s="4">
        <f>A136-medidas_de_posicao!$B$2</f>
        <v>5.715653258</v>
      </c>
      <c r="D136" s="2">
        <f t="shared" si="1"/>
        <v>32.66869217</v>
      </c>
    </row>
    <row r="137">
      <c r="A137" s="3">
        <f t="shared" si="2"/>
        <v>95.46838624</v>
      </c>
      <c r="C137" s="4">
        <f>A137-medidas_de_posicao!$B$2</f>
        <v>-5.941412478</v>
      </c>
      <c r="D137" s="2">
        <f t="shared" si="1"/>
        <v>35.30038223</v>
      </c>
    </row>
    <row r="138">
      <c r="A138" s="3">
        <f t="shared" si="2"/>
        <v>113.0297018</v>
      </c>
      <c r="C138" s="4">
        <f>A138-medidas_de_posicao!$B$2</f>
        <v>11.61990312</v>
      </c>
      <c r="D138" s="2">
        <f t="shared" si="1"/>
        <v>135.0221485</v>
      </c>
    </row>
    <row r="139">
      <c r="A139" s="3">
        <f t="shared" si="2"/>
        <v>110.9581031</v>
      </c>
      <c r="C139" s="4">
        <f>A139-medidas_de_posicao!$B$2</f>
        <v>9.548304391</v>
      </c>
      <c r="D139" s="2">
        <f t="shared" si="1"/>
        <v>91.17011674</v>
      </c>
    </row>
    <row r="140">
      <c r="A140" s="3">
        <f t="shared" si="2"/>
        <v>96.86940696</v>
      </c>
      <c r="C140" s="4">
        <f>A140-medidas_de_posicao!$B$2</f>
        <v>-4.540391756</v>
      </c>
      <c r="D140" s="2">
        <f t="shared" si="1"/>
        <v>20.6151573</v>
      </c>
    </row>
    <row r="141">
      <c r="A141" s="3">
        <f t="shared" si="2"/>
        <v>94.5450083</v>
      </c>
      <c r="C141" s="4">
        <f>A141-medidas_de_posicao!$B$2</f>
        <v>-6.864790417</v>
      </c>
      <c r="D141" s="2">
        <f t="shared" si="1"/>
        <v>47.12534747</v>
      </c>
    </row>
    <row r="142">
      <c r="A142" s="3">
        <f t="shared" si="2"/>
        <v>99.11924825</v>
      </c>
      <c r="C142" s="4">
        <f>A142-medidas_de_posicao!$B$2</f>
        <v>-2.29055047</v>
      </c>
      <c r="D142" s="2">
        <f t="shared" si="1"/>
        <v>5.246621454</v>
      </c>
    </row>
    <row r="143">
      <c r="A143" s="3">
        <f t="shared" si="2"/>
        <v>90.77256613</v>
      </c>
      <c r="C143" s="4">
        <f>A143-medidas_de_posicao!$B$2</f>
        <v>-10.63723259</v>
      </c>
      <c r="D143" s="2">
        <f t="shared" si="1"/>
        <v>113.1507172</v>
      </c>
    </row>
    <row r="144">
      <c r="A144" s="3">
        <f t="shared" si="2"/>
        <v>107.690032</v>
      </c>
      <c r="C144" s="4">
        <f>A144-medidas_de_posicao!$B$2</f>
        <v>6.280233329</v>
      </c>
      <c r="D144" s="2">
        <f t="shared" si="1"/>
        <v>39.44133067</v>
      </c>
    </row>
    <row r="145">
      <c r="A145" s="3">
        <f t="shared" si="2"/>
        <v>99.86933902</v>
      </c>
      <c r="C145" s="4">
        <f>A145-medidas_de_posicao!$B$2</f>
        <v>-1.540459697</v>
      </c>
      <c r="D145" s="2">
        <f t="shared" si="1"/>
        <v>2.373016079</v>
      </c>
    </row>
    <row r="146">
      <c r="A146" s="3">
        <f t="shared" si="2"/>
        <v>108.4156682</v>
      </c>
      <c r="C146" s="4">
        <f>A146-medidas_de_posicao!$B$2</f>
        <v>7.005869527</v>
      </c>
      <c r="D146" s="2">
        <f t="shared" si="1"/>
        <v>49.08220783</v>
      </c>
    </row>
    <row r="147">
      <c r="A147" s="3">
        <f t="shared" si="2"/>
        <v>120.2922634</v>
      </c>
      <c r="C147" s="4">
        <f>A147-medidas_de_posicao!$B$2</f>
        <v>18.88246465</v>
      </c>
      <c r="D147" s="2">
        <f t="shared" si="1"/>
        <v>356.5474714</v>
      </c>
    </row>
    <row r="148">
      <c r="A148" s="3">
        <f t="shared" si="2"/>
        <v>111.7740167</v>
      </c>
      <c r="C148" s="4">
        <f>A148-medidas_de_posicao!$B$2</f>
        <v>10.36421798</v>
      </c>
      <c r="D148" s="2">
        <f t="shared" si="1"/>
        <v>107.4170143</v>
      </c>
    </row>
    <row r="149">
      <c r="A149" s="3">
        <f t="shared" si="2"/>
        <v>101.5283975</v>
      </c>
      <c r="C149" s="4">
        <f>A149-medidas_de_posicao!$B$2</f>
        <v>0.1185987575</v>
      </c>
      <c r="D149" s="2">
        <f t="shared" si="1"/>
        <v>0.01406566529</v>
      </c>
    </row>
    <row r="150">
      <c r="A150" s="3">
        <f t="shared" si="2"/>
        <v>110.2306028</v>
      </c>
      <c r="C150" s="4">
        <f>A150-medidas_de_posicao!$B$2</f>
        <v>8.820804056</v>
      </c>
      <c r="D150" s="2">
        <f t="shared" si="1"/>
        <v>77.8065842</v>
      </c>
    </row>
    <row r="151">
      <c r="A151" s="3">
        <f t="shared" si="2"/>
        <v>107.3289337</v>
      </c>
      <c r="C151" s="4">
        <f>A151-medidas_de_posicao!$B$2</f>
        <v>5.919135027</v>
      </c>
      <c r="D151" s="2">
        <f t="shared" si="1"/>
        <v>35.03615947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</v>
      </c>
      <c r="B1" s="4" t="s">
        <v>4</v>
      </c>
      <c r="C1" s="2" t="s">
        <v>1</v>
      </c>
      <c r="D1" s="2" t="s">
        <v>2</v>
      </c>
      <c r="E1" s="4" t="s">
        <v>4</v>
      </c>
      <c r="F1" s="4" t="s">
        <v>4</v>
      </c>
      <c r="G1" s="4" t="s">
        <v>4</v>
      </c>
      <c r="H1" s="4" t="s">
        <v>4</v>
      </c>
      <c r="I1" s="4" t="s">
        <v>4</v>
      </c>
      <c r="J1" s="4" t="s">
        <v>4</v>
      </c>
      <c r="K1" s="4" t="s">
        <v>4</v>
      </c>
      <c r="L1" s="4" t="s">
        <v>4</v>
      </c>
      <c r="M1" s="4" t="s">
        <v>4</v>
      </c>
      <c r="N1" s="4" t="s">
        <v>4</v>
      </c>
      <c r="O1" s="4" t="s">
        <v>4</v>
      </c>
      <c r="P1" s="4" t="s">
        <v>4</v>
      </c>
      <c r="Q1" s="4" t="s">
        <v>4</v>
      </c>
      <c r="R1" s="4" t="s">
        <v>4</v>
      </c>
      <c r="S1" s="4" t="s">
        <v>4</v>
      </c>
      <c r="T1" s="4" t="s">
        <v>4</v>
      </c>
      <c r="U1" s="4" t="s">
        <v>4</v>
      </c>
      <c r="V1" s="4" t="s">
        <v>4</v>
      </c>
      <c r="W1" s="4" t="s">
        <v>4</v>
      </c>
      <c r="X1" s="4" t="s">
        <v>4</v>
      </c>
      <c r="Y1" s="4" t="s">
        <v>4</v>
      </c>
      <c r="Z1" s="4" t="s">
        <v>4</v>
      </c>
    </row>
    <row r="2">
      <c r="A2" s="5">
        <v>9.0</v>
      </c>
      <c r="C2" s="4">
        <f>A2 - medidas_de_posicao!$C$2</f>
        <v>4.86</v>
      </c>
      <c r="D2" s="4">
        <f t="shared" ref="D2:D151" si="1">C2*C2</f>
        <v>23.6196</v>
      </c>
      <c r="E2" s="4">
        <f>SUM(D2:D151)</f>
        <v>1154.06</v>
      </c>
      <c r="F2" s="4">
        <f>D2/(150-1)</f>
        <v>0.1585208054</v>
      </c>
    </row>
    <row r="3">
      <c r="A3" s="3">
        <f t="shared" ref="A3:A151" si="2">INT(RAND() *10)</f>
        <v>2</v>
      </c>
      <c r="C3" s="4">
        <f>A3 - medidas_de_posicao!$C$2</f>
        <v>-2.14</v>
      </c>
      <c r="D3" s="4">
        <f t="shared" si="1"/>
        <v>4.5796</v>
      </c>
    </row>
    <row r="4">
      <c r="A4" s="3">
        <f t="shared" si="2"/>
        <v>9</v>
      </c>
      <c r="C4" s="4">
        <f>A4 - medidas_de_posicao!$C$2</f>
        <v>4.86</v>
      </c>
      <c r="D4" s="4">
        <f t="shared" si="1"/>
        <v>23.6196</v>
      </c>
    </row>
    <row r="5">
      <c r="A5" s="3">
        <f t="shared" si="2"/>
        <v>7</v>
      </c>
      <c r="C5" s="4">
        <f>A5 - medidas_de_posicao!$C$2</f>
        <v>2.86</v>
      </c>
      <c r="D5" s="4">
        <f t="shared" si="1"/>
        <v>8.1796</v>
      </c>
    </row>
    <row r="6">
      <c r="A6" s="3">
        <f t="shared" si="2"/>
        <v>7</v>
      </c>
      <c r="C6" s="4">
        <f>A6 - medidas_de_posicao!$C$2</f>
        <v>2.86</v>
      </c>
      <c r="D6" s="4">
        <f t="shared" si="1"/>
        <v>8.1796</v>
      </c>
    </row>
    <row r="7">
      <c r="A7" s="3">
        <f t="shared" si="2"/>
        <v>7</v>
      </c>
      <c r="C7" s="4">
        <f>A7 - medidas_de_posicao!$C$2</f>
        <v>2.86</v>
      </c>
      <c r="D7" s="4">
        <f t="shared" si="1"/>
        <v>8.1796</v>
      </c>
    </row>
    <row r="8">
      <c r="A8" s="3">
        <f t="shared" si="2"/>
        <v>4</v>
      </c>
      <c r="C8" s="4">
        <f>A8 - medidas_de_posicao!$C$2</f>
        <v>-0.14</v>
      </c>
      <c r="D8" s="4">
        <f t="shared" si="1"/>
        <v>0.0196</v>
      </c>
    </row>
    <row r="9">
      <c r="A9" s="3">
        <f t="shared" si="2"/>
        <v>2</v>
      </c>
      <c r="C9" s="4">
        <f>A9 - medidas_de_posicao!$C$2</f>
        <v>-2.14</v>
      </c>
      <c r="D9" s="4">
        <f t="shared" si="1"/>
        <v>4.5796</v>
      </c>
    </row>
    <row r="10">
      <c r="A10" s="3">
        <f t="shared" si="2"/>
        <v>3</v>
      </c>
      <c r="C10" s="4">
        <f>A10 - medidas_de_posicao!$C$2</f>
        <v>-1.14</v>
      </c>
      <c r="D10" s="4">
        <f t="shared" si="1"/>
        <v>1.2996</v>
      </c>
    </row>
    <row r="11">
      <c r="A11" s="3">
        <f t="shared" si="2"/>
        <v>4</v>
      </c>
      <c r="C11" s="4">
        <f>A11 - medidas_de_posicao!$C$2</f>
        <v>-0.14</v>
      </c>
      <c r="D11" s="4">
        <f t="shared" si="1"/>
        <v>0.0196</v>
      </c>
    </row>
    <row r="12">
      <c r="A12" s="3">
        <f t="shared" si="2"/>
        <v>8</v>
      </c>
      <c r="C12" s="4">
        <f>A12 - medidas_de_posicao!$C$2</f>
        <v>3.86</v>
      </c>
      <c r="D12" s="4">
        <f t="shared" si="1"/>
        <v>14.8996</v>
      </c>
    </row>
    <row r="13">
      <c r="A13" s="3">
        <f t="shared" si="2"/>
        <v>6</v>
      </c>
      <c r="C13" s="4">
        <f>A13 - medidas_de_posicao!$C$2</f>
        <v>1.86</v>
      </c>
      <c r="D13" s="4">
        <f t="shared" si="1"/>
        <v>3.4596</v>
      </c>
    </row>
    <row r="14">
      <c r="A14" s="3">
        <f t="shared" si="2"/>
        <v>1</v>
      </c>
      <c r="C14" s="4">
        <f>A14 - medidas_de_posicao!$C$2</f>
        <v>-3.14</v>
      </c>
      <c r="D14" s="4">
        <f t="shared" si="1"/>
        <v>9.8596</v>
      </c>
    </row>
    <row r="15">
      <c r="A15" s="3">
        <f t="shared" si="2"/>
        <v>9</v>
      </c>
      <c r="C15" s="4">
        <f>A15 - medidas_de_posicao!$C$2</f>
        <v>4.86</v>
      </c>
      <c r="D15" s="4">
        <f t="shared" si="1"/>
        <v>23.6196</v>
      </c>
    </row>
    <row r="16">
      <c r="A16" s="3">
        <f t="shared" si="2"/>
        <v>6</v>
      </c>
      <c r="C16" s="4">
        <f>A16 - medidas_de_posicao!$C$2</f>
        <v>1.86</v>
      </c>
      <c r="D16" s="4">
        <f t="shared" si="1"/>
        <v>3.4596</v>
      </c>
    </row>
    <row r="17">
      <c r="A17" s="3">
        <f t="shared" si="2"/>
        <v>3</v>
      </c>
      <c r="C17" s="4">
        <f>A17 - medidas_de_posicao!$C$2</f>
        <v>-1.14</v>
      </c>
      <c r="D17" s="4">
        <f t="shared" si="1"/>
        <v>1.2996</v>
      </c>
    </row>
    <row r="18">
      <c r="A18" s="3">
        <f t="shared" si="2"/>
        <v>1</v>
      </c>
      <c r="C18" s="4">
        <f>A18 - medidas_de_posicao!$C$2</f>
        <v>-3.14</v>
      </c>
      <c r="D18" s="4">
        <f t="shared" si="1"/>
        <v>9.8596</v>
      </c>
    </row>
    <row r="19">
      <c r="A19" s="3">
        <f t="shared" si="2"/>
        <v>0</v>
      </c>
      <c r="C19" s="4">
        <f>A19 - medidas_de_posicao!$C$2</f>
        <v>-4.14</v>
      </c>
      <c r="D19" s="4">
        <f t="shared" si="1"/>
        <v>17.1396</v>
      </c>
    </row>
    <row r="20">
      <c r="A20" s="3">
        <f t="shared" si="2"/>
        <v>3</v>
      </c>
      <c r="C20" s="4">
        <f>A20 - medidas_de_posicao!$C$2</f>
        <v>-1.14</v>
      </c>
      <c r="D20" s="4">
        <f t="shared" si="1"/>
        <v>1.2996</v>
      </c>
    </row>
    <row r="21">
      <c r="A21" s="3">
        <f t="shared" si="2"/>
        <v>7</v>
      </c>
      <c r="C21" s="4">
        <f>A21 - medidas_de_posicao!$C$2</f>
        <v>2.86</v>
      </c>
      <c r="D21" s="4">
        <f t="shared" si="1"/>
        <v>8.1796</v>
      </c>
    </row>
    <row r="22">
      <c r="A22" s="3">
        <f t="shared" si="2"/>
        <v>1</v>
      </c>
      <c r="C22" s="4">
        <f>A22 - medidas_de_posicao!$C$2</f>
        <v>-3.14</v>
      </c>
      <c r="D22" s="4">
        <f t="shared" si="1"/>
        <v>9.8596</v>
      </c>
    </row>
    <row r="23">
      <c r="A23" s="3">
        <f t="shared" si="2"/>
        <v>2</v>
      </c>
      <c r="C23" s="4">
        <f>A23 - medidas_de_posicao!$C$2</f>
        <v>-2.14</v>
      </c>
      <c r="D23" s="4">
        <f t="shared" si="1"/>
        <v>4.5796</v>
      </c>
    </row>
    <row r="24">
      <c r="A24" s="3">
        <f t="shared" si="2"/>
        <v>8</v>
      </c>
      <c r="C24" s="4">
        <f>A24 - medidas_de_posicao!$C$2</f>
        <v>3.86</v>
      </c>
      <c r="D24" s="4">
        <f t="shared" si="1"/>
        <v>14.8996</v>
      </c>
    </row>
    <row r="25">
      <c r="A25" s="3">
        <f t="shared" si="2"/>
        <v>1</v>
      </c>
      <c r="C25" s="4">
        <f>A25 - medidas_de_posicao!$C$2</f>
        <v>-3.14</v>
      </c>
      <c r="D25" s="4">
        <f t="shared" si="1"/>
        <v>9.8596</v>
      </c>
    </row>
    <row r="26">
      <c r="A26" s="3">
        <f t="shared" si="2"/>
        <v>4</v>
      </c>
      <c r="C26" s="4">
        <f>A26 - medidas_de_posicao!$C$2</f>
        <v>-0.14</v>
      </c>
      <c r="D26" s="4">
        <f t="shared" si="1"/>
        <v>0.0196</v>
      </c>
    </row>
    <row r="27">
      <c r="A27" s="3">
        <f t="shared" si="2"/>
        <v>5</v>
      </c>
      <c r="C27" s="4">
        <f>A27 - medidas_de_posicao!$C$2</f>
        <v>0.86</v>
      </c>
      <c r="D27" s="4">
        <f t="shared" si="1"/>
        <v>0.7396</v>
      </c>
    </row>
    <row r="28">
      <c r="A28" s="3">
        <f t="shared" si="2"/>
        <v>7</v>
      </c>
      <c r="C28" s="4">
        <f>A28 - medidas_de_posicao!$C$2</f>
        <v>2.86</v>
      </c>
      <c r="D28" s="4">
        <f t="shared" si="1"/>
        <v>8.1796</v>
      </c>
    </row>
    <row r="29">
      <c r="A29" s="3">
        <f t="shared" si="2"/>
        <v>2</v>
      </c>
      <c r="C29" s="4">
        <f>A29 - medidas_de_posicao!$C$2</f>
        <v>-2.14</v>
      </c>
      <c r="D29" s="4">
        <f t="shared" si="1"/>
        <v>4.5796</v>
      </c>
    </row>
    <row r="30">
      <c r="A30" s="3">
        <f t="shared" si="2"/>
        <v>1</v>
      </c>
      <c r="C30" s="4">
        <f>A30 - medidas_de_posicao!$C$2</f>
        <v>-3.14</v>
      </c>
      <c r="D30" s="4">
        <f t="shared" si="1"/>
        <v>9.8596</v>
      </c>
    </row>
    <row r="31">
      <c r="A31" s="3">
        <f t="shared" si="2"/>
        <v>7</v>
      </c>
      <c r="C31" s="4">
        <f>A31 - medidas_de_posicao!$C$2</f>
        <v>2.86</v>
      </c>
      <c r="D31" s="4">
        <f t="shared" si="1"/>
        <v>8.1796</v>
      </c>
    </row>
    <row r="32">
      <c r="A32" s="3">
        <f t="shared" si="2"/>
        <v>1</v>
      </c>
      <c r="C32" s="4">
        <f>A32 - medidas_de_posicao!$C$2</f>
        <v>-3.14</v>
      </c>
      <c r="D32" s="4">
        <f t="shared" si="1"/>
        <v>9.8596</v>
      </c>
    </row>
    <row r="33">
      <c r="A33" s="3">
        <f t="shared" si="2"/>
        <v>4</v>
      </c>
      <c r="C33" s="4">
        <f>A33 - medidas_de_posicao!$C$2</f>
        <v>-0.14</v>
      </c>
      <c r="D33" s="4">
        <f t="shared" si="1"/>
        <v>0.0196</v>
      </c>
    </row>
    <row r="34">
      <c r="A34" s="3">
        <f t="shared" si="2"/>
        <v>1</v>
      </c>
      <c r="C34" s="4">
        <f>A34 - medidas_de_posicao!$C$2</f>
        <v>-3.14</v>
      </c>
      <c r="D34" s="4">
        <f t="shared" si="1"/>
        <v>9.8596</v>
      </c>
    </row>
    <row r="35">
      <c r="A35" s="3">
        <f t="shared" si="2"/>
        <v>1</v>
      </c>
      <c r="C35" s="4">
        <f>A35 - medidas_de_posicao!$C$2</f>
        <v>-3.14</v>
      </c>
      <c r="D35" s="4">
        <f t="shared" si="1"/>
        <v>9.8596</v>
      </c>
    </row>
    <row r="36">
      <c r="A36" s="3">
        <f t="shared" si="2"/>
        <v>6</v>
      </c>
      <c r="C36" s="4">
        <f>A36 - medidas_de_posicao!$C$2</f>
        <v>1.86</v>
      </c>
      <c r="D36" s="4">
        <f t="shared" si="1"/>
        <v>3.4596</v>
      </c>
    </row>
    <row r="37">
      <c r="A37" s="3">
        <f t="shared" si="2"/>
        <v>6</v>
      </c>
      <c r="C37" s="4">
        <f>A37 - medidas_de_posicao!$C$2</f>
        <v>1.86</v>
      </c>
      <c r="D37" s="4">
        <f t="shared" si="1"/>
        <v>3.4596</v>
      </c>
    </row>
    <row r="38">
      <c r="A38" s="3">
        <f t="shared" si="2"/>
        <v>2</v>
      </c>
      <c r="C38" s="4">
        <f>A38 - medidas_de_posicao!$C$2</f>
        <v>-2.14</v>
      </c>
      <c r="D38" s="4">
        <f t="shared" si="1"/>
        <v>4.5796</v>
      </c>
    </row>
    <row r="39">
      <c r="A39" s="3">
        <f t="shared" si="2"/>
        <v>3</v>
      </c>
      <c r="C39" s="4">
        <f>A39 - medidas_de_posicao!$C$2</f>
        <v>-1.14</v>
      </c>
      <c r="D39" s="4">
        <f t="shared" si="1"/>
        <v>1.2996</v>
      </c>
    </row>
    <row r="40">
      <c r="A40" s="3">
        <f t="shared" si="2"/>
        <v>9</v>
      </c>
      <c r="C40" s="4">
        <f>A40 - medidas_de_posicao!$C$2</f>
        <v>4.86</v>
      </c>
      <c r="D40" s="4">
        <f t="shared" si="1"/>
        <v>23.6196</v>
      </c>
    </row>
    <row r="41">
      <c r="A41" s="3">
        <f t="shared" si="2"/>
        <v>0</v>
      </c>
      <c r="C41" s="4">
        <f>A41 - medidas_de_posicao!$C$2</f>
        <v>-4.14</v>
      </c>
      <c r="D41" s="4">
        <f t="shared" si="1"/>
        <v>17.1396</v>
      </c>
    </row>
    <row r="42">
      <c r="A42" s="3">
        <f t="shared" si="2"/>
        <v>6</v>
      </c>
      <c r="C42" s="4">
        <f>A42 - medidas_de_posicao!$C$2</f>
        <v>1.86</v>
      </c>
      <c r="D42" s="4">
        <f t="shared" si="1"/>
        <v>3.4596</v>
      </c>
    </row>
    <row r="43">
      <c r="A43" s="3">
        <f t="shared" si="2"/>
        <v>3</v>
      </c>
      <c r="C43" s="4">
        <f>A43 - medidas_de_posicao!$C$2</f>
        <v>-1.14</v>
      </c>
      <c r="D43" s="4">
        <f t="shared" si="1"/>
        <v>1.2996</v>
      </c>
    </row>
    <row r="44">
      <c r="A44" s="3">
        <f t="shared" si="2"/>
        <v>8</v>
      </c>
      <c r="C44" s="4">
        <f>A44 - medidas_de_posicao!$C$2</f>
        <v>3.86</v>
      </c>
      <c r="D44" s="4">
        <f t="shared" si="1"/>
        <v>14.8996</v>
      </c>
    </row>
    <row r="45">
      <c r="A45" s="3">
        <f t="shared" si="2"/>
        <v>9</v>
      </c>
      <c r="C45" s="4">
        <f>A45 - medidas_de_posicao!$C$2</f>
        <v>4.86</v>
      </c>
      <c r="D45" s="4">
        <f t="shared" si="1"/>
        <v>23.6196</v>
      </c>
    </row>
    <row r="46">
      <c r="A46" s="3">
        <f t="shared" si="2"/>
        <v>1</v>
      </c>
      <c r="C46" s="4">
        <f>A46 - medidas_de_posicao!$C$2</f>
        <v>-3.14</v>
      </c>
      <c r="D46" s="4">
        <f t="shared" si="1"/>
        <v>9.8596</v>
      </c>
    </row>
    <row r="47">
      <c r="A47" s="3">
        <f t="shared" si="2"/>
        <v>5</v>
      </c>
      <c r="C47" s="4">
        <f>A47 - medidas_de_posicao!$C$2</f>
        <v>0.86</v>
      </c>
      <c r="D47" s="4">
        <f t="shared" si="1"/>
        <v>0.7396</v>
      </c>
    </row>
    <row r="48">
      <c r="A48" s="3">
        <f t="shared" si="2"/>
        <v>1</v>
      </c>
      <c r="C48" s="4">
        <f>A48 - medidas_de_posicao!$C$2</f>
        <v>-3.14</v>
      </c>
      <c r="D48" s="4">
        <f t="shared" si="1"/>
        <v>9.8596</v>
      </c>
    </row>
    <row r="49">
      <c r="A49" s="3">
        <f t="shared" si="2"/>
        <v>8</v>
      </c>
      <c r="C49" s="4">
        <f>A49 - medidas_de_posicao!$C$2</f>
        <v>3.86</v>
      </c>
      <c r="D49" s="4">
        <f t="shared" si="1"/>
        <v>14.8996</v>
      </c>
    </row>
    <row r="50">
      <c r="A50" s="3">
        <f t="shared" si="2"/>
        <v>5</v>
      </c>
      <c r="C50" s="4">
        <f>A50 - medidas_de_posicao!$C$2</f>
        <v>0.86</v>
      </c>
      <c r="D50" s="4">
        <f t="shared" si="1"/>
        <v>0.7396</v>
      </c>
    </row>
    <row r="51">
      <c r="A51" s="3">
        <f t="shared" si="2"/>
        <v>1</v>
      </c>
      <c r="C51" s="4">
        <f>A51 - medidas_de_posicao!$C$2</f>
        <v>-3.14</v>
      </c>
      <c r="D51" s="4">
        <f t="shared" si="1"/>
        <v>9.8596</v>
      </c>
    </row>
    <row r="52">
      <c r="A52" s="3">
        <f t="shared" si="2"/>
        <v>7</v>
      </c>
      <c r="C52" s="4">
        <f>A52 - medidas_de_posicao!$C$2</f>
        <v>2.86</v>
      </c>
      <c r="D52" s="4">
        <f t="shared" si="1"/>
        <v>8.1796</v>
      </c>
    </row>
    <row r="53">
      <c r="A53" s="3">
        <f t="shared" si="2"/>
        <v>4</v>
      </c>
      <c r="C53" s="4">
        <f>A53 - medidas_de_posicao!$C$2</f>
        <v>-0.14</v>
      </c>
      <c r="D53" s="4">
        <f t="shared" si="1"/>
        <v>0.0196</v>
      </c>
    </row>
    <row r="54">
      <c r="A54" s="3">
        <f t="shared" si="2"/>
        <v>7</v>
      </c>
      <c r="C54" s="4">
        <f>A54 - medidas_de_posicao!$C$2</f>
        <v>2.86</v>
      </c>
      <c r="D54" s="4">
        <f t="shared" si="1"/>
        <v>8.1796</v>
      </c>
    </row>
    <row r="55">
      <c r="A55" s="3">
        <f t="shared" si="2"/>
        <v>6</v>
      </c>
      <c r="C55" s="4">
        <f>A55 - medidas_de_posicao!$C$2</f>
        <v>1.86</v>
      </c>
      <c r="D55" s="4">
        <f t="shared" si="1"/>
        <v>3.4596</v>
      </c>
    </row>
    <row r="56">
      <c r="A56" s="3">
        <f t="shared" si="2"/>
        <v>2</v>
      </c>
      <c r="C56" s="4">
        <f>A56 - medidas_de_posicao!$C$2</f>
        <v>-2.14</v>
      </c>
      <c r="D56" s="4">
        <f t="shared" si="1"/>
        <v>4.5796</v>
      </c>
    </row>
    <row r="57">
      <c r="A57" s="3">
        <f t="shared" si="2"/>
        <v>0</v>
      </c>
      <c r="C57" s="4">
        <f>A57 - medidas_de_posicao!$C$2</f>
        <v>-4.14</v>
      </c>
      <c r="D57" s="4">
        <f t="shared" si="1"/>
        <v>17.1396</v>
      </c>
    </row>
    <row r="58">
      <c r="A58" s="3">
        <f t="shared" si="2"/>
        <v>1</v>
      </c>
      <c r="C58" s="4">
        <f>A58 - medidas_de_posicao!$C$2</f>
        <v>-3.14</v>
      </c>
      <c r="D58" s="4">
        <f t="shared" si="1"/>
        <v>9.8596</v>
      </c>
    </row>
    <row r="59">
      <c r="A59" s="3">
        <f t="shared" si="2"/>
        <v>5</v>
      </c>
      <c r="C59" s="4">
        <f>A59 - medidas_de_posicao!$C$2</f>
        <v>0.86</v>
      </c>
      <c r="D59" s="4">
        <f t="shared" si="1"/>
        <v>0.7396</v>
      </c>
    </row>
    <row r="60">
      <c r="A60" s="3">
        <f t="shared" si="2"/>
        <v>1</v>
      </c>
      <c r="C60" s="4">
        <f>A60 - medidas_de_posicao!$C$2</f>
        <v>-3.14</v>
      </c>
      <c r="D60" s="4">
        <f t="shared" si="1"/>
        <v>9.8596</v>
      </c>
    </row>
    <row r="61">
      <c r="A61" s="3">
        <f t="shared" si="2"/>
        <v>0</v>
      </c>
      <c r="C61" s="4">
        <f>A61 - medidas_de_posicao!$C$2</f>
        <v>-4.14</v>
      </c>
      <c r="D61" s="4">
        <f t="shared" si="1"/>
        <v>17.1396</v>
      </c>
    </row>
    <row r="62">
      <c r="A62" s="3">
        <f t="shared" si="2"/>
        <v>3</v>
      </c>
      <c r="C62" s="4">
        <f>A62 - medidas_de_posicao!$C$2</f>
        <v>-1.14</v>
      </c>
      <c r="D62" s="4">
        <f t="shared" si="1"/>
        <v>1.2996</v>
      </c>
    </row>
    <row r="63">
      <c r="A63" s="3">
        <f t="shared" si="2"/>
        <v>2</v>
      </c>
      <c r="C63" s="4">
        <f>A63 - medidas_de_posicao!$C$2</f>
        <v>-2.14</v>
      </c>
      <c r="D63" s="4">
        <f t="shared" si="1"/>
        <v>4.5796</v>
      </c>
    </row>
    <row r="64">
      <c r="A64" s="3">
        <f t="shared" si="2"/>
        <v>2</v>
      </c>
      <c r="C64" s="4">
        <f>A64 - medidas_de_posicao!$C$2</f>
        <v>-2.14</v>
      </c>
      <c r="D64" s="4">
        <f t="shared" si="1"/>
        <v>4.5796</v>
      </c>
    </row>
    <row r="65">
      <c r="A65" s="3">
        <f t="shared" si="2"/>
        <v>1</v>
      </c>
      <c r="C65" s="4">
        <f>A65 - medidas_de_posicao!$C$2</f>
        <v>-3.14</v>
      </c>
      <c r="D65" s="4">
        <f t="shared" si="1"/>
        <v>9.8596</v>
      </c>
    </row>
    <row r="66">
      <c r="A66" s="3">
        <f t="shared" si="2"/>
        <v>1</v>
      </c>
      <c r="C66" s="4">
        <f>A66 - medidas_de_posicao!$C$2</f>
        <v>-3.14</v>
      </c>
      <c r="D66" s="4">
        <f t="shared" si="1"/>
        <v>9.8596</v>
      </c>
    </row>
    <row r="67">
      <c r="A67" s="3">
        <f t="shared" si="2"/>
        <v>1</v>
      </c>
      <c r="C67" s="4">
        <f>A67 - medidas_de_posicao!$C$2</f>
        <v>-3.14</v>
      </c>
      <c r="D67" s="4">
        <f t="shared" si="1"/>
        <v>9.8596</v>
      </c>
    </row>
    <row r="68">
      <c r="A68" s="3">
        <f t="shared" si="2"/>
        <v>8</v>
      </c>
      <c r="C68" s="4">
        <f>A68 - medidas_de_posicao!$C$2</f>
        <v>3.86</v>
      </c>
      <c r="D68" s="4">
        <f t="shared" si="1"/>
        <v>14.8996</v>
      </c>
    </row>
    <row r="69">
      <c r="A69" s="3">
        <f t="shared" si="2"/>
        <v>6</v>
      </c>
      <c r="C69" s="4">
        <f>A69 - medidas_de_posicao!$C$2</f>
        <v>1.86</v>
      </c>
      <c r="D69" s="4">
        <f t="shared" si="1"/>
        <v>3.4596</v>
      </c>
    </row>
    <row r="70">
      <c r="A70" s="3">
        <f t="shared" si="2"/>
        <v>2</v>
      </c>
      <c r="C70" s="4">
        <f>A70 - medidas_de_posicao!$C$2</f>
        <v>-2.14</v>
      </c>
      <c r="D70" s="4">
        <f t="shared" si="1"/>
        <v>4.5796</v>
      </c>
    </row>
    <row r="71">
      <c r="A71" s="3">
        <f t="shared" si="2"/>
        <v>2</v>
      </c>
      <c r="C71" s="4">
        <f>A71 - medidas_de_posicao!$C$2</f>
        <v>-2.14</v>
      </c>
      <c r="D71" s="4">
        <f t="shared" si="1"/>
        <v>4.5796</v>
      </c>
    </row>
    <row r="72">
      <c r="A72" s="3">
        <f t="shared" si="2"/>
        <v>7</v>
      </c>
      <c r="C72" s="4">
        <f>A72 - medidas_de_posicao!$C$2</f>
        <v>2.86</v>
      </c>
      <c r="D72" s="4">
        <f t="shared" si="1"/>
        <v>8.1796</v>
      </c>
    </row>
    <row r="73">
      <c r="A73" s="3">
        <f t="shared" si="2"/>
        <v>1</v>
      </c>
      <c r="C73" s="4">
        <f>A73 - medidas_de_posicao!$C$2</f>
        <v>-3.14</v>
      </c>
      <c r="D73" s="4">
        <f t="shared" si="1"/>
        <v>9.8596</v>
      </c>
    </row>
    <row r="74">
      <c r="A74" s="3">
        <f t="shared" si="2"/>
        <v>1</v>
      </c>
      <c r="C74" s="4">
        <f>A74 - medidas_de_posicao!$C$2</f>
        <v>-3.14</v>
      </c>
      <c r="D74" s="4">
        <f t="shared" si="1"/>
        <v>9.8596</v>
      </c>
    </row>
    <row r="75">
      <c r="A75" s="3">
        <f t="shared" si="2"/>
        <v>1</v>
      </c>
      <c r="C75" s="4">
        <f>A75 - medidas_de_posicao!$C$2</f>
        <v>-3.14</v>
      </c>
      <c r="D75" s="4">
        <f t="shared" si="1"/>
        <v>9.8596</v>
      </c>
    </row>
    <row r="76">
      <c r="A76" s="3">
        <f t="shared" si="2"/>
        <v>8</v>
      </c>
      <c r="C76" s="4">
        <f>A76 - medidas_de_posicao!$C$2</f>
        <v>3.86</v>
      </c>
      <c r="D76" s="4">
        <f t="shared" si="1"/>
        <v>14.8996</v>
      </c>
    </row>
    <row r="77">
      <c r="A77" s="3">
        <f t="shared" si="2"/>
        <v>7</v>
      </c>
      <c r="C77" s="4">
        <f>A77 - medidas_de_posicao!$C$2</f>
        <v>2.86</v>
      </c>
      <c r="D77" s="4">
        <f t="shared" si="1"/>
        <v>8.1796</v>
      </c>
    </row>
    <row r="78">
      <c r="A78" s="3">
        <f t="shared" si="2"/>
        <v>4</v>
      </c>
      <c r="C78" s="4">
        <f>A78 - medidas_de_posicao!$C$2</f>
        <v>-0.14</v>
      </c>
      <c r="D78" s="4">
        <f t="shared" si="1"/>
        <v>0.0196</v>
      </c>
    </row>
    <row r="79">
      <c r="A79" s="3">
        <f t="shared" si="2"/>
        <v>3</v>
      </c>
      <c r="C79" s="4">
        <f>A79 - medidas_de_posicao!$C$2</f>
        <v>-1.14</v>
      </c>
      <c r="D79" s="4">
        <f t="shared" si="1"/>
        <v>1.2996</v>
      </c>
    </row>
    <row r="80">
      <c r="A80" s="3">
        <f t="shared" si="2"/>
        <v>7</v>
      </c>
      <c r="C80" s="4">
        <f>A80 - medidas_de_posicao!$C$2</f>
        <v>2.86</v>
      </c>
      <c r="D80" s="4">
        <f t="shared" si="1"/>
        <v>8.1796</v>
      </c>
    </row>
    <row r="81">
      <c r="A81" s="3">
        <f t="shared" si="2"/>
        <v>5</v>
      </c>
      <c r="C81" s="4">
        <f>A81 - medidas_de_posicao!$C$2</f>
        <v>0.86</v>
      </c>
      <c r="D81" s="4">
        <f t="shared" si="1"/>
        <v>0.7396</v>
      </c>
    </row>
    <row r="82">
      <c r="A82" s="3">
        <f t="shared" si="2"/>
        <v>6</v>
      </c>
      <c r="C82" s="4">
        <f>A82 - medidas_de_posicao!$C$2</f>
        <v>1.86</v>
      </c>
      <c r="D82" s="4">
        <f t="shared" si="1"/>
        <v>3.4596</v>
      </c>
    </row>
    <row r="83">
      <c r="A83" s="3">
        <f t="shared" si="2"/>
        <v>0</v>
      </c>
      <c r="C83" s="4">
        <f>A83 - medidas_de_posicao!$C$2</f>
        <v>-4.14</v>
      </c>
      <c r="D83" s="4">
        <f t="shared" si="1"/>
        <v>17.1396</v>
      </c>
    </row>
    <row r="84">
      <c r="A84" s="3">
        <f t="shared" si="2"/>
        <v>1</v>
      </c>
      <c r="C84" s="4">
        <f>A84 - medidas_de_posicao!$C$2</f>
        <v>-3.14</v>
      </c>
      <c r="D84" s="4">
        <f t="shared" si="1"/>
        <v>9.8596</v>
      </c>
    </row>
    <row r="85">
      <c r="A85" s="3">
        <f t="shared" si="2"/>
        <v>5</v>
      </c>
      <c r="C85" s="4">
        <f>A85 - medidas_de_posicao!$C$2</f>
        <v>0.86</v>
      </c>
      <c r="D85" s="4">
        <f t="shared" si="1"/>
        <v>0.7396</v>
      </c>
    </row>
    <row r="86">
      <c r="A86" s="3">
        <f t="shared" si="2"/>
        <v>5</v>
      </c>
      <c r="C86" s="4">
        <f>A86 - medidas_de_posicao!$C$2</f>
        <v>0.86</v>
      </c>
      <c r="D86" s="4">
        <f t="shared" si="1"/>
        <v>0.7396</v>
      </c>
    </row>
    <row r="87">
      <c r="A87" s="3">
        <f t="shared" si="2"/>
        <v>3</v>
      </c>
      <c r="C87" s="4">
        <f>A87 - medidas_de_posicao!$C$2</f>
        <v>-1.14</v>
      </c>
      <c r="D87" s="4">
        <f t="shared" si="1"/>
        <v>1.2996</v>
      </c>
    </row>
    <row r="88">
      <c r="A88" s="3">
        <f t="shared" si="2"/>
        <v>8</v>
      </c>
      <c r="C88" s="4">
        <f>A88 - medidas_de_posicao!$C$2</f>
        <v>3.86</v>
      </c>
      <c r="D88" s="4">
        <f t="shared" si="1"/>
        <v>14.8996</v>
      </c>
    </row>
    <row r="89">
      <c r="A89" s="3">
        <f t="shared" si="2"/>
        <v>4</v>
      </c>
      <c r="C89" s="4">
        <f>A89 - medidas_de_posicao!$C$2</f>
        <v>-0.14</v>
      </c>
      <c r="D89" s="4">
        <f t="shared" si="1"/>
        <v>0.0196</v>
      </c>
    </row>
    <row r="90">
      <c r="A90" s="3">
        <f t="shared" si="2"/>
        <v>3</v>
      </c>
      <c r="C90" s="4">
        <f>A90 - medidas_de_posicao!$C$2</f>
        <v>-1.14</v>
      </c>
      <c r="D90" s="4">
        <f t="shared" si="1"/>
        <v>1.2996</v>
      </c>
    </row>
    <row r="91">
      <c r="A91" s="3">
        <f t="shared" si="2"/>
        <v>0</v>
      </c>
      <c r="C91" s="4">
        <f>A91 - medidas_de_posicao!$C$2</f>
        <v>-4.14</v>
      </c>
      <c r="D91" s="4">
        <f t="shared" si="1"/>
        <v>17.1396</v>
      </c>
    </row>
    <row r="92">
      <c r="A92" s="3">
        <f t="shared" si="2"/>
        <v>1</v>
      </c>
      <c r="C92" s="4">
        <f>A92 - medidas_de_posicao!$C$2</f>
        <v>-3.14</v>
      </c>
      <c r="D92" s="4">
        <f t="shared" si="1"/>
        <v>9.8596</v>
      </c>
    </row>
    <row r="93">
      <c r="A93" s="3">
        <f t="shared" si="2"/>
        <v>6</v>
      </c>
      <c r="C93" s="4">
        <f>A93 - medidas_de_posicao!$C$2</f>
        <v>1.86</v>
      </c>
      <c r="D93" s="4">
        <f t="shared" si="1"/>
        <v>3.4596</v>
      </c>
    </row>
    <row r="94">
      <c r="A94" s="3">
        <f t="shared" si="2"/>
        <v>2</v>
      </c>
      <c r="C94" s="4">
        <f>A94 - medidas_de_posicao!$C$2</f>
        <v>-2.14</v>
      </c>
      <c r="D94" s="4">
        <f t="shared" si="1"/>
        <v>4.5796</v>
      </c>
    </row>
    <row r="95">
      <c r="A95" s="3">
        <f t="shared" si="2"/>
        <v>5</v>
      </c>
      <c r="C95" s="4">
        <f>A95 - medidas_de_posicao!$C$2</f>
        <v>0.86</v>
      </c>
      <c r="D95" s="4">
        <f t="shared" si="1"/>
        <v>0.7396</v>
      </c>
    </row>
    <row r="96">
      <c r="A96" s="3">
        <f t="shared" si="2"/>
        <v>6</v>
      </c>
      <c r="C96" s="4">
        <f>A96 - medidas_de_posicao!$C$2</f>
        <v>1.86</v>
      </c>
      <c r="D96" s="4">
        <f t="shared" si="1"/>
        <v>3.4596</v>
      </c>
    </row>
    <row r="97">
      <c r="A97" s="3">
        <f t="shared" si="2"/>
        <v>6</v>
      </c>
      <c r="C97" s="4">
        <f>A97 - medidas_de_posicao!$C$2</f>
        <v>1.86</v>
      </c>
      <c r="D97" s="4">
        <f t="shared" si="1"/>
        <v>3.4596</v>
      </c>
    </row>
    <row r="98">
      <c r="A98" s="3">
        <f t="shared" si="2"/>
        <v>1</v>
      </c>
      <c r="C98" s="4">
        <f>A98 - medidas_de_posicao!$C$2</f>
        <v>-3.14</v>
      </c>
      <c r="D98" s="4">
        <f t="shared" si="1"/>
        <v>9.8596</v>
      </c>
    </row>
    <row r="99">
      <c r="A99" s="3">
        <f t="shared" si="2"/>
        <v>1</v>
      </c>
      <c r="C99" s="4">
        <f>A99 - medidas_de_posicao!$C$2</f>
        <v>-3.14</v>
      </c>
      <c r="D99" s="4">
        <f t="shared" si="1"/>
        <v>9.8596</v>
      </c>
    </row>
    <row r="100">
      <c r="A100" s="3">
        <f t="shared" si="2"/>
        <v>9</v>
      </c>
      <c r="C100" s="4">
        <f>A100 - medidas_de_posicao!$C$2</f>
        <v>4.86</v>
      </c>
      <c r="D100" s="4">
        <f t="shared" si="1"/>
        <v>23.6196</v>
      </c>
    </row>
    <row r="101">
      <c r="A101" s="3">
        <f t="shared" si="2"/>
        <v>7</v>
      </c>
      <c r="C101" s="4">
        <f>A101 - medidas_de_posicao!$C$2</f>
        <v>2.86</v>
      </c>
      <c r="D101" s="4">
        <f t="shared" si="1"/>
        <v>8.1796</v>
      </c>
    </row>
    <row r="102">
      <c r="A102" s="3">
        <f t="shared" si="2"/>
        <v>1</v>
      </c>
      <c r="C102" s="4">
        <f>A102 - medidas_de_posicao!$C$2</f>
        <v>-3.14</v>
      </c>
      <c r="D102" s="4">
        <f t="shared" si="1"/>
        <v>9.8596</v>
      </c>
    </row>
    <row r="103">
      <c r="A103" s="3">
        <f t="shared" si="2"/>
        <v>3</v>
      </c>
      <c r="C103" s="4">
        <f>A103 - medidas_de_posicao!$C$2</f>
        <v>-1.14</v>
      </c>
      <c r="D103" s="4">
        <f t="shared" si="1"/>
        <v>1.2996</v>
      </c>
    </row>
    <row r="104">
      <c r="A104" s="3">
        <f t="shared" si="2"/>
        <v>7</v>
      </c>
      <c r="C104" s="4">
        <f>A104 - medidas_de_posicao!$C$2</f>
        <v>2.86</v>
      </c>
      <c r="D104" s="4">
        <f t="shared" si="1"/>
        <v>8.1796</v>
      </c>
    </row>
    <row r="105">
      <c r="A105" s="3">
        <f t="shared" si="2"/>
        <v>9</v>
      </c>
      <c r="C105" s="4">
        <f>A105 - medidas_de_posicao!$C$2</f>
        <v>4.86</v>
      </c>
      <c r="D105" s="4">
        <f t="shared" si="1"/>
        <v>23.6196</v>
      </c>
    </row>
    <row r="106">
      <c r="A106" s="3">
        <f t="shared" si="2"/>
        <v>6</v>
      </c>
      <c r="C106" s="4">
        <f>A106 - medidas_de_posicao!$C$2</f>
        <v>1.86</v>
      </c>
      <c r="D106" s="4">
        <f t="shared" si="1"/>
        <v>3.4596</v>
      </c>
    </row>
    <row r="107">
      <c r="A107" s="3">
        <f t="shared" si="2"/>
        <v>0</v>
      </c>
      <c r="C107" s="4">
        <f>A107 - medidas_de_posicao!$C$2</f>
        <v>-4.14</v>
      </c>
      <c r="D107" s="4">
        <f t="shared" si="1"/>
        <v>17.1396</v>
      </c>
    </row>
    <row r="108">
      <c r="A108" s="3">
        <f t="shared" si="2"/>
        <v>6</v>
      </c>
      <c r="C108" s="4">
        <f>A108 - medidas_de_posicao!$C$2</f>
        <v>1.86</v>
      </c>
      <c r="D108" s="4">
        <f t="shared" si="1"/>
        <v>3.4596</v>
      </c>
    </row>
    <row r="109">
      <c r="A109" s="3">
        <f t="shared" si="2"/>
        <v>3</v>
      </c>
      <c r="C109" s="4">
        <f>A109 - medidas_de_posicao!$C$2</f>
        <v>-1.14</v>
      </c>
      <c r="D109" s="4">
        <f t="shared" si="1"/>
        <v>1.2996</v>
      </c>
    </row>
    <row r="110">
      <c r="A110" s="3">
        <f t="shared" si="2"/>
        <v>2</v>
      </c>
      <c r="C110" s="4">
        <f>A110 - medidas_de_posicao!$C$2</f>
        <v>-2.14</v>
      </c>
      <c r="D110" s="4">
        <f t="shared" si="1"/>
        <v>4.5796</v>
      </c>
    </row>
    <row r="111">
      <c r="A111" s="3">
        <f t="shared" si="2"/>
        <v>7</v>
      </c>
      <c r="C111" s="4">
        <f>A111 - medidas_de_posicao!$C$2</f>
        <v>2.86</v>
      </c>
      <c r="D111" s="4">
        <f t="shared" si="1"/>
        <v>8.1796</v>
      </c>
    </row>
    <row r="112">
      <c r="A112" s="3">
        <f t="shared" si="2"/>
        <v>0</v>
      </c>
      <c r="C112" s="4">
        <f>A112 - medidas_de_posicao!$C$2</f>
        <v>-4.14</v>
      </c>
      <c r="D112" s="4">
        <f t="shared" si="1"/>
        <v>17.1396</v>
      </c>
    </row>
    <row r="113">
      <c r="A113" s="3">
        <f t="shared" si="2"/>
        <v>7</v>
      </c>
      <c r="C113" s="4">
        <f>A113 - medidas_de_posicao!$C$2</f>
        <v>2.86</v>
      </c>
      <c r="D113" s="4">
        <f t="shared" si="1"/>
        <v>8.1796</v>
      </c>
    </row>
    <row r="114">
      <c r="A114" s="3">
        <f t="shared" si="2"/>
        <v>3</v>
      </c>
      <c r="C114" s="4">
        <f>A114 - medidas_de_posicao!$C$2</f>
        <v>-1.14</v>
      </c>
      <c r="D114" s="4">
        <f t="shared" si="1"/>
        <v>1.2996</v>
      </c>
    </row>
    <row r="115">
      <c r="A115" s="3">
        <f t="shared" si="2"/>
        <v>0</v>
      </c>
      <c r="C115" s="4">
        <f>A115 - medidas_de_posicao!$C$2</f>
        <v>-4.14</v>
      </c>
      <c r="D115" s="4">
        <f t="shared" si="1"/>
        <v>17.1396</v>
      </c>
    </row>
    <row r="116">
      <c r="A116" s="3">
        <f t="shared" si="2"/>
        <v>2</v>
      </c>
      <c r="C116" s="4">
        <f>A116 - medidas_de_posicao!$C$2</f>
        <v>-2.14</v>
      </c>
      <c r="D116" s="4">
        <f t="shared" si="1"/>
        <v>4.5796</v>
      </c>
    </row>
    <row r="117">
      <c r="A117" s="3">
        <f t="shared" si="2"/>
        <v>7</v>
      </c>
      <c r="C117" s="4">
        <f>A117 - medidas_de_posicao!$C$2</f>
        <v>2.86</v>
      </c>
      <c r="D117" s="4">
        <f t="shared" si="1"/>
        <v>8.1796</v>
      </c>
    </row>
    <row r="118">
      <c r="A118" s="3">
        <f t="shared" si="2"/>
        <v>0</v>
      </c>
      <c r="C118" s="4">
        <f>A118 - medidas_de_posicao!$C$2</f>
        <v>-4.14</v>
      </c>
      <c r="D118" s="4">
        <f t="shared" si="1"/>
        <v>17.1396</v>
      </c>
    </row>
    <row r="119">
      <c r="A119" s="3">
        <f t="shared" si="2"/>
        <v>8</v>
      </c>
      <c r="C119" s="4">
        <f>A119 - medidas_de_posicao!$C$2</f>
        <v>3.86</v>
      </c>
      <c r="D119" s="4">
        <f t="shared" si="1"/>
        <v>14.8996</v>
      </c>
    </row>
    <row r="120">
      <c r="A120" s="3">
        <f t="shared" si="2"/>
        <v>9</v>
      </c>
      <c r="C120" s="4">
        <f>A120 - medidas_de_posicao!$C$2</f>
        <v>4.86</v>
      </c>
      <c r="D120" s="4">
        <f t="shared" si="1"/>
        <v>23.6196</v>
      </c>
    </row>
    <row r="121">
      <c r="A121" s="3">
        <f t="shared" si="2"/>
        <v>7</v>
      </c>
      <c r="C121" s="4">
        <f>A121 - medidas_de_posicao!$C$2</f>
        <v>2.86</v>
      </c>
      <c r="D121" s="4">
        <f t="shared" si="1"/>
        <v>8.1796</v>
      </c>
    </row>
    <row r="122">
      <c r="A122" s="3">
        <f t="shared" si="2"/>
        <v>8</v>
      </c>
      <c r="C122" s="4">
        <f>A122 - medidas_de_posicao!$C$2</f>
        <v>3.86</v>
      </c>
      <c r="D122" s="4">
        <f t="shared" si="1"/>
        <v>14.8996</v>
      </c>
    </row>
    <row r="123">
      <c r="A123" s="3">
        <f t="shared" si="2"/>
        <v>3</v>
      </c>
      <c r="C123" s="4">
        <f>A123 - medidas_de_posicao!$C$2</f>
        <v>-1.14</v>
      </c>
      <c r="D123" s="4">
        <f t="shared" si="1"/>
        <v>1.2996</v>
      </c>
    </row>
    <row r="124">
      <c r="A124" s="3">
        <f t="shared" si="2"/>
        <v>4</v>
      </c>
      <c r="C124" s="4">
        <f>A124 - medidas_de_posicao!$C$2</f>
        <v>-0.14</v>
      </c>
      <c r="D124" s="4">
        <f t="shared" si="1"/>
        <v>0.0196</v>
      </c>
    </row>
    <row r="125">
      <c r="A125" s="3">
        <f t="shared" si="2"/>
        <v>9</v>
      </c>
      <c r="C125" s="4">
        <f>A125 - medidas_de_posicao!$C$2</f>
        <v>4.86</v>
      </c>
      <c r="D125" s="4">
        <f t="shared" si="1"/>
        <v>23.6196</v>
      </c>
    </row>
    <row r="126">
      <c r="A126" s="3">
        <f t="shared" si="2"/>
        <v>3</v>
      </c>
      <c r="C126" s="4">
        <f>A126 - medidas_de_posicao!$C$2</f>
        <v>-1.14</v>
      </c>
      <c r="D126" s="4">
        <f t="shared" si="1"/>
        <v>1.2996</v>
      </c>
    </row>
    <row r="127">
      <c r="A127" s="3">
        <f t="shared" si="2"/>
        <v>4</v>
      </c>
      <c r="C127" s="4">
        <f>A127 - medidas_de_posicao!$C$2</f>
        <v>-0.14</v>
      </c>
      <c r="D127" s="4">
        <f t="shared" si="1"/>
        <v>0.0196</v>
      </c>
    </row>
    <row r="128">
      <c r="A128" s="3">
        <f t="shared" si="2"/>
        <v>7</v>
      </c>
      <c r="C128" s="4">
        <f>A128 - medidas_de_posicao!$C$2</f>
        <v>2.86</v>
      </c>
      <c r="D128" s="4">
        <f t="shared" si="1"/>
        <v>8.1796</v>
      </c>
    </row>
    <row r="129">
      <c r="A129" s="3">
        <f t="shared" si="2"/>
        <v>9</v>
      </c>
      <c r="C129" s="4">
        <f>A129 - medidas_de_posicao!$C$2</f>
        <v>4.86</v>
      </c>
      <c r="D129" s="4">
        <f t="shared" si="1"/>
        <v>23.6196</v>
      </c>
    </row>
    <row r="130">
      <c r="A130" s="3">
        <f t="shared" si="2"/>
        <v>7</v>
      </c>
      <c r="C130" s="4">
        <f>A130 - medidas_de_posicao!$C$2</f>
        <v>2.86</v>
      </c>
      <c r="D130" s="4">
        <f t="shared" si="1"/>
        <v>8.1796</v>
      </c>
    </row>
    <row r="131">
      <c r="A131" s="3">
        <f t="shared" si="2"/>
        <v>3</v>
      </c>
      <c r="C131" s="4">
        <f>A131 - medidas_de_posicao!$C$2</f>
        <v>-1.14</v>
      </c>
      <c r="D131" s="4">
        <f t="shared" si="1"/>
        <v>1.2996</v>
      </c>
    </row>
    <row r="132">
      <c r="A132" s="3">
        <f t="shared" si="2"/>
        <v>6</v>
      </c>
      <c r="C132" s="4">
        <f>A132 - medidas_de_posicao!$C$2</f>
        <v>1.86</v>
      </c>
      <c r="D132" s="4">
        <f t="shared" si="1"/>
        <v>3.4596</v>
      </c>
    </row>
    <row r="133">
      <c r="A133" s="3">
        <f t="shared" si="2"/>
        <v>3</v>
      </c>
      <c r="C133" s="4">
        <f>A133 - medidas_de_posicao!$C$2</f>
        <v>-1.14</v>
      </c>
      <c r="D133" s="4">
        <f t="shared" si="1"/>
        <v>1.2996</v>
      </c>
    </row>
    <row r="134">
      <c r="A134" s="3">
        <f t="shared" si="2"/>
        <v>0</v>
      </c>
      <c r="C134" s="4">
        <f>A134 - medidas_de_posicao!$C$2</f>
        <v>-4.14</v>
      </c>
      <c r="D134" s="4">
        <f t="shared" si="1"/>
        <v>17.1396</v>
      </c>
    </row>
    <row r="135">
      <c r="A135" s="3">
        <f t="shared" si="2"/>
        <v>8</v>
      </c>
      <c r="C135" s="4">
        <f>A135 - medidas_de_posicao!$C$2</f>
        <v>3.86</v>
      </c>
      <c r="D135" s="4">
        <f t="shared" si="1"/>
        <v>14.8996</v>
      </c>
    </row>
    <row r="136">
      <c r="A136" s="3">
        <f t="shared" si="2"/>
        <v>5</v>
      </c>
      <c r="C136" s="4">
        <f>A136 - medidas_de_posicao!$C$2</f>
        <v>0.86</v>
      </c>
      <c r="D136" s="4">
        <f t="shared" si="1"/>
        <v>0.7396</v>
      </c>
    </row>
    <row r="137">
      <c r="A137" s="3">
        <f t="shared" si="2"/>
        <v>4</v>
      </c>
      <c r="C137" s="4">
        <f>A137 - medidas_de_posicao!$C$2</f>
        <v>-0.14</v>
      </c>
      <c r="D137" s="4">
        <f t="shared" si="1"/>
        <v>0.0196</v>
      </c>
    </row>
    <row r="138">
      <c r="A138" s="3">
        <f t="shared" si="2"/>
        <v>5</v>
      </c>
      <c r="C138" s="4">
        <f>A138 - medidas_de_posicao!$C$2</f>
        <v>0.86</v>
      </c>
      <c r="D138" s="4">
        <f t="shared" si="1"/>
        <v>0.7396</v>
      </c>
    </row>
    <row r="139">
      <c r="A139" s="3">
        <f t="shared" si="2"/>
        <v>6</v>
      </c>
      <c r="C139" s="4">
        <f>A139 - medidas_de_posicao!$C$2</f>
        <v>1.86</v>
      </c>
      <c r="D139" s="4">
        <f t="shared" si="1"/>
        <v>3.4596</v>
      </c>
    </row>
    <row r="140">
      <c r="A140" s="3">
        <f t="shared" si="2"/>
        <v>6</v>
      </c>
      <c r="C140" s="4">
        <f>A140 - medidas_de_posicao!$C$2</f>
        <v>1.86</v>
      </c>
      <c r="D140" s="4">
        <f t="shared" si="1"/>
        <v>3.4596</v>
      </c>
    </row>
    <row r="141">
      <c r="A141" s="3">
        <f t="shared" si="2"/>
        <v>2</v>
      </c>
      <c r="C141" s="4">
        <f>A141 - medidas_de_posicao!$C$2</f>
        <v>-2.14</v>
      </c>
      <c r="D141" s="4">
        <f t="shared" si="1"/>
        <v>4.5796</v>
      </c>
    </row>
    <row r="142">
      <c r="A142" s="3">
        <f t="shared" si="2"/>
        <v>0</v>
      </c>
      <c r="C142" s="4">
        <f>A142 - medidas_de_posicao!$C$2</f>
        <v>-4.14</v>
      </c>
      <c r="D142" s="4">
        <f t="shared" si="1"/>
        <v>17.1396</v>
      </c>
    </row>
    <row r="143">
      <c r="A143" s="3">
        <f t="shared" si="2"/>
        <v>5</v>
      </c>
      <c r="C143" s="4">
        <f>A143 - medidas_de_posicao!$C$2</f>
        <v>0.86</v>
      </c>
      <c r="D143" s="4">
        <f t="shared" si="1"/>
        <v>0.7396</v>
      </c>
    </row>
    <row r="144">
      <c r="A144" s="3">
        <f t="shared" si="2"/>
        <v>1</v>
      </c>
      <c r="C144" s="4">
        <f>A144 - medidas_de_posicao!$C$2</f>
        <v>-3.14</v>
      </c>
      <c r="D144" s="4">
        <f t="shared" si="1"/>
        <v>9.8596</v>
      </c>
    </row>
    <row r="145">
      <c r="A145" s="3">
        <f t="shared" si="2"/>
        <v>1</v>
      </c>
      <c r="C145" s="4">
        <f>A145 - medidas_de_posicao!$C$2</f>
        <v>-3.14</v>
      </c>
      <c r="D145" s="4">
        <f t="shared" si="1"/>
        <v>9.8596</v>
      </c>
    </row>
    <row r="146">
      <c r="A146" s="3">
        <f t="shared" si="2"/>
        <v>4</v>
      </c>
      <c r="C146" s="4">
        <f>A146 - medidas_de_posicao!$C$2</f>
        <v>-0.14</v>
      </c>
      <c r="D146" s="4">
        <f t="shared" si="1"/>
        <v>0.0196</v>
      </c>
    </row>
    <row r="147">
      <c r="A147" s="3">
        <f t="shared" si="2"/>
        <v>5</v>
      </c>
      <c r="C147" s="4">
        <f>A147 - medidas_de_posicao!$C$2</f>
        <v>0.86</v>
      </c>
      <c r="D147" s="4">
        <f t="shared" si="1"/>
        <v>0.7396</v>
      </c>
    </row>
    <row r="148">
      <c r="A148" s="3">
        <f t="shared" si="2"/>
        <v>5</v>
      </c>
      <c r="C148" s="4">
        <f>A148 - medidas_de_posicao!$C$2</f>
        <v>0.86</v>
      </c>
      <c r="D148" s="4">
        <f t="shared" si="1"/>
        <v>0.7396</v>
      </c>
    </row>
    <row r="149">
      <c r="A149" s="3">
        <f t="shared" si="2"/>
        <v>4</v>
      </c>
      <c r="C149" s="4">
        <f>A149 - medidas_de_posicao!$C$2</f>
        <v>-0.14</v>
      </c>
      <c r="D149" s="4">
        <f t="shared" si="1"/>
        <v>0.0196</v>
      </c>
    </row>
    <row r="150">
      <c r="A150" s="3">
        <f t="shared" si="2"/>
        <v>3</v>
      </c>
      <c r="C150" s="4">
        <f>A150 - medidas_de_posicao!$C$2</f>
        <v>-1.14</v>
      </c>
      <c r="D150" s="4">
        <f t="shared" si="1"/>
        <v>1.2996</v>
      </c>
    </row>
    <row r="151">
      <c r="A151" s="3">
        <f t="shared" si="2"/>
        <v>4</v>
      </c>
      <c r="C151" s="4">
        <f>A151 - medidas_de_posicao!$C$2</f>
        <v>-0.14</v>
      </c>
      <c r="D151" s="4">
        <f t="shared" si="1"/>
        <v>0.0196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</row>
    <row r="2">
      <c r="A2" s="5">
        <v>1.0</v>
      </c>
      <c r="B2" s="4">
        <f>I7</f>
        <v>59.01447361</v>
      </c>
      <c r="C2" s="4">
        <f t="shared" ref="C2:C10" si="1">B2 + $I$9</f>
        <v>73.37697353</v>
      </c>
      <c r="D2" s="4">
        <f>COUNTIFS(Amostra1!$A$2:A151, "&gt;=" &amp; B2, Amostra1!$A$2:A151, "&lt;" &amp; C2)</f>
        <v>1</v>
      </c>
      <c r="E2" s="4">
        <f t="shared" ref="E2:E10" si="2">D2/$D$11</f>
        <v>0.006666666667</v>
      </c>
      <c r="G2" s="5" t="s">
        <v>12</v>
      </c>
      <c r="H2" s="3"/>
    </row>
    <row r="3">
      <c r="A3" s="5">
        <v>2.0</v>
      </c>
      <c r="B3" s="4">
        <f t="shared" ref="B3:B10" si="3">C2</f>
        <v>73.37697353</v>
      </c>
      <c r="C3" s="4">
        <f t="shared" si="1"/>
        <v>87.73947344</v>
      </c>
      <c r="D3" s="4">
        <f>COUNTIFS(Amostra1!$A$2:A152, "&gt;=" &amp; B3, Amostra1!$A$2:A152, "&lt;" &amp; C3)</f>
        <v>12</v>
      </c>
      <c r="E3" s="4">
        <f t="shared" si="2"/>
        <v>0.08</v>
      </c>
      <c r="G3" s="3">
        <f>1+3.322*LOG10(150)</f>
        <v>8.228975163</v>
      </c>
      <c r="H3" s="6" t="s">
        <v>13</v>
      </c>
    </row>
    <row r="4">
      <c r="A4" s="5">
        <v>3.0</v>
      </c>
      <c r="B4" s="4">
        <f t="shared" si="3"/>
        <v>87.73947344</v>
      </c>
      <c r="C4" s="4">
        <f t="shared" si="1"/>
        <v>102.1019734</v>
      </c>
      <c r="D4" s="4">
        <f>COUNTIFS(Amostra1!$A$2:A153, "&gt;=" &amp; B4, Amostra1!$A$2:A153, "&lt;" &amp; C4)</f>
        <v>67</v>
      </c>
      <c r="E4" s="4">
        <f t="shared" si="2"/>
        <v>0.4466666667</v>
      </c>
      <c r="G4" s="5">
        <v>9.0</v>
      </c>
      <c r="H4" s="3"/>
    </row>
    <row r="5">
      <c r="A5" s="5">
        <v>4.0</v>
      </c>
      <c r="B5" s="4">
        <f t="shared" si="3"/>
        <v>102.1019734</v>
      </c>
      <c r="C5" s="4">
        <f t="shared" si="1"/>
        <v>116.4644733</v>
      </c>
      <c r="D5" s="4">
        <f>COUNTIFS(Amostra1!$A$2:A154, "&gt;=" &amp; B5, Amostra1!$A$2:A154, "&lt;" &amp; C5)</f>
        <v>61</v>
      </c>
      <c r="E5" s="4">
        <f t="shared" si="2"/>
        <v>0.4066666667</v>
      </c>
      <c r="G5" s="3"/>
      <c r="H5" s="3"/>
    </row>
    <row r="6">
      <c r="A6" s="5">
        <v>5.0</v>
      </c>
      <c r="B6" s="4">
        <f t="shared" si="3"/>
        <v>116.4644733</v>
      </c>
      <c r="C6" s="4">
        <f t="shared" si="1"/>
        <v>130.8269732</v>
      </c>
      <c r="D6" s="4">
        <f>COUNTIFS(Amostra1!$A$2:A155, "&gt;=" &amp; B6, Amostra1!$A$2:A155, "&lt;" &amp; C6)</f>
        <v>8</v>
      </c>
      <c r="E6" s="4">
        <f t="shared" si="2"/>
        <v>0.05333333333</v>
      </c>
      <c r="G6" s="5" t="s">
        <v>14</v>
      </c>
      <c r="H6" s="5" t="s">
        <v>15</v>
      </c>
      <c r="I6" s="4">
        <f>MAX(Amostra1!A2:A151)</f>
        <v>188.2769729</v>
      </c>
    </row>
    <row r="7">
      <c r="A7" s="5">
        <v>6.0</v>
      </c>
      <c r="B7" s="4">
        <f t="shared" si="3"/>
        <v>130.8269732</v>
      </c>
      <c r="C7" s="4">
        <f t="shared" si="1"/>
        <v>145.1894731</v>
      </c>
      <c r="D7" s="4">
        <f>COUNTIFS(Amostra1!$A$2:A156, "&gt;=" &amp; B7, Amostra1!$A$2:A156, "&lt;" &amp; C7)</f>
        <v>0</v>
      </c>
      <c r="E7" s="4">
        <f t="shared" si="2"/>
        <v>0</v>
      </c>
      <c r="G7" s="3"/>
      <c r="H7" s="5" t="s">
        <v>16</v>
      </c>
      <c r="I7" s="4">
        <f>MIN(Amostra1!A2:A151)</f>
        <v>59.01447361</v>
      </c>
    </row>
    <row r="8">
      <c r="A8" s="5">
        <v>7.0</v>
      </c>
      <c r="B8" s="4">
        <f t="shared" si="3"/>
        <v>145.1894731</v>
      </c>
      <c r="C8" s="4">
        <f t="shared" si="1"/>
        <v>159.551973</v>
      </c>
      <c r="D8" s="4">
        <f>COUNTIFS(Amostra1!$A$2:A157, "&gt;=" &amp; B8, Amostra1!$A$2:A157, "&lt;" &amp; C8)</f>
        <v>0</v>
      </c>
      <c r="E8" s="4">
        <f t="shared" si="2"/>
        <v>0</v>
      </c>
      <c r="G8" s="3"/>
      <c r="H8" s="5" t="s">
        <v>17</v>
      </c>
      <c r="I8" s="4">
        <f>I6-I7</f>
        <v>129.2624993</v>
      </c>
    </row>
    <row r="9">
      <c r="A9" s="5">
        <v>8.0</v>
      </c>
      <c r="B9" s="4">
        <f t="shared" si="3"/>
        <v>159.551973</v>
      </c>
      <c r="C9" s="4">
        <f t="shared" si="1"/>
        <v>173.9144729</v>
      </c>
      <c r="D9" s="4">
        <f>COUNTIFS(Amostra1!$A$2:A158, "&gt;=" &amp; B9, Amostra1!$A$2:A158, "&lt;" &amp; C9)</f>
        <v>0</v>
      </c>
      <c r="E9" s="4">
        <f t="shared" si="2"/>
        <v>0</v>
      </c>
      <c r="G9" s="3"/>
      <c r="H9" s="5" t="s">
        <v>14</v>
      </c>
      <c r="I9" s="4">
        <f>I8/G4</f>
        <v>14.36249992</v>
      </c>
    </row>
    <row r="10">
      <c r="A10" s="5">
        <v>9.0</v>
      </c>
      <c r="B10" s="4">
        <f t="shared" si="3"/>
        <v>173.9144729</v>
      </c>
      <c r="C10" s="4">
        <f t="shared" si="1"/>
        <v>188.2769729</v>
      </c>
      <c r="D10" s="4">
        <f>COUNTIFS(Amostra1!$A$2:A159, "&gt;=" &amp; B10, Amostra1!$A$2:A159, "&lt;=" &amp; C10)</f>
        <v>1</v>
      </c>
      <c r="E10" s="4">
        <f t="shared" si="2"/>
        <v>0.006666666667</v>
      </c>
      <c r="G10" s="3"/>
    </row>
    <row r="11">
      <c r="D11" s="4">
        <f t="shared" ref="D11:E11" si="4">SUM(D2:D10)</f>
        <v>150</v>
      </c>
      <c r="E11" s="4">
        <f t="shared" si="4"/>
        <v>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18</v>
      </c>
      <c r="B1" s="1" t="s">
        <v>10</v>
      </c>
      <c r="C1" s="1" t="s">
        <v>11</v>
      </c>
    </row>
    <row r="2">
      <c r="A2" s="3">
        <v>0.0</v>
      </c>
      <c r="B2" s="3">
        <v>18.0</v>
      </c>
      <c r="C2" s="3">
        <f t="shared" ref="C2:C11" si="1">B2/$B$12</f>
        <v>0.12</v>
      </c>
    </row>
    <row r="3">
      <c r="A3" s="3">
        <v>1.0</v>
      </c>
      <c r="B3" s="3">
        <v>10.0</v>
      </c>
      <c r="C3" s="3">
        <f t="shared" si="1"/>
        <v>0.06666666667</v>
      </c>
    </row>
    <row r="4">
      <c r="A4" s="3">
        <v>2.0</v>
      </c>
      <c r="B4" s="3">
        <v>11.0</v>
      </c>
      <c r="C4" s="3">
        <f t="shared" si="1"/>
        <v>0.07333333333</v>
      </c>
    </row>
    <row r="5">
      <c r="A5" s="3">
        <v>3.0</v>
      </c>
      <c r="B5" s="3">
        <v>17.0</v>
      </c>
      <c r="C5" s="3">
        <f t="shared" si="1"/>
        <v>0.1133333333</v>
      </c>
    </row>
    <row r="6">
      <c r="A6" s="3">
        <v>4.0</v>
      </c>
      <c r="B6" s="3">
        <v>13.0</v>
      </c>
      <c r="C6" s="3">
        <f t="shared" si="1"/>
        <v>0.08666666667</v>
      </c>
    </row>
    <row r="7">
      <c r="A7" s="3">
        <v>5.0</v>
      </c>
      <c r="B7" s="3">
        <v>9.0</v>
      </c>
      <c r="C7" s="3">
        <f t="shared" si="1"/>
        <v>0.06</v>
      </c>
    </row>
    <row r="8">
      <c r="A8" s="3">
        <v>6.0</v>
      </c>
      <c r="B8" s="3">
        <v>12.0</v>
      </c>
      <c r="C8" s="3">
        <f t="shared" si="1"/>
        <v>0.08</v>
      </c>
    </row>
    <row r="9">
      <c r="A9" s="3">
        <v>7.0</v>
      </c>
      <c r="B9" s="3">
        <v>21.0</v>
      </c>
      <c r="C9" s="3">
        <f t="shared" si="1"/>
        <v>0.14</v>
      </c>
    </row>
    <row r="10">
      <c r="A10" s="3">
        <v>8.0</v>
      </c>
      <c r="B10" s="3">
        <v>20.0</v>
      </c>
      <c r="C10" s="3">
        <f t="shared" si="1"/>
        <v>0.1333333333</v>
      </c>
    </row>
    <row r="11">
      <c r="A11" s="3">
        <v>9.0</v>
      </c>
      <c r="B11" s="3">
        <v>19.0</v>
      </c>
      <c r="C11" s="3">
        <f t="shared" si="1"/>
        <v>0.1266666667</v>
      </c>
    </row>
    <row r="12">
      <c r="A12" s="5" t="s">
        <v>19</v>
      </c>
      <c r="B12" s="3">
        <f t="shared" ref="B12:C12" si="2">SUM(B2:B11)</f>
        <v>150</v>
      </c>
      <c r="C12" s="3">
        <f t="shared" si="2"/>
        <v>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20</v>
      </c>
      <c r="B1" s="1" t="s">
        <v>0</v>
      </c>
      <c r="C1" s="1" t="s">
        <v>3</v>
      </c>
    </row>
    <row r="2">
      <c r="A2" s="1" t="s">
        <v>21</v>
      </c>
      <c r="B2" s="3">
        <f>AVERAGE(Amostra1!A2:A151)</f>
        <v>101.4097987</v>
      </c>
      <c r="C2" s="3">
        <f>AVERAGE(Amostra2!A2:A151)</f>
        <v>4.14</v>
      </c>
    </row>
    <row r="3">
      <c r="A3" s="1" t="s">
        <v>22</v>
      </c>
      <c r="B3" s="3">
        <f>MEDIAN(Amostra1!A2:A151)</f>
        <v>100.6732207</v>
      </c>
      <c r="C3" s="3">
        <f>MEDIAN(Amostra2!A2:A151)</f>
        <v>4</v>
      </c>
    </row>
    <row r="4">
      <c r="A4" s="1" t="s">
        <v>23</v>
      </c>
      <c r="B4" s="7"/>
      <c r="C4" s="1">
        <v>7.0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0"/>
  </cols>
  <sheetData>
    <row r="1">
      <c r="A1" s="1" t="s">
        <v>20</v>
      </c>
      <c r="B1" s="1" t="s">
        <v>0</v>
      </c>
      <c r="C1" s="1" t="s">
        <v>3</v>
      </c>
    </row>
    <row r="2">
      <c r="A2" s="1" t="s">
        <v>24</v>
      </c>
      <c r="B2" s="3">
        <f>'TF1'!I8</f>
        <v>129.2624993</v>
      </c>
      <c r="C2" s="3">
        <f>MAX('Tabela dinâmica 2'!A12) - MIN('Tabela dinâmica 2'!A3)</f>
        <v>9</v>
      </c>
    </row>
    <row r="3">
      <c r="A3" s="1" t="s">
        <v>2</v>
      </c>
      <c r="B3" s="3">
        <f>Amostra1!F2</f>
        <v>151.0005833</v>
      </c>
      <c r="C3" s="3">
        <f>Amostra2!F2</f>
        <v>0.1585208054</v>
      </c>
      <c r="D3" s="4">
        <f>VARA(Amostra1!A2:A151)</f>
        <v>151.0005833</v>
      </c>
    </row>
    <row r="4">
      <c r="A4" s="1" t="s">
        <v>1</v>
      </c>
      <c r="B4" s="3">
        <f t="shared" ref="B4:C4" si="1">SQRT(B3)</f>
        <v>12.28822946</v>
      </c>
      <c r="C4" s="3">
        <f t="shared" si="1"/>
        <v>0.3981467134</v>
      </c>
    </row>
    <row r="5">
      <c r="A5" s="1" t="s">
        <v>25</v>
      </c>
      <c r="B5" s="3">
        <f>B4/medidas_de_posicao!B2</f>
        <v>0.1211739853</v>
      </c>
      <c r="C5" s="3">
        <f>C4/medidas_de_posicao!C2</f>
        <v>0.09617070371</v>
      </c>
    </row>
    <row r="6">
      <c r="B6" s="4">
        <f t="shared" ref="B6:C6" si="2">B5*100</f>
        <v>12.11739853</v>
      </c>
      <c r="C6" s="4">
        <f t="shared" si="2"/>
        <v>9.617070371</v>
      </c>
    </row>
  </sheetData>
  <drawing r:id="rId1"/>
</worksheet>
</file>