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useCases\"/>
    </mc:Choice>
  </mc:AlternateContent>
  <xr:revisionPtr revIDLastSave="0" documentId="13_ncr:1_{3180D282-E3E5-46F7-A569-F456BA34242C}" xr6:coauthVersionLast="43" xr6:coauthVersionMax="43" xr10:uidLastSave="{00000000-0000-0000-0000-000000000000}"/>
  <bookViews>
    <workbookView xWindow="-120" yWindow="-120" windowWidth="20730" windowHeight="11160" xr2:uid="{6D6EDA16-4B89-4577-9EB0-EC9A0FBF9E49}"/>
  </bookViews>
  <sheets>
    <sheet name="U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B24" i="1"/>
  <c r="B25" i="1"/>
  <c r="B26" i="1"/>
  <c r="A25" i="1" l="1"/>
  <c r="A24" i="1"/>
  <c r="A18" i="1"/>
  <c r="A19" i="1"/>
  <c r="A20" i="1"/>
  <c r="A17" i="1"/>
  <c r="C21" i="1"/>
  <c r="D21" i="1" s="1"/>
  <c r="B21" i="1"/>
  <c r="D18" i="1"/>
  <c r="D19" i="1"/>
  <c r="D20" i="1"/>
  <c r="D17" i="1"/>
  <c r="B18" i="1"/>
  <c r="B19" i="1"/>
  <c r="B20" i="1"/>
  <c r="B17" i="1"/>
  <c r="C18" i="1"/>
  <c r="C19" i="1"/>
  <c r="C20" i="1"/>
  <c r="C17" i="1"/>
  <c r="G12" i="1"/>
  <c r="G10" i="1"/>
  <c r="G9" i="1"/>
  <c r="G8" i="1"/>
  <c r="H9" i="1" l="1"/>
  <c r="H10" i="1"/>
  <c r="H11" i="1"/>
  <c r="H12" i="1"/>
  <c r="H8" i="1"/>
  <c r="H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<sst xmlns="http://schemas.openxmlformats.org/spreadsheetml/2006/main" count="34" uniqueCount="31">
  <si>
    <t>Time spent on use cases</t>
  </si>
  <si>
    <t>Project: Perfect Time - Plan Your Trip</t>
  </si>
  <si>
    <t>TINF17B2</t>
  </si>
  <si>
    <t>UC </t>
  </si>
  <si>
    <t>Documentation </t>
  </si>
  <si>
    <t>Coding </t>
  </si>
  <si>
    <t>Testing </t>
  </si>
  <si>
    <t>Warm-Up time</t>
  </si>
  <si>
    <t>Total</t>
  </si>
  <si>
    <t>FP</t>
  </si>
  <si>
    <t>UC Register / Login</t>
  </si>
  <si>
    <t>UC CRUD trips</t>
  </si>
  <si>
    <t>UC CRUD locations</t>
  </si>
  <si>
    <t>UC CRUD activities</t>
  </si>
  <si>
    <t>UC User Management</t>
  </si>
  <si>
    <t>UC Export / Copy Trip</t>
  </si>
  <si>
    <t>Completed?</t>
  </si>
  <si>
    <t>Remarks</t>
  </si>
  <si>
    <t>(add and edit are separat use cases, but tasks often do affect both, 
which is why they are put together for time evaluation)</t>
  </si>
  <si>
    <t>YouTrack Report:</t>
  </si>
  <si>
    <t xml:space="preserve">https://perfecttime.myjetbrains.com/youtrack/reports/time/145-1 </t>
  </si>
  <si>
    <t>(copy and export are separat use cases, but tasks often do affect both, which is why they are put together for time evaluation)</t>
  </si>
  <si>
    <t>(view all trips and CRUD trips are separat use cases, but tasks often  affect both, which is why they are put together for time evaluation)</t>
  </si>
  <si>
    <t>Time/FP</t>
  </si>
  <si>
    <t>Time Total (/wo warm-up)</t>
  </si>
  <si>
    <t>Total Semester 1</t>
  </si>
  <si>
    <t>UC</t>
  </si>
  <si>
    <t>Schätzungen</t>
  </si>
  <si>
    <t>Time (estimated)</t>
  </si>
  <si>
    <t>Time-FP-Evaluation</t>
  </si>
  <si>
    <t>Total Semester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</si>
</sst>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Link" xfId="1" builtinId="8"/>
    <cellStyle name="Standard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Total (without warm-up)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UC!$C$16</c:f>
              <c:strCache>
                <c:ptCount val="1"/>
                <c:pt idx="0">
                  <c:v>Time Total (/wo warm-up)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15"/>
            <c:backward val="2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UC!$B$17:$B$20</c:f>
              <c:numCache>
                <c:formatCode>General</c:formatCode>
                <c:ptCount val="4"/>
                <c:pt idx="0">
                  <c:v>29.44</c:v>
                </c:pt>
                <c:pt idx="1">
                  <c:v>98.91</c:v>
                </c:pt>
                <c:pt idx="2">
                  <c:v>75.44</c:v>
                </c:pt>
                <c:pt idx="3">
                  <c:v>75.44</c:v>
                </c:pt>
              </c:numCache>
            </c:numRef>
          </c:xVal>
          <c:yVal>
            <c:numRef>
              <c:f>UC!$C$17:$C$20</c:f>
              <c:numCache>
                <c:formatCode>General</c:formatCode>
                <c:ptCount val="4"/>
                <c:pt idx="0">
                  <c:v>13</c:v>
                </c:pt>
                <c:pt idx="1">
                  <c:v>27</c:v>
                </c:pt>
                <c:pt idx="2">
                  <c:v>46</c:v>
                </c:pt>
                <c:pt idx="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5-4BE6-B6A1-6298B44A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35248"/>
        <c:axId val="427838200"/>
      </c:scatterChart>
      <c:valAx>
        <c:axId val="4278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8200"/>
        <c:crosses val="autoZero"/>
        <c:crossBetween val="midCat"/>
      </c:valAx>
      <c:valAx>
        <c:axId val="4278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12</xdr:row>
      <xdr:rowOff>100012</xdr:rowOff>
    </xdr:from>
    <xdr:to>
      <xdr:col>8</xdr:col>
      <xdr:colOff>1276350</xdr:colOff>
      <xdr:row>26</xdr:row>
      <xdr:rowOff>176212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E79EFF-E94F-4670-96A6-EF95CB37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4CECC-2922-4D2A-9955-EA7E9D220A37}" name="Tabelle1" displayName="Tabelle1" ref="A6:I12" totalsRowShown="0" headerRowDxfId="8">
  <autoFilter ref="A6:I12" xr:uid="{5C67A54D-222E-4FF5-9573-520223123106}"/>
  <tableColumns count="9">
    <tableColumn id="1" xr3:uid="{601B8A81-A423-4342-9310-3B039E150F63}" name="UC "/>
    <tableColumn id="2" xr3:uid="{75540AED-3EB3-4F31-941D-D3E841D54080}" name="Documentation "/>
    <tableColumn id="3" xr3:uid="{44742907-8F2C-4FCF-8DEE-61BA7ECA4543}" name="Coding "/>
    <tableColumn id="4" xr3:uid="{9B438196-2177-438C-A44A-8636E52EF290}" name="Testing "/>
    <tableColumn id="5" xr3:uid="{B716A9E4-62D3-49AF-9B37-5CC43E74EB72}" name="Warm-Up time"/>
    <tableColumn id="6" xr3:uid="{83B3F74C-E728-456F-AD1D-D2D9CCB1CA9E}" name="Total">
      <calculatedColumnFormula>SUM(B7:E7)</calculatedColumnFormula>
    </tableColumn>
    <tableColumn id="7" xr3:uid="{DD6F7461-5964-4423-A8FF-374449E351FE}" name="FP"/>
    <tableColumn id="8" xr3:uid="{DBB74D18-542D-4647-9968-E267EA472222}" name="Completed?">
      <calculatedColumnFormula>FALSE</calculatedColumnFormula>
    </tableColumn>
    <tableColumn id="9" xr3:uid="{947A6D29-0BC8-443D-A656-5CF90ED82879}" name="Remark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531F48-F369-427D-BF0E-B373BD3D9464}" name="Tabelle2" displayName="Tabelle2" ref="A16:D21" totalsRowShown="0" headerRowDxfId="7" headerRowBorderDxfId="6" tableBorderDxfId="5" totalsRowBorderDxfId="4">
  <autoFilter ref="A16:D21" xr:uid="{5C48C029-3835-4A93-A46E-44532C92FAA3}"/>
  <tableColumns count="4">
    <tableColumn id="1" xr3:uid="{0447BFA7-3026-4AF7-A1B7-18AE0CFBF124}" name="UC" dataDxfId="3"/>
    <tableColumn id="2" xr3:uid="{A2FB336A-5D1A-465E-8C03-AD6268938476}" name="FP" dataDxfId="2"/>
    <tableColumn id="3" xr3:uid="{AB75E940-54C0-4B8B-9EA7-F80E0F712E4D}" name="Time Total (/wo warm-up)" dataDxfId="1"/>
    <tableColumn id="4" xr3:uid="{E3D2115D-CD04-4BCA-BD7D-98B341DA5312}" name="Time/FP" dataDxfId="0">
      <calculatedColumnFormula>C17/B17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77A4E0-9391-4DF9-99B0-11B059EFA638}" name="Tabelle3" displayName="Tabelle3" ref="A23:C26" totalsRowShown="0">
  <autoFilter ref="A23:C26" xr:uid="{9A2F3DE4-4BA2-4301-84EB-47561E8B86BA}"/>
  <tableColumns count="3">
    <tableColumn id="1" xr3:uid="{D8456900-3670-4449-B566-12566F1FF919}" name="Schätzungen">
      <calculatedColumnFormula>A11</calculatedColumnFormula>
    </tableColumn>
    <tableColumn id="2" xr3:uid="{DC988EF7-EB92-44C5-97D8-A22603824293}" name="FP">
      <calculatedColumnFormula>G11</calculatedColumnFormula>
    </tableColumn>
    <tableColumn id="3" xr3:uid="{19E74BDF-4684-4720-8463-4DBCA47C7700}" name="Time (estimated)">
      <calculatedColumnFormula>0.2558*B24+9.3956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erfecttime.myjetbrains.com/youtrack/reports/time/145-1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C939-646A-4C14-B811-03896D9CEEB5}">
  <dimension ref="A2:I26"/>
  <sheetViews>
    <sheetView tabSelected="1" topLeftCell="A9" zoomScale="90" zoomScaleNormal="90" workbookViewId="0">
      <selection activeCell="C12" sqref="C12"/>
    </sheetView>
  </sheetViews>
  <sheetFormatPr baseColWidth="10" defaultRowHeight="15" x14ac:dyDescent="0.25"/>
  <cols>
    <col min="1" max="1" width="33.85546875" bestFit="1" customWidth="1"/>
    <col min="2" max="2" width="17.28515625" customWidth="1"/>
    <col min="3" max="3" width="26.28515625" customWidth="1"/>
    <col min="5" max="5" width="16.42578125" customWidth="1"/>
    <col min="8" max="8" width="14" customWidth="1"/>
    <col min="9" max="9" width="46.140625" customWidth="1"/>
  </cols>
  <sheetData>
    <row r="2" spans="1:9" ht="18.75" x14ac:dyDescent="0.3">
      <c r="A2" s="2" t="s">
        <v>0</v>
      </c>
    </row>
    <row r="3" spans="1:9" x14ac:dyDescent="0.25">
      <c r="A3" t="s">
        <v>1</v>
      </c>
      <c r="C3" t="s">
        <v>19</v>
      </c>
    </row>
    <row r="4" spans="1:9" x14ac:dyDescent="0.25">
      <c r="A4" t="s">
        <v>2</v>
      </c>
      <c r="C4" s="4" t="s">
        <v>20</v>
      </c>
    </row>
    <row r="6" spans="1: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16</v>
      </c>
      <c r="I6" s="1" t="s">
        <v>17</v>
      </c>
    </row>
    <row r="7" spans="1:9" x14ac:dyDescent="0.25">
      <c r="A7" t="s">
        <v>10</v>
      </c>
      <c r="B7">
        <v>6</v>
      </c>
      <c r="C7">
        <v>5</v>
      </c>
      <c r="D7">
        <v>2</v>
      </c>
      <c r="E7">
        <v>2</v>
      </c>
      <c r="F7">
        <f>SUM(B7:E7)</f>
        <v>15</v>
      </c>
      <c r="G7">
        <v>29.44</v>
      </c>
      <c r="H7" t="b">
        <f>TRUE</f>
        <v>1</v>
      </c>
      <c r="I7" s="3"/>
    </row>
    <row r="8" spans="1:9" ht="23.25" customHeight="1" x14ac:dyDescent="0.25">
      <c r="A8" t="s">
        <v>11</v>
      </c>
      <c r="B8">
        <v>12</v>
      </c>
      <c r="C8">
        <v>12</v>
      </c>
      <c r="D8">
        <v>3</v>
      </c>
      <c r="E8">
        <v>5</v>
      </c>
      <c r="F8">
        <f t="shared" ref="F8:F12" si="0">SUM(B8:E8)</f>
        <v>32</v>
      </c>
      <c r="G8">
        <f>88.23+10.68</f>
        <v>98.91</v>
      </c>
      <c r="H8" t="b">
        <f>FALSE</f>
        <v>0</v>
      </c>
      <c r="I8" s="3" t="s">
        <v>22</v>
      </c>
    </row>
    <row r="9" spans="1:9" ht="22.5" customHeight="1" x14ac:dyDescent="0.25">
      <c r="A9" t="s">
        <v>12</v>
      </c>
      <c r="B9">
        <v>8</v>
      </c>
      <c r="C9">
        <v>32</v>
      </c>
      <c r="D9">
        <v>6</v>
      </c>
      <c r="E9">
        <v>28</v>
      </c>
      <c r="F9">
        <f t="shared" si="0"/>
        <v>74</v>
      </c>
      <c r="G9">
        <f>37.72*2</f>
        <v>75.44</v>
      </c>
      <c r="H9" t="b">
        <f>FALSE</f>
        <v>0</v>
      </c>
      <c r="I9" s="3" t="s">
        <v>18</v>
      </c>
    </row>
    <row r="10" spans="1:9" ht="22.5" customHeight="1" x14ac:dyDescent="0.25">
      <c r="A10" t="s">
        <v>13</v>
      </c>
      <c r="B10">
        <v>3</v>
      </c>
      <c r="C10">
        <v>17</v>
      </c>
      <c r="D10">
        <v>3</v>
      </c>
      <c r="E10">
        <v>1</v>
      </c>
      <c r="F10">
        <f t="shared" si="0"/>
        <v>24</v>
      </c>
      <c r="G10">
        <f>37.72*2</f>
        <v>75.44</v>
      </c>
      <c r="H10" t="b">
        <f>FALSE</f>
        <v>0</v>
      </c>
      <c r="I10" s="3" t="s">
        <v>18</v>
      </c>
    </row>
    <row r="11" spans="1:9" x14ac:dyDescent="0.25">
      <c r="A11" t="s">
        <v>14</v>
      </c>
      <c r="B11">
        <v>8</v>
      </c>
      <c r="C11">
        <v>8</v>
      </c>
      <c r="E11">
        <v>2</v>
      </c>
      <c r="F11">
        <f t="shared" si="0"/>
        <v>18</v>
      </c>
      <c r="G11">
        <v>42.32</v>
      </c>
      <c r="H11" t="b">
        <f>FALSE</f>
        <v>0</v>
      </c>
    </row>
    <row r="12" spans="1:9" ht="23.25" x14ac:dyDescent="0.25">
      <c r="A12" t="s">
        <v>15</v>
      </c>
      <c r="B12">
        <v>8</v>
      </c>
      <c r="F12">
        <f t="shared" si="0"/>
        <v>8</v>
      </c>
      <c r="G12">
        <f>34.2*2</f>
        <v>68.400000000000006</v>
      </c>
      <c r="H12" t="b">
        <f>FALSE</f>
        <v>0</v>
      </c>
      <c r="I12" s="3" t="s">
        <v>21</v>
      </c>
    </row>
    <row r="14" spans="1:9" ht="18.75" x14ac:dyDescent="0.3">
      <c r="A14" s="2" t="s">
        <v>29</v>
      </c>
    </row>
    <row r="16" spans="1:9" x14ac:dyDescent="0.25">
      <c r="A16" s="8" t="s">
        <v>26</v>
      </c>
      <c r="B16" s="9" t="s">
        <v>9</v>
      </c>
      <c r="C16" s="9" t="s">
        <v>24</v>
      </c>
      <c r="D16" s="10" t="s">
        <v>23</v>
      </c>
    </row>
    <row r="17" spans="1:4" x14ac:dyDescent="0.25">
      <c r="A17" s="6" t="str">
        <f>A7</f>
        <v>UC Register / Login</v>
      </c>
      <c r="B17" s="5">
        <f>G7</f>
        <v>29.44</v>
      </c>
      <c r="C17" s="5">
        <f>SUM(B7:D7)</f>
        <v>13</v>
      </c>
      <c r="D17" s="7">
        <f>C17/B17</f>
        <v>0.44157608695652173</v>
      </c>
    </row>
    <row r="18" spans="1:4" x14ac:dyDescent="0.25">
      <c r="A18" s="6" t="str">
        <f t="shared" ref="A18:A20" si="1">A8</f>
        <v>UC CRUD trips</v>
      </c>
      <c r="B18" s="5">
        <f>G8</f>
        <v>98.91</v>
      </c>
      <c r="C18" s="5">
        <f>SUM(B8:D8)</f>
        <v>27</v>
      </c>
      <c r="D18" s="7">
        <f t="shared" ref="D18:D21" si="2">C18/B18</f>
        <v>0.27297543221110099</v>
      </c>
    </row>
    <row r="19" spans="1:4" x14ac:dyDescent="0.25">
      <c r="A19" s="6" t="str">
        <f t="shared" si="1"/>
        <v>UC CRUD locations</v>
      </c>
      <c r="B19" s="5">
        <f>G9</f>
        <v>75.44</v>
      </c>
      <c r="C19" s="5">
        <f>SUM(B9:D9)</f>
        <v>46</v>
      </c>
      <c r="D19" s="7">
        <f t="shared" si="2"/>
        <v>0.6097560975609756</v>
      </c>
    </row>
    <row r="20" spans="1:4" x14ac:dyDescent="0.25">
      <c r="A20" s="6" t="str">
        <f t="shared" si="1"/>
        <v>UC CRUD activities</v>
      </c>
      <c r="B20" s="5">
        <f>G10</f>
        <v>75.44</v>
      </c>
      <c r="C20" s="5">
        <f>SUM(B10:D10)</f>
        <v>23</v>
      </c>
      <c r="D20" s="7">
        <f t="shared" si="2"/>
        <v>0.3048780487804878</v>
      </c>
    </row>
    <row r="21" spans="1:4" x14ac:dyDescent="0.25">
      <c r="A21" s="11" t="s">
        <v>25</v>
      </c>
      <c r="B21" s="12">
        <f>SUM(B17:B20)</f>
        <v>279.23</v>
      </c>
      <c r="C21" s="12">
        <f>SUM(C17:C20)</f>
        <v>109</v>
      </c>
      <c r="D21" s="13">
        <f t="shared" si="2"/>
        <v>0.3903592020914658</v>
      </c>
    </row>
    <row r="23" spans="1:4" x14ac:dyDescent="0.25">
      <c r="A23" t="s">
        <v>27</v>
      </c>
      <c r="B23" t="s">
        <v>9</v>
      </c>
      <c r="C23" t="s">
        <v>28</v>
      </c>
    </row>
    <row r="24" spans="1:4" x14ac:dyDescent="0.25">
      <c r="A24" t="str">
        <f>A11</f>
        <v>UC User Management</v>
      </c>
      <c r="B24">
        <f>G11</f>
        <v>42.32</v>
      </c>
      <c r="C24">
        <f>0.2558*B24+9.3956</f>
        <v>20.221056000000001</v>
      </c>
    </row>
    <row r="25" spans="1:4" x14ac:dyDescent="0.25">
      <c r="A25" t="str">
        <f>A12</f>
        <v>UC Export / Copy Trip</v>
      </c>
      <c r="B25">
        <f>G12</f>
        <v>68.400000000000006</v>
      </c>
      <c r="C25">
        <f>0.2558*B25+9.3956</f>
        <v>26.892320000000005</v>
      </c>
    </row>
    <row r="26" spans="1:4" x14ac:dyDescent="0.25">
      <c r="A26" t="s">
        <v>30</v>
      </c>
      <c r="B26">
        <f>SUM(B24:B25)</f>
        <v>110.72</v>
      </c>
      <c r="C26">
        <f>SUM(C24:C25)</f>
        <v>47.113376000000002</v>
      </c>
    </row>
  </sheetData>
  <hyperlinks>
    <hyperlink ref="C4" r:id="rId1" xr:uid="{D1D95D30-F1B5-45CB-BC2A-53B505397567}"/>
  </hyperlinks>
  <pageMargins left="0.7" right="0.7" top="0.78740157499999996" bottom="0.78740157499999996" header="0.3" footer="0.3"/>
  <pageSetup paperSize="9" orientation="portrait" r:id="rId2"/>
  <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2019-04-14T17:08:09Z</dcterms:created>
  <dcterms:modified xsi:type="dcterms:W3CDTF">2019-04-17T09:20:23Z</dcterms:modified>
</cp:coreProperties>
</file>