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\Downloads\"/>
    </mc:Choice>
  </mc:AlternateContent>
  <xr:revisionPtr revIDLastSave="0" documentId="8_{07177753-4B0B-BC4C-A385-7C27304B21D4}" xr6:coauthVersionLast="47" xr6:coauthVersionMax="47" xr10:uidLastSave="{00000000-0000-0000-0000-000000000000}"/>
  <bookViews>
    <workbookView xWindow="-110" yWindow="-110" windowWidth="19420" windowHeight="10300" activeTab="2" xr2:uid="{E3ED00BB-D554-473C-AAA8-922AB1DA7A69}"/>
  </bookViews>
  <sheets>
    <sheet name="income statement" sheetId="1" r:id="rId1"/>
    <sheet name="balance sheet" sheetId="2" r:id="rId2"/>
    <sheet name="Sheet1" sheetId="4" r:id="rId3"/>
    <sheet name="cash flow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C28" i="4"/>
  <c r="C27" i="4"/>
  <c r="C26" i="4"/>
  <c r="C24" i="4"/>
  <c r="C23" i="4"/>
  <c r="C22" i="4"/>
  <c r="C9" i="4"/>
  <c r="C6" i="4"/>
  <c r="C8" i="4"/>
  <c r="F29" i="1"/>
  <c r="F2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<sst xmlns="http://schemas.openxmlformats.org/spreadsheetml/2006/main" count="118" uniqueCount="93">
  <si>
    <t>Total Revenue</t>
  </si>
  <si>
    <t>Cost of Revenue</t>
  </si>
  <si>
    <t>Gross Profit</t>
  </si>
  <si>
    <t>Operating Expense</t>
  </si>
  <si>
    <t>Operating Income</t>
  </si>
  <si>
    <t>Pretax Income</t>
  </si>
  <si>
    <t>Tax Provision</t>
  </si>
  <si>
    <t>Net Income Common Stockholders</t>
  </si>
  <si>
    <t>Diluted NI Available to Com Stockholders</t>
  </si>
  <si>
    <t>Basic EPS</t>
  </si>
  <si>
    <t>-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</si>
  <si>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</si>
  <si>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</si>
  <si>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</si>
  <si>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</si>
  <si>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</si>
  <si>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</si>
  <si>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</si>
  <si>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</si>
  <si>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</si>
  <si>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</si>
  <si>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</si>
  <si>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</si>
  <si>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</si>
  <si>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</si>
  <si>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</si>
  <si>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</si>
  <si>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</si>
  <si>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TTM</t>
  </si>
  <si>
    <t>5/25/2023</t>
  </si>
  <si>
    <t>5/25/2022</t>
  </si>
  <si>
    <t>5/25/2021</t>
  </si>
  <si>
    <t>Breakdown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</si>
  <si>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</si>
  <si>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</si>
  <si>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</si>
  <si>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</si>
  <si>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</si>
  <si>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</si>
  <si>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</si>
  <si>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</si>
  <si>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</si>
  <si>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</si>
  <si>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</si>
  <si>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</si>
  <si>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</si>
  <si>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</si>
  <si>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Operating Cash Flow</t>
  </si>
  <si>
    <t>Investing Cash Flow</t>
  </si>
  <si>
    <t>Financing Cash Flow</t>
  </si>
  <si>
    <t>End Cash Position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</si>
  <si>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</si>
  <si>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</si>
  <si>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</si>
  <si>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</si>
  <si>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</si>
  <si>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</si>
  <si>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currrent ratio</t>
  </si>
  <si>
    <t>quick ratio</t>
  </si>
  <si>
    <t>Gross profit margin</t>
  </si>
  <si>
    <t>Net profit Margin</t>
  </si>
  <si>
    <t>current assets/current liabilities</t>
  </si>
  <si>
    <t>(current assets-inventory)/current liabilities</t>
  </si>
  <si>
    <t>(gross profit/revenue)*100</t>
  </si>
  <si>
    <t>(net profit/revenue)*100</t>
  </si>
  <si>
    <t>inventory turn over ratio</t>
  </si>
  <si>
    <t>cost of goods sold/average inventory</t>
  </si>
  <si>
    <t>accounts receivable turnover ratio</t>
  </si>
  <si>
    <t>net credit sales/average accounts receivable</t>
  </si>
  <si>
    <t>Liquidity Ratio</t>
  </si>
  <si>
    <t>Efficiency Ratio</t>
  </si>
  <si>
    <t>Profitability Ratio</t>
  </si>
  <si>
    <r>
      <t xml:space="preserve">                              </t>
    </r>
    <r>
      <rPr>
        <b/>
        <sz val="16"/>
        <color theme="4"/>
        <rFont val="Calibri"/>
        <family val="2"/>
        <scheme val="minor"/>
      </rPr>
      <t>RATIO  ANALYSIS</t>
    </r>
  </si>
  <si>
    <r>
      <rPr>
        <sz val="16"/>
        <color theme="4"/>
        <rFont val="Calibri"/>
        <family val="2"/>
        <scheme val="minor"/>
      </rPr>
      <t xml:space="preserve">                 </t>
    </r>
    <r>
      <rPr>
        <b/>
        <sz val="16"/>
        <color theme="4"/>
        <rFont val="Calibri"/>
        <family val="2"/>
        <scheme val="minor"/>
      </rPr>
      <t>TREND ANALYSIS</t>
    </r>
  </si>
  <si>
    <t>Linear Trend Line</t>
  </si>
  <si>
    <r>
      <t xml:space="preserve">                 </t>
    </r>
    <r>
      <rPr>
        <b/>
        <sz val="16"/>
        <color theme="4"/>
        <rFont val="Calibri"/>
        <family val="2"/>
        <scheme val="minor"/>
      </rPr>
      <t>COMMON SIZE ANALYSIS</t>
    </r>
  </si>
  <si>
    <t>Income Statement</t>
  </si>
  <si>
    <t>gross profit/revenue</t>
  </si>
  <si>
    <t>opearting profit margin</t>
  </si>
  <si>
    <t>operating profit/revenue</t>
  </si>
  <si>
    <t>net profit/revenue</t>
  </si>
  <si>
    <t>Balance Sheet</t>
  </si>
  <si>
    <t>Current ratio</t>
  </si>
  <si>
    <t>Debt to equity ratio</t>
  </si>
  <si>
    <t>Return on equity</t>
  </si>
  <si>
    <t xml:space="preserve">Current assets/Total assets </t>
  </si>
  <si>
    <t>Total liabilities/Total Equity</t>
  </si>
  <si>
    <t>Net income/total equity</t>
  </si>
  <si>
    <t>y=mx+b</t>
  </si>
  <si>
    <t>m is slope and b is y intercept of trendline</t>
  </si>
  <si>
    <t>Moving averages</t>
  </si>
  <si>
    <t>moving averages</t>
  </si>
  <si>
    <t>sum(price)/no of periods in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</si>
</sst>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1A3C7-544A-43E6-AAA6-9B8E3C88FE02}" name="Table1" displayName="Table1" ref="B3:F31" totalsRowShown="0">
  <autoFilter ref="B3:F31" xr:uid="{A241A3C7-544A-43E6-AAA6-9B8E3C88FE02}"/>
  <tableColumns count="5">
    <tableColumn id="1" xr3:uid="{E5B3250D-8035-424C-AAE6-38B3093653B5}" name="Breakdown"/>
    <tableColumn id="2" xr3:uid="{31DC22BE-5EA1-4FE0-B42F-E216059583CD}" name="TTM" dataDxfId="9"/>
    <tableColumn id="3" xr3:uid="{11A8FB2C-2EA5-4E09-BA3C-30BD0DED3E98}" name="5/25/2023" dataDxfId="8"/>
    <tableColumn id="4" xr3:uid="{1D681281-C483-4DCC-91EF-608C4B0B067A}" name="5/25/2022" dataDxfId="7"/>
    <tableColumn id="5" xr3:uid="{5ECFBDF0-26F5-41D0-8078-3474235D8478}" name="5/25/20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9EDB4-CF65-4D3D-AE7A-9BE0740BBE21}" name="Table2" displayName="Table2" ref="B1:E15" totalsRowShown="0">
  <autoFilter ref="B1:E15" xr:uid="{EDF9EDB4-CF65-4D3D-AE7A-9BE0740BBE21}"/>
  <tableColumns count="4">
    <tableColumn id="1" xr3:uid="{9C7FD5CF-940B-488D-BE3A-763284574EC9}" name="Breakdown"/>
    <tableColumn id="2" xr3:uid="{90D8D585-2622-46BC-A95A-EE643B377E3E}" name="5/25/2023" dataDxfId="6"/>
    <tableColumn id="3" xr3:uid="{7B774206-26FA-44D6-9B5D-DAB5CDF4CBE1}" name="5/25/2022" dataDxfId="5"/>
    <tableColumn id="4" xr3:uid="{257952F6-AF6B-4EF8-A7DE-40E9892722F0}" name="5/25/202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C8E3D-AE46-47AA-B777-A2A7F308D4B5}" name="Table3" displayName="Table3" ref="B1:F11" totalsRowShown="0">
  <autoFilter ref="B1:F11" xr:uid="{B11C8E3D-AE46-47AA-B777-A2A7F308D4B5}"/>
  <tableColumns count="5">
    <tableColumn id="1" xr3:uid="{A0AFDE7B-209B-48F3-88AF-5C8D120E0D1C}" name="Breakdown"/>
    <tableColumn id="2" xr3:uid="{2721FA79-9C4B-41B5-85F5-034ACE377052}" name="TTM" dataDxfId="3"/>
    <tableColumn id="3" xr3:uid="{B61AAA97-551E-4266-BDD3-58408A68EFD1}" name="5/25/2023" dataDxfId="2"/>
    <tableColumn id="4" xr3:uid="{287D539A-685D-4CB3-912B-030AD82483A3}" name="5/25/2022" dataDxfId="1"/>
    <tableColumn id="5" xr3:uid="{139E00C4-BA6E-49BD-85FD-45844707DBE0}" name="5/25/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4C0A-02AE-4118-A74C-D7A5902252CE}">
  <dimension ref="B3:H30"/>
  <sheetViews>
    <sheetView topLeftCell="A3" workbookViewId="0">
      <selection activeCell="H3" sqref="H3"/>
    </sheetView>
  </sheetViews>
  <sheetFormatPr defaultRowHeight="15" x14ac:dyDescent="0.2"/>
  <cols>
    <col min="2" max="2" width="52.05859375" bestFit="1" customWidth="1"/>
    <col min="3" max="3" width="12.64453125" bestFit="1" customWidth="1"/>
    <col min="4" max="4" width="15.33203125" customWidth="1"/>
    <col min="5" max="5" width="16.140625" customWidth="1"/>
    <col min="6" max="6" width="17.484375" customWidth="1"/>
    <col min="8" max="8" width="12.64453125" bestFit="1" customWidth="1"/>
  </cols>
  <sheetData>
    <row r="3" spans="2:8" x14ac:dyDescent="0.2">
      <c r="B3" t="s">
        <v>32</v>
      </c>
      <c r="C3" t="s">
        <v>28</v>
      </c>
      <c r="D3" t="s">
        <v>29</v>
      </c>
      <c r="E3" t="s">
        <v>30</v>
      </c>
      <c r="F3" t="s">
        <v>31</v>
      </c>
      <c r="H3" s="1"/>
    </row>
    <row r="4" spans="2:8" x14ac:dyDescent="0.2">
      <c r="B4" t="s">
        <v>0</v>
      </c>
      <c r="C4" s="1">
        <v>1645881000</v>
      </c>
      <c r="D4" s="1">
        <v>1567421000</v>
      </c>
      <c r="E4" s="1">
        <v>1205846000</v>
      </c>
      <c r="F4" s="1">
        <v>1052943000</v>
      </c>
    </row>
    <row r="5" spans="2:8" x14ac:dyDescent="0.2">
      <c r="B5" t="s">
        <v>1</v>
      </c>
      <c r="C5" s="1">
        <v>508690000</v>
      </c>
      <c r="D5" s="1">
        <v>497021000</v>
      </c>
      <c r="E5" s="1">
        <v>432446000</v>
      </c>
      <c r="F5" s="1">
        <v>424463000</v>
      </c>
    </row>
    <row r="6" spans="2:8" x14ac:dyDescent="0.2">
      <c r="B6" t="s">
        <v>2</v>
      </c>
      <c r="C6" s="1">
        <v>1137191000</v>
      </c>
      <c r="D6" s="1">
        <v>1070400000</v>
      </c>
      <c r="E6" s="1">
        <v>773400000</v>
      </c>
      <c r="F6" s="1">
        <v>628480000</v>
      </c>
    </row>
    <row r="7" spans="2:8" x14ac:dyDescent="0.2">
      <c r="B7" t="s">
        <v>3</v>
      </c>
      <c r="C7" s="1">
        <v>1001504000</v>
      </c>
      <c r="D7" s="1">
        <v>902586000</v>
      </c>
      <c r="E7" s="1">
        <v>591964000</v>
      </c>
      <c r="F7" s="1">
        <v>476204000</v>
      </c>
    </row>
    <row r="8" spans="2:8" x14ac:dyDescent="0.2">
      <c r="B8" t="s">
        <v>4</v>
      </c>
      <c r="C8" s="1">
        <v>135687000</v>
      </c>
      <c r="D8" s="1">
        <v>167814000</v>
      </c>
      <c r="E8" s="1">
        <v>181436000</v>
      </c>
      <c r="F8" s="1">
        <v>152276000</v>
      </c>
    </row>
    <row r="9" spans="2:8" x14ac:dyDescent="0.2">
      <c r="B9" t="s">
        <v>5</v>
      </c>
      <c r="C9" s="1">
        <v>251619000</v>
      </c>
      <c r="D9" s="1">
        <v>158542000</v>
      </c>
      <c r="E9" s="1">
        <v>142615000</v>
      </c>
      <c r="F9" s="1">
        <v>135676000</v>
      </c>
    </row>
    <row r="10" spans="2:8" x14ac:dyDescent="0.2">
      <c r="B10" t="s">
        <v>6</v>
      </c>
      <c r="C10" s="1">
        <v>48024000</v>
      </c>
      <c r="D10" s="1">
        <v>66911000</v>
      </c>
      <c r="E10" s="1">
        <v>53495000</v>
      </c>
      <c r="F10" s="1">
        <v>47655000</v>
      </c>
    </row>
    <row r="11" spans="2:8" x14ac:dyDescent="0.2">
      <c r="B11" t="s">
        <v>7</v>
      </c>
      <c r="C11" s="1">
        <v>190646000</v>
      </c>
      <c r="D11" s="1">
        <v>77316000</v>
      </c>
      <c r="E11" s="1">
        <v>70145000</v>
      </c>
      <c r="F11" s="1">
        <v>81675000</v>
      </c>
    </row>
    <row r="12" spans="2:8" x14ac:dyDescent="0.2">
      <c r="B12" t="s">
        <v>8</v>
      </c>
      <c r="C12" s="1">
        <v>190646000</v>
      </c>
      <c r="D12" s="1">
        <v>77316000</v>
      </c>
      <c r="E12" s="1">
        <v>70145000</v>
      </c>
      <c r="F12" s="1">
        <v>81675000</v>
      </c>
    </row>
    <row r="13" spans="2:8" x14ac:dyDescent="0.2">
      <c r="B13" t="s">
        <v>9</v>
      </c>
      <c r="C13" t="s">
        <v>10</v>
      </c>
      <c r="D13">
        <v>10.199999999999999</v>
      </c>
      <c r="E13">
        <v>14.02</v>
      </c>
      <c r="F13">
        <v>16.88</v>
      </c>
    </row>
    <row r="14" spans="2:8" x14ac:dyDescent="0.2">
      <c r="B14" t="s">
        <v>11</v>
      </c>
      <c r="C14" t="s">
        <v>10</v>
      </c>
      <c r="D14">
        <v>10.14</v>
      </c>
      <c r="E14">
        <v>14.01</v>
      </c>
      <c r="F14">
        <v>16.88</v>
      </c>
    </row>
    <row r="15" spans="2:8" x14ac:dyDescent="0.2">
      <c r="B15" t="s">
        <v>12</v>
      </c>
      <c r="C15" t="s">
        <v>10</v>
      </c>
      <c r="D15" s="1">
        <v>7580032</v>
      </c>
      <c r="E15" s="1">
        <v>5003819</v>
      </c>
      <c r="F15" s="1">
        <v>4838708</v>
      </c>
    </row>
    <row r="16" spans="2:8" x14ac:dyDescent="0.2">
      <c r="B16" t="s">
        <v>13</v>
      </c>
      <c r="C16" t="s">
        <v>10</v>
      </c>
      <c r="D16" s="1">
        <v>7624852</v>
      </c>
      <c r="E16" s="1">
        <v>5003819</v>
      </c>
      <c r="F16" s="1">
        <v>4838708</v>
      </c>
    </row>
    <row r="17" spans="2:6" x14ac:dyDescent="0.2">
      <c r="B17" t="s">
        <v>14</v>
      </c>
      <c r="C17" s="1">
        <v>303248000</v>
      </c>
      <c r="D17" s="1">
        <v>189503000</v>
      </c>
      <c r="E17" s="1">
        <v>162125000</v>
      </c>
      <c r="F17" s="1">
        <v>152276000</v>
      </c>
    </row>
    <row r="18" spans="2:6" x14ac:dyDescent="0.2">
      <c r="B18" t="s">
        <v>15</v>
      </c>
      <c r="C18" s="1">
        <v>1510194000</v>
      </c>
      <c r="D18" s="1">
        <v>1399607000</v>
      </c>
      <c r="E18" s="1">
        <v>1024410000</v>
      </c>
      <c r="F18" s="1">
        <v>900667000</v>
      </c>
    </row>
    <row r="19" spans="2:6" x14ac:dyDescent="0.2">
      <c r="B19" t="s">
        <v>16</v>
      </c>
      <c r="C19" s="1">
        <v>190646000</v>
      </c>
      <c r="D19" s="1">
        <v>77316000</v>
      </c>
      <c r="E19" s="1">
        <v>70145000</v>
      </c>
      <c r="F19" s="1">
        <v>81675000</v>
      </c>
    </row>
    <row r="20" spans="2:6" x14ac:dyDescent="0.2">
      <c r="B20" t="s">
        <v>17</v>
      </c>
      <c r="C20" s="1">
        <v>55066500</v>
      </c>
      <c r="D20" s="1">
        <v>64302600</v>
      </c>
      <c r="E20" s="1">
        <v>82211819</v>
      </c>
      <c r="F20" s="1">
        <v>81675000</v>
      </c>
    </row>
    <row r="21" spans="2:6" x14ac:dyDescent="0.2">
      <c r="B21" t="s">
        <v>18</v>
      </c>
      <c r="C21" s="1">
        <v>135687000</v>
      </c>
      <c r="D21" s="1">
        <v>167814000</v>
      </c>
      <c r="E21" s="1">
        <v>181436000</v>
      </c>
      <c r="F21" s="1">
        <v>152276000</v>
      </c>
    </row>
    <row r="22" spans="2:6" x14ac:dyDescent="0.2">
      <c r="B22" t="s">
        <v>19</v>
      </c>
      <c r="C22" s="1">
        <v>279008000</v>
      </c>
      <c r="D22" t="s">
        <v>10</v>
      </c>
      <c r="E22" t="s">
        <v>10</v>
      </c>
      <c r="F22" t="s">
        <v>10</v>
      </c>
    </row>
    <row r="23" spans="2:6" x14ac:dyDescent="0.2">
      <c r="B23" t="s">
        <v>20</v>
      </c>
      <c r="C23" s="1">
        <v>508690000</v>
      </c>
      <c r="D23" s="1">
        <v>497021000</v>
      </c>
      <c r="E23" s="1">
        <v>432446000</v>
      </c>
      <c r="F23" s="1">
        <v>424463000</v>
      </c>
    </row>
    <row r="24" spans="2:6" x14ac:dyDescent="0.2">
      <c r="B24" t="s">
        <v>21</v>
      </c>
      <c r="C24" s="1">
        <v>143321000</v>
      </c>
      <c r="D24" s="1">
        <v>135744000</v>
      </c>
      <c r="E24" s="1">
        <v>102080000</v>
      </c>
      <c r="F24" s="1">
        <v>83419000</v>
      </c>
    </row>
    <row r="25" spans="2:6" x14ac:dyDescent="0.2">
      <c r="B25" t="s">
        <v>22</v>
      </c>
      <c r="C25" s="1">
        <v>190646000</v>
      </c>
      <c r="D25" s="1">
        <v>77316000</v>
      </c>
      <c r="E25" s="1">
        <v>70145000</v>
      </c>
      <c r="F25" s="1">
        <v>81675000</v>
      </c>
    </row>
    <row r="26" spans="2:6" x14ac:dyDescent="0.2">
      <c r="B26" t="s">
        <v>23</v>
      </c>
      <c r="C26" s="1">
        <v>167560000</v>
      </c>
      <c r="D26" s="1">
        <v>21689000</v>
      </c>
      <c r="E26" s="1">
        <v>-19310000</v>
      </c>
      <c r="F26" t="s">
        <v>10</v>
      </c>
    </row>
    <row r="27" spans="2:6" x14ac:dyDescent="0.2">
      <c r="B27" t="s">
        <v>24</v>
      </c>
      <c r="C27" s="1">
        <v>167560000</v>
      </c>
      <c r="D27" s="1">
        <v>21689000</v>
      </c>
      <c r="E27" s="1">
        <v>-19310000</v>
      </c>
      <c r="F27" t="s">
        <v>10</v>
      </c>
    </row>
    <row r="28" spans="2:6" x14ac:dyDescent="0.2">
      <c r="B28" t="s">
        <v>25</v>
      </c>
      <c r="C28" s="1">
        <v>111448000</v>
      </c>
      <c r="D28" s="1">
        <v>281869000</v>
      </c>
      <c r="E28" s="1">
        <v>302826000</v>
      </c>
      <c r="F28" s="1">
        <v>235695000</v>
      </c>
    </row>
    <row r="29" spans="2:6" x14ac:dyDescent="0.2">
      <c r="B29" t="s">
        <v>26</v>
      </c>
      <c r="C29">
        <v>0</v>
      </c>
      <c r="D29">
        <v>0</v>
      </c>
      <c r="E29">
        <v>0</v>
      </c>
      <c r="F29" s="1" cm="1">
        <f t="array" aca="1" ref="F29" ca="1">F28:G609</f>
        <v>0</v>
      </c>
    </row>
    <row r="30" spans="2:6" x14ac:dyDescent="0.2">
      <c r="B30" t="s">
        <v>27</v>
      </c>
      <c r="C30" s="1">
        <v>31980500</v>
      </c>
      <c r="D30" s="1">
        <v>8675600</v>
      </c>
      <c r="E30" s="1">
        <v>-7243181</v>
      </c>
      <c r="F3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B811-68E5-49D5-9F0C-A798D7D0701D}">
  <dimension ref="B1:E15"/>
  <sheetViews>
    <sheetView workbookViewId="0">
      <selection activeCell="F12" sqref="F12"/>
    </sheetView>
  </sheetViews>
  <sheetFormatPr defaultRowHeight="15" x14ac:dyDescent="0.2"/>
  <cols>
    <col min="2" max="2" width="33.08984375" customWidth="1"/>
    <col min="3" max="3" width="16.94921875" customWidth="1"/>
    <col min="4" max="4" width="13.31640625" customWidth="1"/>
    <col min="5" max="5" width="16.54296875" customWidth="1"/>
  </cols>
  <sheetData>
    <row r="1" spans="2:5" x14ac:dyDescent="0.2">
      <c r="B1" t="s">
        <v>32</v>
      </c>
      <c r="C1" t="s">
        <v>29</v>
      </c>
      <c r="D1" t="s">
        <v>30</v>
      </c>
      <c r="E1" t="s">
        <v>31</v>
      </c>
    </row>
    <row r="2" spans="2:5" x14ac:dyDescent="0.2">
      <c r="B2" t="s">
        <v>33</v>
      </c>
      <c r="C2" s="1">
        <v>7110386000</v>
      </c>
      <c r="D2" s="1">
        <v>6696680000</v>
      </c>
      <c r="E2" s="1">
        <v>3933910000</v>
      </c>
    </row>
    <row r="3" spans="2:5" x14ac:dyDescent="0.2">
      <c r="B3" t="s">
        <v>34</v>
      </c>
      <c r="C3" s="1">
        <v>4128190000</v>
      </c>
      <c r="D3" s="1">
        <v>3707083000</v>
      </c>
      <c r="E3" s="1">
        <v>2886088000</v>
      </c>
    </row>
    <row r="4" spans="2:5" x14ac:dyDescent="0.2">
      <c r="B4" t="s">
        <v>35</v>
      </c>
      <c r="C4" s="1">
        <v>2982196000</v>
      </c>
      <c r="D4" s="1">
        <v>2989597000</v>
      </c>
      <c r="E4" s="1">
        <v>1047822000</v>
      </c>
    </row>
    <row r="5" spans="2:5" x14ac:dyDescent="0.2">
      <c r="B5" t="s">
        <v>36</v>
      </c>
      <c r="C5" s="1">
        <v>4350880000</v>
      </c>
      <c r="D5" s="1">
        <v>4071881000</v>
      </c>
      <c r="E5" s="1">
        <v>1857984000</v>
      </c>
    </row>
    <row r="6" spans="2:5" x14ac:dyDescent="0.2">
      <c r="B6" t="s">
        <v>37</v>
      </c>
      <c r="C6" s="1">
        <v>2684377000</v>
      </c>
      <c r="D6" s="1">
        <v>2682318000</v>
      </c>
      <c r="E6" s="1">
        <v>771548000</v>
      </c>
    </row>
    <row r="7" spans="2:5" x14ac:dyDescent="0.2">
      <c r="B7" t="s">
        <v>38</v>
      </c>
      <c r="C7" s="1">
        <v>320483000</v>
      </c>
      <c r="D7" s="1">
        <v>172318000</v>
      </c>
      <c r="E7" s="1">
        <v>307861000</v>
      </c>
    </row>
    <row r="8" spans="2:5" x14ac:dyDescent="0.2">
      <c r="B8" t="s">
        <v>39</v>
      </c>
      <c r="C8" s="1">
        <v>1924785000</v>
      </c>
      <c r="D8" s="1">
        <v>1626886000</v>
      </c>
      <c r="E8" s="1">
        <v>1208656000</v>
      </c>
    </row>
    <row r="9" spans="2:5" x14ac:dyDescent="0.2">
      <c r="B9" t="s">
        <v>40</v>
      </c>
      <c r="C9" s="1">
        <v>4350880000</v>
      </c>
      <c r="D9" s="1">
        <v>4071881000</v>
      </c>
      <c r="E9" s="1">
        <v>1857984000</v>
      </c>
    </row>
    <row r="10" spans="2:5" x14ac:dyDescent="0.2">
      <c r="B10" t="s">
        <v>41</v>
      </c>
      <c r="C10" s="1">
        <v>320483000</v>
      </c>
      <c r="D10" s="1">
        <v>172318000</v>
      </c>
      <c r="E10" s="1">
        <v>307861000</v>
      </c>
    </row>
    <row r="11" spans="2:5" x14ac:dyDescent="0.2">
      <c r="B11" t="s">
        <v>42</v>
      </c>
      <c r="C11" s="1">
        <v>1666503000</v>
      </c>
      <c r="D11" s="1">
        <v>1389563000</v>
      </c>
      <c r="E11" s="1">
        <v>1086436000</v>
      </c>
    </row>
    <row r="12" spans="2:5" x14ac:dyDescent="0.2">
      <c r="B12" t="s">
        <v>43</v>
      </c>
      <c r="C12" s="1">
        <v>538980000</v>
      </c>
      <c r="D12" s="1">
        <v>323837000</v>
      </c>
      <c r="E12" s="1">
        <v>206336000</v>
      </c>
    </row>
    <row r="13" spans="2:5" x14ac:dyDescent="0.2">
      <c r="B13" t="s">
        <v>44</v>
      </c>
      <c r="C13" s="1">
        <v>7596162</v>
      </c>
      <c r="D13" s="1">
        <v>7655201</v>
      </c>
      <c r="E13" s="1">
        <v>4822507</v>
      </c>
    </row>
    <row r="14" spans="2:5" x14ac:dyDescent="0.2">
      <c r="B14" t="s">
        <v>45</v>
      </c>
      <c r="C14" s="1">
        <v>7493129</v>
      </c>
      <c r="D14" s="1">
        <v>7595060</v>
      </c>
      <c r="E14" s="1">
        <v>4762446</v>
      </c>
    </row>
    <row r="15" spans="2:5" x14ac:dyDescent="0.2">
      <c r="B15" t="s">
        <v>46</v>
      </c>
      <c r="C15" s="1">
        <v>103033</v>
      </c>
      <c r="D15" s="1">
        <v>60142</v>
      </c>
      <c r="E15" s="1">
        <v>60061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16F5-AF45-4BA1-A6F5-76FB2F5F6756}">
  <dimension ref="A2:C34"/>
  <sheetViews>
    <sheetView tabSelected="1" topLeftCell="A4" workbookViewId="0">
      <selection activeCell="F21" sqref="F21"/>
    </sheetView>
  </sheetViews>
  <sheetFormatPr defaultRowHeight="15" x14ac:dyDescent="0.2"/>
  <cols>
    <col min="1" max="1" width="31.20703125" customWidth="1"/>
    <col min="2" max="2" width="42.640625" customWidth="1"/>
    <col min="3" max="3" width="8.7421875" style="8"/>
  </cols>
  <sheetData>
    <row r="2" spans="1:3" ht="21" x14ac:dyDescent="0.3">
      <c r="B2" t="s">
        <v>72</v>
      </c>
    </row>
    <row r="4" spans="1:3" x14ac:dyDescent="0.2">
      <c r="A4" s="2" t="s">
        <v>69</v>
      </c>
    </row>
    <row r="5" spans="1:3" x14ac:dyDescent="0.2">
      <c r="A5" t="s">
        <v>57</v>
      </c>
      <c r="B5" t="s">
        <v>61</v>
      </c>
      <c r="C5" s="8">
        <f>'balance sheet'!C2/'balance sheet'!C3</f>
        <v>1.7223979516446675</v>
      </c>
    </row>
    <row r="6" spans="1:3" x14ac:dyDescent="0.2">
      <c r="A6" t="s">
        <v>58</v>
      </c>
      <c r="B6" t="s">
        <v>62</v>
      </c>
      <c r="C6" s="8">
        <f>('balance sheet'!C2-'balance sheet'!C7)/'balance sheet'!C3</f>
        <v>1.6447651392014417</v>
      </c>
    </row>
    <row r="7" spans="1:3" x14ac:dyDescent="0.2">
      <c r="A7" s="3" t="s">
        <v>71</v>
      </c>
    </row>
    <row r="8" spans="1:3" x14ac:dyDescent="0.2">
      <c r="A8" t="s">
        <v>59</v>
      </c>
      <c r="B8" t="s">
        <v>63</v>
      </c>
      <c r="C8" s="8">
        <f>(Table1[[#This Row],[5/25/2023]]/'income statement'!D4)*100</f>
        <v>10.706376908309892</v>
      </c>
    </row>
    <row r="9" spans="1:3" x14ac:dyDescent="0.2">
      <c r="A9" t="s">
        <v>60</v>
      </c>
      <c r="B9" t="s">
        <v>64</v>
      </c>
      <c r="C9" s="8">
        <f>('income statement'!D21/'income statement'!D4)*100</f>
        <v>10.706376908309892</v>
      </c>
    </row>
    <row r="10" spans="1:3" x14ac:dyDescent="0.2">
      <c r="A10" s="3" t="s">
        <v>70</v>
      </c>
    </row>
    <row r="11" spans="1:3" x14ac:dyDescent="0.2">
      <c r="A11" t="s">
        <v>65</v>
      </c>
      <c r="B11" t="s">
        <v>66</v>
      </c>
      <c r="C11">
        <v>0.389697115422311</v>
      </c>
    </row>
    <row r="12" spans="1:3" x14ac:dyDescent="0.2">
      <c r="A12" t="s">
        <v>67</v>
      </c>
      <c r="B12" t="s">
        <v>68</v>
      </c>
      <c r="C12" s="8">
        <v>13.6877</v>
      </c>
    </row>
    <row r="14" spans="1:3" ht="21" x14ac:dyDescent="0.3">
      <c r="B14" s="4" t="s">
        <v>73</v>
      </c>
    </row>
    <row r="15" spans="1:3" x14ac:dyDescent="0.2">
      <c r="A15" s="5" t="s">
        <v>74</v>
      </c>
    </row>
    <row r="16" spans="1:3" x14ac:dyDescent="0.2">
      <c r="A16" t="s">
        <v>88</v>
      </c>
      <c r="B16" t="s">
        <v>89</v>
      </c>
      <c r="C16" s="8">
        <v>0.90359999999999996</v>
      </c>
    </row>
    <row r="17" spans="1:3" x14ac:dyDescent="0.2">
      <c r="A17" s="5" t="s">
        <v>90</v>
      </c>
    </row>
    <row r="18" spans="1:3" x14ac:dyDescent="0.2">
      <c r="A18" t="s">
        <v>91</v>
      </c>
      <c r="B18" t="s">
        <v>92</v>
      </c>
      <c r="C18" s="8">
        <v>0.1888</v>
      </c>
    </row>
    <row r="20" spans="1:3" ht="21" x14ac:dyDescent="0.3">
      <c r="B20" s="6" t="s">
        <v>75</v>
      </c>
    </row>
    <row r="21" spans="1:3" x14ac:dyDescent="0.2">
      <c r="A21" s="5" t="s">
        <v>76</v>
      </c>
      <c r="B21" s="6"/>
    </row>
    <row r="22" spans="1:3" x14ac:dyDescent="0.2">
      <c r="A22" t="s">
        <v>59</v>
      </c>
      <c r="B22" s="7" t="s">
        <v>77</v>
      </c>
      <c r="C22" s="8">
        <f>'income statement'!D6/'income statement'!D4</f>
        <v>0.68290523094943856</v>
      </c>
    </row>
    <row r="23" spans="1:3" x14ac:dyDescent="0.2">
      <c r="A23" t="s">
        <v>78</v>
      </c>
      <c r="B23" t="s">
        <v>79</v>
      </c>
      <c r="C23" s="8">
        <f>'income statement'!D8/'income statement'!D4</f>
        <v>0.10706376908309892</v>
      </c>
    </row>
    <row r="24" spans="1:3" x14ac:dyDescent="0.2">
      <c r="A24" t="s">
        <v>60</v>
      </c>
      <c r="B24" t="s">
        <v>80</v>
      </c>
      <c r="C24" s="8">
        <f>'income statement'!D21/'income statement'!D4</f>
        <v>0.10706376908309892</v>
      </c>
    </row>
    <row r="25" spans="1:3" x14ac:dyDescent="0.2">
      <c r="A25" s="5" t="s">
        <v>81</v>
      </c>
    </row>
    <row r="26" spans="1:3" x14ac:dyDescent="0.2">
      <c r="A26" t="s">
        <v>82</v>
      </c>
      <c r="B26" t="s">
        <v>85</v>
      </c>
      <c r="C26" s="8">
        <f>'balance sheet'!C7/'balance sheet'!C2</f>
        <v>4.5072517863305871E-2</v>
      </c>
    </row>
    <row r="27" spans="1:3" x14ac:dyDescent="0.2">
      <c r="A27" t="s">
        <v>83</v>
      </c>
      <c r="B27" t="s">
        <v>86</v>
      </c>
      <c r="C27" s="8">
        <f>'balance sheet'!C3/'balance sheet'!C6</f>
        <v>1.5378577599197132</v>
      </c>
    </row>
    <row r="28" spans="1:3" x14ac:dyDescent="0.2">
      <c r="A28" t="s">
        <v>84</v>
      </c>
      <c r="B28" t="s">
        <v>87</v>
      </c>
      <c r="C28" s="8">
        <f>'income statement'!D11/'balance sheet'!C4</f>
        <v>2.5925861345129562E-2</v>
      </c>
    </row>
    <row r="33" spans="3:3" x14ac:dyDescent="0.2">
      <c r="C33"/>
    </row>
    <row r="34" spans="3:3" x14ac:dyDescent="0.2">
      <c r="C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616-FD4F-4FD5-A037-697798469674}">
  <dimension ref="B1:F11"/>
  <sheetViews>
    <sheetView workbookViewId="0">
      <selection activeCell="I8" sqref="I8"/>
    </sheetView>
  </sheetViews>
  <sheetFormatPr defaultRowHeight="15" x14ac:dyDescent="0.2"/>
  <cols>
    <col min="2" max="2" width="25.01953125" customWidth="1"/>
    <col min="3" max="3" width="14.390625" customWidth="1"/>
    <col min="4" max="4" width="15.19921875" customWidth="1"/>
    <col min="5" max="5" width="16.8125" customWidth="1"/>
    <col min="6" max="6" width="14.52734375" customWidth="1"/>
  </cols>
  <sheetData>
    <row r="1" spans="2:6" x14ac:dyDescent="0.2">
      <c r="B1" t="s">
        <v>32</v>
      </c>
      <c r="C1" t="s">
        <v>28</v>
      </c>
      <c r="D1" t="s">
        <v>29</v>
      </c>
      <c r="E1" t="s">
        <v>30</v>
      </c>
      <c r="F1" t="s">
        <v>31</v>
      </c>
    </row>
    <row r="2" spans="2:6" x14ac:dyDescent="0.2">
      <c r="B2" t="s">
        <v>47</v>
      </c>
      <c r="C2" s="1">
        <v>213981000</v>
      </c>
      <c r="D2" s="1">
        <v>266314000</v>
      </c>
      <c r="E2" s="1">
        <v>207921000</v>
      </c>
      <c r="F2" s="1">
        <v>207921001</v>
      </c>
    </row>
    <row r="3" spans="2:6" x14ac:dyDescent="0.2">
      <c r="B3" t="s">
        <v>48</v>
      </c>
      <c r="C3" s="1">
        <v>424921000</v>
      </c>
      <c r="D3" s="1">
        <v>-303899000</v>
      </c>
      <c r="E3" s="1">
        <v>-12349000</v>
      </c>
      <c r="F3" s="1">
        <v>-12348999</v>
      </c>
    </row>
    <row r="4" spans="2:6" x14ac:dyDescent="0.2">
      <c r="B4" t="s">
        <v>49</v>
      </c>
      <c r="C4" s="1">
        <v>-22950000</v>
      </c>
      <c r="D4" s="1">
        <v>91630000</v>
      </c>
      <c r="E4" s="1">
        <v>-12070000</v>
      </c>
      <c r="F4" s="1">
        <v>-12069999</v>
      </c>
    </row>
    <row r="5" spans="2:6" x14ac:dyDescent="0.2">
      <c r="B5" t="s">
        <v>50</v>
      </c>
      <c r="C5" s="1">
        <v>1851628000</v>
      </c>
      <c r="D5" s="1">
        <v>1127523000</v>
      </c>
      <c r="E5" s="1">
        <v>1065726000</v>
      </c>
      <c r="F5" s="1">
        <v>1065726001</v>
      </c>
    </row>
    <row r="6" spans="2:6" x14ac:dyDescent="0.2">
      <c r="B6" t="s">
        <v>51</v>
      </c>
      <c r="C6" s="1">
        <v>-135086000</v>
      </c>
      <c r="D6" s="1">
        <v>-272633000</v>
      </c>
      <c r="E6" s="1">
        <v>-70741000</v>
      </c>
      <c r="F6" s="1">
        <v>-70740999</v>
      </c>
    </row>
    <row r="7" spans="2:6" x14ac:dyDescent="0.2">
      <c r="B7" t="s">
        <v>52</v>
      </c>
      <c r="C7" t="s">
        <v>10</v>
      </c>
      <c r="D7" t="s">
        <v>10</v>
      </c>
      <c r="E7" t="s">
        <v>10</v>
      </c>
      <c r="F7" t="s">
        <v>10</v>
      </c>
    </row>
    <row r="8" spans="2:6" x14ac:dyDescent="0.2">
      <c r="B8" t="s">
        <v>53</v>
      </c>
      <c r="C8" s="1">
        <v>941676000</v>
      </c>
      <c r="D8" s="1">
        <v>959202000</v>
      </c>
      <c r="E8" s="1">
        <v>377263000</v>
      </c>
      <c r="F8" s="1">
        <v>377263001</v>
      </c>
    </row>
    <row r="9" spans="2:6" x14ac:dyDescent="0.2">
      <c r="B9" t="s">
        <v>54</v>
      </c>
      <c r="C9" s="1">
        <v>-815299000</v>
      </c>
      <c r="D9" s="1">
        <v>-690719000</v>
      </c>
      <c r="E9" s="1">
        <v>-33439000</v>
      </c>
      <c r="F9" s="1">
        <v>-33438999</v>
      </c>
    </row>
    <row r="10" spans="2:6" x14ac:dyDescent="0.2">
      <c r="B10" t="s">
        <v>55</v>
      </c>
      <c r="C10" s="1">
        <v>-119671000</v>
      </c>
      <c r="D10" s="1">
        <v>-103266000</v>
      </c>
      <c r="E10" t="s">
        <v>10</v>
      </c>
      <c r="F10" t="s">
        <v>10</v>
      </c>
    </row>
    <row r="11" spans="2:6" x14ac:dyDescent="0.2">
      <c r="B11" t="s">
        <v>56</v>
      </c>
      <c r="C11" s="1">
        <v>78895000</v>
      </c>
      <c r="D11" s="1">
        <v>-6319000</v>
      </c>
      <c r="E11" s="1">
        <v>137180000</v>
      </c>
      <c r="F11" s="1">
        <v>137180001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Sheet1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</dc:creator>
  <cp:lastModifiedBy>neela</cp:lastModifiedBy>
  <dcterms:created xsi:type="dcterms:W3CDTF">2023-05-25T13:30:36Z</dcterms:created>
  <dcterms:modified xsi:type="dcterms:W3CDTF">2023-05-26T11:39:13Z</dcterms:modified>
</cp:coreProperties>
</file>