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973632\Desktop\Machine-Learning\surprise library\Sample\"/>
    </mc:Choice>
  </mc:AlternateContent>
  <bookViews>
    <workbookView xWindow="240" yWindow="15" windowWidth="16095" windowHeight="9660"/>
  </bookViews>
  <sheets>
    <sheet name="data" sheetId="1" r:id="rId1"/>
    <sheet name="U1" sheetId="18" r:id="rId2"/>
    <sheet name="U1U2" sheetId="3" r:id="rId3"/>
    <sheet name="U1U3" sheetId="10" r:id="rId4"/>
    <sheet name="U1U4" sheetId="11" r:id="rId5"/>
    <sheet name="U1U5" sheetId="12" r:id="rId6"/>
    <sheet name="U1U6" sheetId="14" r:id="rId7"/>
    <sheet name="U1U7" sheetId="15" r:id="rId8"/>
    <sheet name="U1U8" sheetId="16" r:id="rId9"/>
    <sheet name="U1U9" sheetId="17" r:id="rId10"/>
    <sheet name="U1U10" sheetId="13" r:id="rId11"/>
  </sheets>
  <calcPr calcId="152511"/>
</workbook>
</file>

<file path=xl/calcChain.xml><?xml version="1.0" encoding="utf-8"?>
<calcChain xmlns="http://schemas.openxmlformats.org/spreadsheetml/2006/main">
  <c r="I14" i="14" l="1"/>
  <c r="I13" i="14"/>
  <c r="I12" i="14"/>
  <c r="G12" i="14"/>
  <c r="F12" i="14"/>
  <c r="H6" i="14"/>
  <c r="E6" i="14"/>
  <c r="D6" i="14"/>
  <c r="C6" i="14"/>
  <c r="B6" i="14"/>
  <c r="G13" i="14"/>
  <c r="F13" i="14"/>
  <c r="H9" i="14"/>
  <c r="H8" i="14"/>
  <c r="H3" i="14"/>
  <c r="H2" i="14"/>
  <c r="E9" i="14"/>
  <c r="D9" i="14"/>
  <c r="C9" i="14"/>
  <c r="B9" i="14"/>
  <c r="E8" i="14"/>
  <c r="D8" i="14"/>
  <c r="C8" i="14"/>
  <c r="B8" i="14"/>
  <c r="L6" i="3" l="1"/>
  <c r="C12" i="18"/>
  <c r="C11" i="18"/>
  <c r="C10" i="18"/>
  <c r="C9" i="18"/>
  <c r="C8" i="18"/>
  <c r="C7" i="18"/>
  <c r="C6" i="18"/>
  <c r="C5" i="18"/>
  <c r="N6" i="17"/>
  <c r="L4" i="17"/>
  <c r="K4" i="17"/>
  <c r="J4" i="17"/>
  <c r="M4" i="17"/>
  <c r="I4" i="17"/>
  <c r="S4" i="17"/>
  <c r="S3" i="17"/>
  <c r="S2" i="17"/>
  <c r="R3" i="17"/>
  <c r="Q3" i="17"/>
  <c r="P3" i="17"/>
  <c r="O3" i="17"/>
  <c r="R2" i="17"/>
  <c r="Q2" i="17"/>
  <c r="P2" i="17"/>
  <c r="O2" i="17"/>
  <c r="L3" i="17"/>
  <c r="K3" i="17"/>
  <c r="J3" i="17"/>
  <c r="L2" i="17"/>
  <c r="K2" i="17"/>
  <c r="J2" i="17"/>
  <c r="I3" i="17"/>
  <c r="I2" i="17"/>
  <c r="G3" i="17"/>
  <c r="G2" i="17"/>
  <c r="K6" i="15"/>
  <c r="M4" i="15"/>
  <c r="I4" i="15"/>
  <c r="H4" i="15"/>
  <c r="G4" i="15"/>
  <c r="M3" i="15"/>
  <c r="M2" i="15"/>
  <c r="L3" i="15"/>
  <c r="K3" i="15"/>
  <c r="L2" i="15"/>
  <c r="K2" i="15"/>
  <c r="H3" i="15"/>
  <c r="H2" i="15"/>
  <c r="G3" i="15"/>
  <c r="G2" i="15"/>
  <c r="E3" i="15"/>
  <c r="E2" i="15"/>
  <c r="P6" i="14"/>
  <c r="M4" i="14"/>
  <c r="L4" i="14"/>
  <c r="K4" i="14"/>
  <c r="J4" i="14"/>
  <c r="N4" i="14" s="1"/>
  <c r="U4" i="14"/>
  <c r="U3" i="14"/>
  <c r="U2" i="14"/>
  <c r="T3" i="14"/>
  <c r="S3" i="14"/>
  <c r="R3" i="14"/>
  <c r="Q3" i="14"/>
  <c r="T2" i="14"/>
  <c r="S2" i="14"/>
  <c r="R2" i="14"/>
  <c r="Q2" i="14"/>
  <c r="M3" i="14"/>
  <c r="M2" i="14"/>
  <c r="L3" i="14"/>
  <c r="L2" i="14"/>
  <c r="K3" i="14"/>
  <c r="K2" i="14"/>
  <c r="J3" i="14"/>
  <c r="J2" i="14"/>
  <c r="G3" i="14"/>
  <c r="G2" i="14"/>
  <c r="M6" i="12"/>
  <c r="E3" i="12"/>
  <c r="E2" i="12"/>
  <c r="H2" i="12" s="1"/>
  <c r="L3" i="10"/>
  <c r="K3" i="10"/>
  <c r="J3" i="10"/>
  <c r="J4" i="10" s="1"/>
  <c r="I3" i="10"/>
  <c r="S2" i="10"/>
  <c r="L4" i="10"/>
  <c r="K4" i="10"/>
  <c r="I4" i="10"/>
  <c r="R3" i="10"/>
  <c r="Q3" i="10"/>
  <c r="O3" i="10"/>
  <c r="R2" i="10"/>
  <c r="Q2" i="10"/>
  <c r="P2" i="10"/>
  <c r="O2" i="10"/>
  <c r="L2" i="10"/>
  <c r="K2" i="10"/>
  <c r="J2" i="10"/>
  <c r="I2" i="10"/>
  <c r="G3" i="10"/>
  <c r="G2" i="10"/>
  <c r="G3" i="12" l="1"/>
  <c r="K3" i="12" s="1"/>
  <c r="L2" i="12"/>
  <c r="H3" i="12"/>
  <c r="L3" i="12" s="1"/>
  <c r="G2" i="12"/>
  <c r="M4" i="10"/>
  <c r="P3" i="10"/>
  <c r="S3" i="10" s="1"/>
  <c r="S4" i="10" s="1"/>
  <c r="H4" i="12" l="1"/>
  <c r="M3" i="12"/>
  <c r="K2" i="12"/>
  <c r="G4" i="12"/>
  <c r="Q6" i="10"/>
  <c r="F3" i="3"/>
  <c r="J3" i="3" s="1"/>
  <c r="O3" i="3" s="1"/>
  <c r="F2" i="3"/>
  <c r="J2" i="3" s="1"/>
  <c r="H3" i="3" l="1"/>
  <c r="M3" i="3" s="1"/>
  <c r="P3" i="3" s="1"/>
  <c r="I3" i="3"/>
  <c r="N3" i="3" s="1"/>
  <c r="H2" i="3"/>
  <c r="M2" i="3" s="1"/>
  <c r="J4" i="3"/>
  <c r="O2" i="3"/>
  <c r="I2" i="3"/>
  <c r="H4" i="3"/>
  <c r="I4" i="12"/>
  <c r="M2" i="12"/>
  <c r="M4" i="12" s="1"/>
  <c r="I4" i="3" l="1"/>
  <c r="K4" i="3" s="1"/>
  <c r="N2" i="3"/>
  <c r="P2" i="3" s="1"/>
  <c r="P4" i="3" s="1"/>
  <c r="C4" i="18"/>
</calcChain>
</file>

<file path=xl/sharedStrings.xml><?xml version="1.0" encoding="utf-8"?>
<sst xmlns="http://schemas.openxmlformats.org/spreadsheetml/2006/main" count="157" uniqueCount="32">
  <si>
    <t>M1</t>
  </si>
  <si>
    <t>M2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</si>
  <si>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</si>
  <si>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</si>
  <si>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</si>
  <si>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</si>
  <si>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</si>
  <si>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</si>
  <si>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</si>
  <si>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</si>
  <si>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</si>
  <si>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</si>
  <si>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M3</t>
  </si>
  <si>
    <t>M4</t>
  </si>
  <si>
    <t>M5</t>
  </si>
  <si>
    <t>M6</t>
  </si>
  <si>
    <t>M7</t>
  </si>
  <si>
    <t>M8</t>
  </si>
  <si>
    <t>M9</t>
  </si>
  <si>
    <t>M10</t>
  </si>
  <si>
    <t>nom</t>
  </si>
  <si>
    <t>Mean</t>
  </si>
  <si>
    <t>denom</t>
  </si>
  <si>
    <t>corr</t>
  </si>
  <si>
    <t>MEAN</t>
  </si>
  <si>
    <t>n</t>
  </si>
  <si>
    <t>RESULT</t>
  </si>
  <si>
    <t>not enough common environment</t>
  </si>
  <si>
    <t xml:space="preserve">RESULT </t>
  </si>
  <si>
    <t>result</t>
  </si>
  <si>
    <t>Classical Pearson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</si>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</sst>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0" borderId="2" xfId="0" applyFont="1" applyFill="1" applyBorder="1" applyAlignment="1">
      <alignment horizontal="center" vertical="top"/>
    </xf>
    <xf numFmtId="0" fontId="0" fillId="3" borderId="0" xfId="0" applyFill="1"/>
    <xf numFmtId="0" fontId="1" fillId="3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D18" sqref="D18"/>
    </sheetView>
  </sheetViews>
  <sheetFormatPr defaultRowHeight="15" x14ac:dyDescent="0.25"/>
  <sheetData>
    <row r="1" spans="1:11" x14ac:dyDescent="0.25">
      <c r="B1" s="1" t="s">
        <v>0</v>
      </c>
      <c r="C1" s="1" t="s">
        <v>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</row>
    <row r="2" spans="1:11" x14ac:dyDescent="0.25">
      <c r="A2" s="1" t="s">
        <v>2</v>
      </c>
      <c r="B2" s="5">
        <v>2.477892662989201E-2</v>
      </c>
      <c r="D2">
        <v>0.58888890479334188</v>
      </c>
      <c r="F2">
        <v>0.42037037578002889</v>
      </c>
      <c r="K2">
        <v>0.65840671749982305</v>
      </c>
    </row>
    <row r="3" spans="1:11" x14ac:dyDescent="0.25">
      <c r="A3" s="1" t="s">
        <v>3</v>
      </c>
      <c r="B3">
        <v>0.70658146350177176</v>
      </c>
      <c r="F3">
        <v>0.8102331198321242</v>
      </c>
      <c r="G3">
        <v>0.2484866366824845</v>
      </c>
      <c r="I3">
        <v>0.99120288603609996</v>
      </c>
      <c r="K3">
        <v>0.50390577917389145</v>
      </c>
    </row>
    <row r="4" spans="1:11" x14ac:dyDescent="0.25">
      <c r="A4" s="1" t="s">
        <v>4</v>
      </c>
      <c r="B4">
        <v>0.95352626358213188</v>
      </c>
      <c r="D4">
        <v>0.96676549793016531</v>
      </c>
      <c r="F4">
        <v>0.57790982039821504</v>
      </c>
      <c r="G4">
        <v>0.58861008348938348</v>
      </c>
      <c r="I4">
        <v>0.90217352543802487</v>
      </c>
      <c r="K4">
        <v>0.1105753679256674</v>
      </c>
    </row>
    <row r="5" spans="1:11" x14ac:dyDescent="0.25">
      <c r="A5" s="1" t="s">
        <v>5</v>
      </c>
      <c r="D5">
        <v>0.5703423986453332</v>
      </c>
      <c r="J5">
        <v>0.8170344871623676</v>
      </c>
    </row>
    <row r="6" spans="1:11" x14ac:dyDescent="0.25">
      <c r="A6" s="1" t="s">
        <v>6</v>
      </c>
      <c r="B6" s="5">
        <v>0.22758643505460199</v>
      </c>
      <c r="E6">
        <v>0.79309359679668079</v>
      </c>
      <c r="H6">
        <v>0.40066120165231212</v>
      </c>
      <c r="J6">
        <v>0.1855957820114377</v>
      </c>
      <c r="K6" s="5">
        <v>0.91419385037246237</v>
      </c>
    </row>
    <row r="7" spans="1:11" x14ac:dyDescent="0.25">
      <c r="A7" s="1" t="s">
        <v>7</v>
      </c>
      <c r="B7">
        <v>0.6339571323551122</v>
      </c>
      <c r="D7">
        <v>0.27612750645801382</v>
      </c>
      <c r="F7">
        <v>0.89187024216705324</v>
      </c>
      <c r="H7">
        <v>0.42770524076936312</v>
      </c>
      <c r="I7">
        <v>0.72133845067037006</v>
      </c>
      <c r="J7">
        <v>0.33570023879031557</v>
      </c>
      <c r="K7">
        <v>0.25926323060331402</v>
      </c>
    </row>
    <row r="8" spans="1:11" x14ac:dyDescent="0.25">
      <c r="A8" s="1" t="s">
        <v>8</v>
      </c>
      <c r="D8">
        <v>0.96493916175038286</v>
      </c>
      <c r="E8">
        <v>0.1267901971771799</v>
      </c>
      <c r="G8">
        <v>0.59328144029408691</v>
      </c>
      <c r="H8">
        <v>0.76102526226976508</v>
      </c>
      <c r="J8">
        <v>0.23747394900113639</v>
      </c>
      <c r="K8">
        <v>0.25153009617075373</v>
      </c>
    </row>
    <row r="9" spans="1:11" x14ac:dyDescent="0.25">
      <c r="A9" s="1" t="s">
        <v>9</v>
      </c>
      <c r="B9">
        <v>0.44136471334820282</v>
      </c>
      <c r="C9">
        <v>0.32593627663326608</v>
      </c>
      <c r="G9">
        <v>0.6321719648802786</v>
      </c>
      <c r="I9">
        <v>0.86906061958681746</v>
      </c>
    </row>
    <row r="10" spans="1:11" x14ac:dyDescent="0.25">
      <c r="A10" s="1" t="s">
        <v>10</v>
      </c>
      <c r="B10">
        <v>0.75615680732147583</v>
      </c>
      <c r="D10">
        <v>0.59957133181299582</v>
      </c>
      <c r="E10">
        <v>9.71590679681964E-2</v>
      </c>
      <c r="F10">
        <v>0.62683422847612158</v>
      </c>
      <c r="H10">
        <v>0.39420344852629602</v>
      </c>
      <c r="J10">
        <v>6.484126450240324E-2</v>
      </c>
      <c r="K10">
        <v>0.39287068022076138</v>
      </c>
    </row>
    <row r="11" spans="1:11" x14ac:dyDescent="0.25">
      <c r="A11" s="1" t="s">
        <v>11</v>
      </c>
      <c r="C11">
        <v>9.973511126702872E-2</v>
      </c>
      <c r="F11">
        <v>0.28306733290066283</v>
      </c>
      <c r="I11">
        <v>0.28530606513465362</v>
      </c>
      <c r="J11">
        <v>0.52714109351698124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S6"/>
  <sheetViews>
    <sheetView workbookViewId="0">
      <selection activeCell="N7" sqref="N7"/>
    </sheetView>
  </sheetViews>
  <sheetFormatPr defaultRowHeight="15" x14ac:dyDescent="0.25"/>
  <sheetData>
    <row r="1" spans="1:19" x14ac:dyDescent="0.25">
      <c r="B1" s="1" t="s">
        <v>0</v>
      </c>
      <c r="C1" s="1" t="s">
        <v>12</v>
      </c>
      <c r="D1" s="1" t="s">
        <v>14</v>
      </c>
      <c r="E1" s="1" t="s">
        <v>19</v>
      </c>
      <c r="I1" s="1" t="s">
        <v>0</v>
      </c>
      <c r="J1" s="1" t="s">
        <v>12</v>
      </c>
      <c r="K1" s="1" t="s">
        <v>14</v>
      </c>
      <c r="L1" s="1" t="s">
        <v>19</v>
      </c>
      <c r="O1" s="1" t="s">
        <v>0</v>
      </c>
      <c r="P1" s="1" t="s">
        <v>12</v>
      </c>
      <c r="Q1" s="1" t="s">
        <v>14</v>
      </c>
      <c r="R1" s="1" t="s">
        <v>19</v>
      </c>
    </row>
    <row r="2" spans="1:19" x14ac:dyDescent="0.25">
      <c r="A2" s="1" t="s">
        <v>2</v>
      </c>
      <c r="B2">
        <v>2.477892662989201E-2</v>
      </c>
      <c r="C2">
        <v>0.58888890479334188</v>
      </c>
      <c r="D2">
        <v>0.42037037578002889</v>
      </c>
      <c r="E2">
        <v>0.65840671749982305</v>
      </c>
      <c r="G2">
        <f>AVERAGE(B2:E2)</f>
        <v>0.42311123117577143</v>
      </c>
      <c r="I2">
        <f>B2-$G$2</f>
        <v>-0.39833230454587942</v>
      </c>
      <c r="J2">
        <f t="shared" ref="J2:L2" si="0">C2-$G$2</f>
        <v>0.16577767361757045</v>
      </c>
      <c r="K2">
        <f t="shared" si="0"/>
        <v>-2.7408553957425363E-3</v>
      </c>
      <c r="L2">
        <f t="shared" si="0"/>
        <v>0.23529548632405162</v>
      </c>
      <c r="O2">
        <f>+I2^2</f>
        <v>0.15866862484483124</v>
      </c>
      <c r="P2">
        <f t="shared" ref="P2:R2" si="1">+J2^2</f>
        <v>2.7482237070053716E-2</v>
      </c>
      <c r="Q2">
        <f t="shared" si="1"/>
        <v>7.5122883003709754E-6</v>
      </c>
      <c r="R2">
        <f t="shared" si="1"/>
        <v>5.5363965884471962E-2</v>
      </c>
      <c r="S2">
        <f>+SUM(O2:R2)</f>
        <v>0.24152234008765727</v>
      </c>
    </row>
    <row r="3" spans="1:19" x14ac:dyDescent="0.25">
      <c r="A3" s="1" t="s">
        <v>10</v>
      </c>
      <c r="B3">
        <v>0.75615680732147583</v>
      </c>
      <c r="C3">
        <v>0.59957133181299582</v>
      </c>
      <c r="D3">
        <v>0.62683422847612158</v>
      </c>
      <c r="E3">
        <v>0.39287068022076138</v>
      </c>
      <c r="G3">
        <f>AVERAGE(B3:E3)</f>
        <v>0.59385826195783864</v>
      </c>
      <c r="I3">
        <f>B3-$G$3</f>
        <v>0.16229854536363719</v>
      </c>
      <c r="J3">
        <f t="shared" ref="J3:L3" si="2">C3-$G$3</f>
        <v>5.7130698551571824E-3</v>
      </c>
      <c r="K3">
        <f t="shared" si="2"/>
        <v>3.297596651828294E-2</v>
      </c>
      <c r="L3">
        <f t="shared" si="2"/>
        <v>-0.20098758173707726</v>
      </c>
      <c r="O3">
        <f>+I3^2</f>
        <v>2.6340817827152599E-2</v>
      </c>
      <c r="P3">
        <f t="shared" ref="P3" si="3">+J3^2</f>
        <v>3.2639167169905709E-5</v>
      </c>
      <c r="Q3">
        <f t="shared" ref="Q3" si="4">+K3^2</f>
        <v>1.0874143678149175E-3</v>
      </c>
      <c r="R3">
        <f t="shared" ref="R3" si="5">+L3^2</f>
        <v>4.039600801251831E-2</v>
      </c>
      <c r="S3">
        <f>+SUM(O3:R3)</f>
        <v>6.7856879374655732E-2</v>
      </c>
    </row>
    <row r="4" spans="1:19" x14ac:dyDescent="0.25">
      <c r="I4">
        <f>+I2*I3</f>
        <v>-6.4648753599141559E-2</v>
      </c>
      <c r="J4">
        <f t="shared" ref="J4:L4" si="6">+J2*J3</f>
        <v>9.4709942980262792E-4</v>
      </c>
      <c r="K4">
        <f t="shared" si="6"/>
        <v>-9.0382355761461011E-5</v>
      </c>
      <c r="L4">
        <f t="shared" si="6"/>
        <v>-4.7291470789920666E-2</v>
      </c>
      <c r="M4">
        <f>+SUM(I4:L4)</f>
        <v>-0.11108350731502106</v>
      </c>
      <c r="S4">
        <f>(S2*S3)^0.5</f>
        <v>0.12801934345095173</v>
      </c>
    </row>
    <row r="6" spans="1:19" x14ac:dyDescent="0.25">
      <c r="M6" t="s">
        <v>29</v>
      </c>
      <c r="N6">
        <f>M4/S4</f>
        <v>-0.86770877213239794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K8"/>
  <sheetViews>
    <sheetView workbookViewId="0">
      <selection activeCell="I23" sqref="I23"/>
    </sheetView>
  </sheetViews>
  <sheetFormatPr defaultRowHeight="15" x14ac:dyDescent="0.25"/>
  <cols>
    <col min="6" max="6" width="9.140625" style="5"/>
  </cols>
  <sheetData>
    <row r="1" spans="1:11" x14ac:dyDescent="0.25">
      <c r="B1" s="1" t="s">
        <v>0</v>
      </c>
      <c r="C1" s="1" t="s">
        <v>1</v>
      </c>
      <c r="D1" s="1" t="s">
        <v>12</v>
      </c>
      <c r="E1" s="1" t="s">
        <v>13</v>
      </c>
      <c r="F1" s="6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</row>
    <row r="2" spans="1:11" x14ac:dyDescent="0.25">
      <c r="A2" s="1" t="s">
        <v>2</v>
      </c>
      <c r="B2">
        <v>2.477892662989201E-2</v>
      </c>
      <c r="D2">
        <v>0.58888890479334188</v>
      </c>
      <c r="F2" s="5">
        <v>0.42037037578002889</v>
      </c>
      <c r="K2">
        <v>0.65840671749982305</v>
      </c>
    </row>
    <row r="3" spans="1:11" x14ac:dyDescent="0.25">
      <c r="A3" s="1" t="s">
        <v>11</v>
      </c>
      <c r="C3">
        <v>9.973511126702872E-2</v>
      </c>
      <c r="F3" s="5">
        <v>0.28306733290066283</v>
      </c>
      <c r="I3">
        <v>0.28530606513465362</v>
      </c>
      <c r="J3">
        <v>0.52714109351698124</v>
      </c>
    </row>
    <row r="6" spans="1:11" x14ac:dyDescent="0.25">
      <c r="H6" t="s">
        <v>27</v>
      </c>
    </row>
    <row r="8" spans="1:11" x14ac:dyDescent="0.25">
      <c r="H8" t="s">
        <v>28</v>
      </c>
      <c r="I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C12"/>
  <sheetViews>
    <sheetView workbookViewId="0">
      <selection activeCell="F12" sqref="F12"/>
    </sheetView>
  </sheetViews>
  <sheetFormatPr defaultRowHeight="15" x14ac:dyDescent="0.25"/>
  <sheetData>
    <row r="2" spans="2:3" x14ac:dyDescent="0.25">
      <c r="C2" t="s">
        <v>30</v>
      </c>
    </row>
    <row r="3" spans="2:3" x14ac:dyDescent="0.25">
      <c r="B3" s="1" t="s">
        <v>2</v>
      </c>
      <c r="C3">
        <v>1</v>
      </c>
    </row>
    <row r="4" spans="2:3" x14ac:dyDescent="0.25">
      <c r="B4" s="1" t="s">
        <v>3</v>
      </c>
      <c r="C4">
        <f>U1U2!L6</f>
        <v>-0.53585855032803564</v>
      </c>
    </row>
    <row r="5" spans="2:3" x14ac:dyDescent="0.25">
      <c r="B5" s="1" t="s">
        <v>4</v>
      </c>
      <c r="C5">
        <f>U1U3!Q6</f>
        <v>-0.5679777377020867</v>
      </c>
    </row>
    <row r="6" spans="2:3" x14ac:dyDescent="0.25">
      <c r="B6" s="1" t="s">
        <v>5</v>
      </c>
      <c r="C6">
        <f>U1U4!H7</f>
        <v>0</v>
      </c>
    </row>
    <row r="7" spans="2:3" x14ac:dyDescent="0.25">
      <c r="B7" s="1" t="s">
        <v>6</v>
      </c>
      <c r="C7">
        <f>U1U5!M6</f>
        <v>1.0000000000000002</v>
      </c>
    </row>
    <row r="8" spans="2:3" x14ac:dyDescent="0.25">
      <c r="B8" s="1" t="s">
        <v>7</v>
      </c>
      <c r="C8">
        <f>U1U6!P6</f>
        <v>-0.57124010052315977</v>
      </c>
    </row>
    <row r="9" spans="2:3" x14ac:dyDescent="0.25">
      <c r="B9" s="1" t="s">
        <v>8</v>
      </c>
      <c r="C9">
        <f>U1U7!K6</f>
        <v>-0.99999999999999967</v>
      </c>
    </row>
    <row r="10" spans="2:3" x14ac:dyDescent="0.25">
      <c r="B10" s="1" t="s">
        <v>9</v>
      </c>
      <c r="C10">
        <f>U1U8!G7</f>
        <v>0</v>
      </c>
    </row>
    <row r="11" spans="2:3" x14ac:dyDescent="0.25">
      <c r="B11" s="1" t="s">
        <v>10</v>
      </c>
      <c r="C11">
        <f>U1U9!N6</f>
        <v>-0.86770877213239794</v>
      </c>
    </row>
    <row r="12" spans="2:3" x14ac:dyDescent="0.25">
      <c r="B12" s="1" t="s">
        <v>11</v>
      </c>
      <c r="C12">
        <f>U1U10!I8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P6"/>
  <sheetViews>
    <sheetView workbookViewId="0">
      <selection activeCell="E8" sqref="E8"/>
    </sheetView>
  </sheetViews>
  <sheetFormatPr defaultRowHeight="15" x14ac:dyDescent="0.25"/>
  <sheetData>
    <row r="1" spans="1:16" x14ac:dyDescent="0.25">
      <c r="B1" s="2" t="s">
        <v>0</v>
      </c>
      <c r="C1" s="2" t="s">
        <v>14</v>
      </c>
      <c r="D1" s="2" t="s">
        <v>19</v>
      </c>
      <c r="F1" t="s">
        <v>21</v>
      </c>
      <c r="H1" t="s">
        <v>0</v>
      </c>
      <c r="I1" t="s">
        <v>14</v>
      </c>
      <c r="J1" t="s">
        <v>19</v>
      </c>
      <c r="M1" t="s">
        <v>0</v>
      </c>
      <c r="N1" t="s">
        <v>14</v>
      </c>
      <c r="O1" t="s">
        <v>19</v>
      </c>
    </row>
    <row r="2" spans="1:16" x14ac:dyDescent="0.25">
      <c r="A2" s="1" t="s">
        <v>2</v>
      </c>
      <c r="B2" s="3">
        <v>2.477892662989201E-2</v>
      </c>
      <c r="C2" s="3">
        <v>0.42037037578002889</v>
      </c>
      <c r="D2" s="3">
        <v>0.65840671749982305</v>
      </c>
      <c r="F2">
        <f>+AVERAGE(B2,C2,D2)</f>
        <v>0.3678520066365813</v>
      </c>
      <c r="H2">
        <f>B2-$F$2</f>
        <v>-0.34307308000668929</v>
      </c>
      <c r="I2">
        <f>C2-$F$2</f>
        <v>5.2518369143447596E-2</v>
      </c>
      <c r="J2">
        <f>D2-$F$2</f>
        <v>0.29055471086324175</v>
      </c>
      <c r="M2">
        <f t="shared" ref="M2:O3" si="0">+H2^2</f>
        <v>0.11769913822527624</v>
      </c>
      <c r="N2">
        <f t="shared" si="0"/>
        <v>2.7581790974874286E-3</v>
      </c>
      <c r="O2">
        <f t="shared" si="0"/>
        <v>8.4422040004822008E-2</v>
      </c>
      <c r="P2">
        <f>+SUM(M2:O2)</f>
        <v>0.20487935732758566</v>
      </c>
    </row>
    <row r="3" spans="1:16" x14ac:dyDescent="0.25">
      <c r="A3" s="1" t="s">
        <v>3</v>
      </c>
      <c r="B3" s="3">
        <v>0.70658146350177176</v>
      </c>
      <c r="C3" s="3">
        <v>0.8102331198321242</v>
      </c>
      <c r="D3" s="3">
        <v>0.50390577917389145</v>
      </c>
      <c r="F3">
        <f>+AVERAGE(B3,C3,D3)</f>
        <v>0.6735734541692624</v>
      </c>
      <c r="H3">
        <f>B3-$F$3</f>
        <v>3.3008009332509358E-2</v>
      </c>
      <c r="I3">
        <f>C3-$F$3</f>
        <v>0.13665966566286181</v>
      </c>
      <c r="J3">
        <f>D3-$F$3</f>
        <v>-0.16966767499537094</v>
      </c>
      <c r="K3" s="3" t="s">
        <v>20</v>
      </c>
      <c r="M3">
        <f t="shared" si="0"/>
        <v>1.089528680095025E-3</v>
      </c>
      <c r="N3">
        <f t="shared" si="0"/>
        <v>1.867586421908517E-2</v>
      </c>
      <c r="O3">
        <f t="shared" si="0"/>
        <v>2.8787119938334823E-2</v>
      </c>
      <c r="P3">
        <f>+SUM(M3:O3)</f>
        <v>4.8552512837515022E-2</v>
      </c>
    </row>
    <row r="4" spans="1:16" x14ac:dyDescent="0.25">
      <c r="H4">
        <f>H2*H3</f>
        <v>-1.132415942659353E-2</v>
      </c>
      <c r="I4">
        <f>I2*I3</f>
        <v>7.1771427683023064E-3</v>
      </c>
      <c r="J4">
        <f>J2*J3</f>
        <v>-4.9297742251118479E-2</v>
      </c>
      <c r="K4" s="3">
        <f>SUM(H4:J4)</f>
        <v>-5.3444758909409702E-2</v>
      </c>
      <c r="P4" s="3">
        <f>(P2*P3)^0.5</f>
        <v>9.9736691477055869E-2</v>
      </c>
    </row>
    <row r="6" spans="1:16" x14ac:dyDescent="0.25">
      <c r="K6" t="s">
        <v>23</v>
      </c>
      <c r="L6">
        <f>K4/P4</f>
        <v>-0.53585855032803564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S6"/>
  <sheetViews>
    <sheetView workbookViewId="0">
      <selection activeCell="H2" sqref="H2"/>
    </sheetView>
  </sheetViews>
  <sheetFormatPr defaultRowHeight="15" x14ac:dyDescent="0.25"/>
  <sheetData>
    <row r="1" spans="1:19" x14ac:dyDescent="0.25">
      <c r="B1" s="1" t="s">
        <v>0</v>
      </c>
      <c r="C1" s="1" t="s">
        <v>12</v>
      </c>
      <c r="D1" s="1" t="s">
        <v>14</v>
      </c>
      <c r="E1" s="1" t="s">
        <v>19</v>
      </c>
      <c r="G1" s="4" t="s">
        <v>21</v>
      </c>
      <c r="I1" s="1" t="s">
        <v>0</v>
      </c>
      <c r="J1" s="1" t="s">
        <v>12</v>
      </c>
      <c r="K1" s="1" t="s">
        <v>14</v>
      </c>
      <c r="L1" s="1" t="s">
        <v>19</v>
      </c>
      <c r="O1" s="1" t="s">
        <v>0</v>
      </c>
      <c r="P1" s="1" t="s">
        <v>12</v>
      </c>
      <c r="Q1" s="1" t="s">
        <v>14</v>
      </c>
      <c r="R1" s="1" t="s">
        <v>19</v>
      </c>
    </row>
    <row r="2" spans="1:19" x14ac:dyDescent="0.25">
      <c r="A2" s="1" t="s">
        <v>2</v>
      </c>
      <c r="B2">
        <v>2.477892662989201E-2</v>
      </c>
      <c r="C2">
        <v>0.58888890479334188</v>
      </c>
      <c r="D2">
        <v>0.42037037578002889</v>
      </c>
      <c r="E2">
        <v>0.65840671749982305</v>
      </c>
      <c r="G2">
        <f>+AVERAGE(B2:E2)</f>
        <v>0.42311123117577143</v>
      </c>
      <c r="I2">
        <f>B2-$G$2</f>
        <v>-0.39833230454587942</v>
      </c>
      <c r="J2">
        <f>C2-$G$2</f>
        <v>0.16577767361757045</v>
      </c>
      <c r="K2">
        <f>D2-$G$2</f>
        <v>-2.7408553957425363E-3</v>
      </c>
      <c r="L2">
        <f>E2-$G$2</f>
        <v>0.23529548632405162</v>
      </c>
      <c r="O2">
        <f>I2^2</f>
        <v>0.15866862484483124</v>
      </c>
      <c r="P2">
        <f t="shared" ref="P2:R2" si="0">J2^2</f>
        <v>2.7482237070053716E-2</v>
      </c>
      <c r="Q2">
        <f t="shared" si="0"/>
        <v>7.5122883003709754E-6</v>
      </c>
      <c r="R2">
        <f t="shared" si="0"/>
        <v>5.5363965884471962E-2</v>
      </c>
      <c r="S2">
        <f>SUM(O2:R2)</f>
        <v>0.24152234008765727</v>
      </c>
    </row>
    <row r="3" spans="1:19" x14ac:dyDescent="0.25">
      <c r="A3" s="1" t="s">
        <v>4</v>
      </c>
      <c r="B3">
        <v>0.95352626358213188</v>
      </c>
      <c r="C3">
        <v>0.96676549793016531</v>
      </c>
      <c r="D3">
        <v>0.57790982039821504</v>
      </c>
      <c r="E3">
        <v>0.1105753679256674</v>
      </c>
      <c r="G3">
        <f>+AVERAGE(B3:E3)</f>
        <v>0.65219423745904492</v>
      </c>
      <c r="I3">
        <f>B3-$G$3</f>
        <v>0.30133202612308696</v>
      </c>
      <c r="J3">
        <f t="shared" ref="J3:L3" si="1">C3-$G$3</f>
        <v>0.31457126047112038</v>
      </c>
      <c r="K3">
        <f t="shared" si="1"/>
        <v>-7.4284417060829888E-2</v>
      </c>
      <c r="L3">
        <f t="shared" si="1"/>
        <v>-0.54161886953337757</v>
      </c>
      <c r="O3">
        <f t="shared" ref="O3" si="2">I3^2</f>
        <v>9.0800989967444762E-2</v>
      </c>
      <c r="P3">
        <f t="shared" ref="P3" si="3">J3^2</f>
        <v>9.8955077914389469E-2</v>
      </c>
      <c r="Q3">
        <f t="shared" ref="Q3" si="4">K3^2</f>
        <v>5.5181746180673142E-3</v>
      </c>
      <c r="R3">
        <f t="shared" ref="R3" si="5">L3^2</f>
        <v>0.29335099983461388</v>
      </c>
      <c r="S3">
        <f>SUM(O3:R3)</f>
        <v>0.48862524233451543</v>
      </c>
    </row>
    <row r="4" spans="1:19" x14ac:dyDescent="0.25">
      <c r="I4">
        <f>I2*I3</f>
        <v>-0.12003028039908836</v>
      </c>
      <c r="J4">
        <f t="shared" ref="J4:L4" si="6">J2*J3</f>
        <v>5.214889174784914E-2</v>
      </c>
      <c r="K4">
        <f t="shared" si="6"/>
        <v>2.0360284532076452E-4</v>
      </c>
      <c r="L4">
        <f t="shared" si="6"/>
        <v>-0.12744047530913913</v>
      </c>
      <c r="M4">
        <f>SUM(I4:L4)</f>
        <v>-0.19511826111505759</v>
      </c>
      <c r="S4">
        <f>(S2*S3)^0.5</f>
        <v>0.34353152978224688</v>
      </c>
    </row>
    <row r="6" spans="1:19" x14ac:dyDescent="0.25">
      <c r="P6" t="s">
        <v>26</v>
      </c>
      <c r="Q6">
        <f>+M4/S4</f>
        <v>-0.5679777377020867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7"/>
  <sheetViews>
    <sheetView workbookViewId="0">
      <selection activeCell="G7" sqref="G7:H7"/>
    </sheetView>
  </sheetViews>
  <sheetFormatPr defaultRowHeight="15" x14ac:dyDescent="0.25"/>
  <cols>
    <col min="4" max="4" width="9.140625" style="5"/>
  </cols>
  <sheetData>
    <row r="1" spans="1:11" x14ac:dyDescent="0.25">
      <c r="B1" s="1" t="s">
        <v>0</v>
      </c>
      <c r="C1" s="1" t="s">
        <v>1</v>
      </c>
      <c r="D1" s="6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</row>
    <row r="2" spans="1:11" x14ac:dyDescent="0.25">
      <c r="A2" s="1" t="s">
        <v>2</v>
      </c>
      <c r="B2">
        <v>2.477892662989201E-2</v>
      </c>
      <c r="D2" s="5">
        <v>0.58888890479334188</v>
      </c>
      <c r="F2">
        <v>0.42037037578002889</v>
      </c>
      <c r="K2">
        <v>0.65840671749982305</v>
      </c>
    </row>
    <row r="3" spans="1:11" x14ac:dyDescent="0.25">
      <c r="A3" s="1" t="s">
        <v>5</v>
      </c>
      <c r="D3" s="5">
        <v>0.5703423986453332</v>
      </c>
      <c r="J3">
        <v>0.8170344871623676</v>
      </c>
    </row>
    <row r="5" spans="1:11" x14ac:dyDescent="0.25">
      <c r="G5" t="s">
        <v>27</v>
      </c>
    </row>
    <row r="7" spans="1:11" x14ac:dyDescent="0.25">
      <c r="G7" t="s">
        <v>28</v>
      </c>
      <c r="H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M6"/>
  <sheetViews>
    <sheetView workbookViewId="0">
      <selection activeCell="M4" sqref="M4"/>
    </sheetView>
  </sheetViews>
  <sheetFormatPr defaultRowHeight="15" x14ac:dyDescent="0.25"/>
  <sheetData>
    <row r="1" spans="1:13" x14ac:dyDescent="0.25">
      <c r="B1" s="1" t="s">
        <v>0</v>
      </c>
      <c r="C1" s="1" t="s">
        <v>19</v>
      </c>
      <c r="E1" s="4" t="s">
        <v>21</v>
      </c>
      <c r="G1" s="1" t="s">
        <v>0</v>
      </c>
      <c r="H1" s="1" t="s">
        <v>12</v>
      </c>
      <c r="K1" s="1" t="s">
        <v>0</v>
      </c>
      <c r="L1" s="1" t="s">
        <v>12</v>
      </c>
    </row>
    <row r="2" spans="1:13" x14ac:dyDescent="0.25">
      <c r="A2" s="1" t="s">
        <v>2</v>
      </c>
      <c r="B2">
        <v>2.477892662989201E-2</v>
      </c>
      <c r="C2">
        <v>0.65840671749982305</v>
      </c>
      <c r="E2">
        <f>+AVERAGE(B2:C2)</f>
        <v>0.34159282206485753</v>
      </c>
      <c r="G2">
        <f>B2-$E$2</f>
        <v>-0.31681389543496552</v>
      </c>
      <c r="H2">
        <f>C2-$E$2</f>
        <v>0.31681389543496552</v>
      </c>
      <c r="K2">
        <f>G2^2</f>
        <v>0.10037104434067727</v>
      </c>
      <c r="L2">
        <f>H2^2</f>
        <v>0.10037104434067727</v>
      </c>
      <c r="M2">
        <f>SUM(K2:L2)</f>
        <v>0.20074208868135454</v>
      </c>
    </row>
    <row r="3" spans="1:13" x14ac:dyDescent="0.25">
      <c r="A3" s="1" t="s">
        <v>6</v>
      </c>
      <c r="B3">
        <v>0.22758643505460199</v>
      </c>
      <c r="C3">
        <v>0.91419385037246237</v>
      </c>
      <c r="E3">
        <f>+AVERAGE(B3:C3)</f>
        <v>0.57089014271353222</v>
      </c>
      <c r="G3">
        <f>B3-$E$3</f>
        <v>-0.34330370765893026</v>
      </c>
      <c r="H3">
        <f>C3-$E$3</f>
        <v>0.34330370765893015</v>
      </c>
      <c r="K3">
        <f>G3^2</f>
        <v>0.11785743569236824</v>
      </c>
      <c r="L3">
        <f>H3^2</f>
        <v>0.11785743569236817</v>
      </c>
      <c r="M3">
        <f>SUM(K3:L3)</f>
        <v>0.2357148713847364</v>
      </c>
    </row>
    <row r="4" spans="1:13" x14ac:dyDescent="0.25">
      <c r="G4">
        <f>G2*G3</f>
        <v>0.10876338494069231</v>
      </c>
      <c r="H4">
        <f t="shared" ref="H4" si="0">H2*H3</f>
        <v>0.10876338494069226</v>
      </c>
      <c r="I4">
        <f>SUM(G4:H4)</f>
        <v>0.21752676988138459</v>
      </c>
      <c r="M4">
        <f>(M2*M3)^0.5</f>
        <v>0.21752676988138456</v>
      </c>
    </row>
    <row r="6" spans="1:13" x14ac:dyDescent="0.25">
      <c r="L6" t="s">
        <v>26</v>
      </c>
      <c r="M6">
        <f>+I4/M4</f>
        <v>1.0000000000000002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U14"/>
  <sheetViews>
    <sheetView workbookViewId="0">
      <selection activeCell="H17" sqref="H17"/>
    </sheetView>
  </sheetViews>
  <sheetFormatPr defaultRowHeight="15" x14ac:dyDescent="0.25"/>
  <sheetData>
    <row r="1" spans="1:21" x14ac:dyDescent="0.25">
      <c r="B1" s="1" t="s">
        <v>0</v>
      </c>
      <c r="C1" s="1" t="s">
        <v>12</v>
      </c>
      <c r="D1" s="1" t="s">
        <v>14</v>
      </c>
      <c r="E1" s="1" t="s">
        <v>19</v>
      </c>
      <c r="G1" s="4" t="s">
        <v>24</v>
      </c>
      <c r="H1" s="4" t="s">
        <v>31</v>
      </c>
      <c r="J1" s="1" t="s">
        <v>0</v>
      </c>
      <c r="K1" s="1" t="s">
        <v>12</v>
      </c>
      <c r="L1" s="1" t="s">
        <v>14</v>
      </c>
      <c r="M1" s="1" t="s">
        <v>19</v>
      </c>
      <c r="Q1" s="1" t="s">
        <v>0</v>
      </c>
      <c r="R1" s="1" t="s">
        <v>12</v>
      </c>
      <c r="S1" s="1" t="s">
        <v>14</v>
      </c>
      <c r="T1" s="1" t="s">
        <v>19</v>
      </c>
    </row>
    <row r="2" spans="1:21" x14ac:dyDescent="0.25">
      <c r="A2" s="1" t="s">
        <v>2</v>
      </c>
      <c r="B2">
        <v>2.477892662989201E-2</v>
      </c>
      <c r="C2">
        <v>0.58888890479334188</v>
      </c>
      <c r="D2">
        <v>0.42037037578002889</v>
      </c>
      <c r="E2">
        <v>0.65840671749982305</v>
      </c>
      <c r="G2">
        <f>+AVERAGE(B2:E2)</f>
        <v>0.42311123117577143</v>
      </c>
      <c r="H2">
        <f>+SUM(B2:E2)</f>
        <v>1.6924449247030857</v>
      </c>
      <c r="J2">
        <f>B2-$G$2</f>
        <v>-0.39833230454587942</v>
      </c>
      <c r="K2">
        <f>C2-$G$2</f>
        <v>0.16577767361757045</v>
      </c>
      <c r="L2">
        <f>D2-$G$2</f>
        <v>-2.7408553957425363E-3</v>
      </c>
      <c r="M2">
        <f>E2-$G$2</f>
        <v>0.23529548632405162</v>
      </c>
      <c r="Q2">
        <f>J2^2</f>
        <v>0.15866862484483124</v>
      </c>
      <c r="R2">
        <f>K2^2</f>
        <v>2.7482237070053716E-2</v>
      </c>
      <c r="S2">
        <f>L2^2</f>
        <v>7.5122883003709754E-6</v>
      </c>
      <c r="T2">
        <f>M2^2</f>
        <v>5.5363965884471962E-2</v>
      </c>
      <c r="U2">
        <f>SUM(Q2:T2)</f>
        <v>0.24152234008765727</v>
      </c>
    </row>
    <row r="3" spans="1:21" x14ac:dyDescent="0.25">
      <c r="A3" s="1" t="s">
        <v>7</v>
      </c>
      <c r="B3">
        <v>0.6339571323551122</v>
      </c>
      <c r="C3">
        <v>0.27612750645801382</v>
      </c>
      <c r="D3">
        <v>0.89187024216705324</v>
      </c>
      <c r="E3">
        <v>0.25926323060331402</v>
      </c>
      <c r="G3">
        <f>+AVERAGE(B3:E3)</f>
        <v>0.51530452789587333</v>
      </c>
      <c r="H3">
        <f>+SUM(B3:E3)</f>
        <v>2.0612181115834933</v>
      </c>
      <c r="J3">
        <f>B3-$G$3</f>
        <v>0.11865260445923886</v>
      </c>
      <c r="K3">
        <f>C3-$G$3</f>
        <v>-0.23917702143785952</v>
      </c>
      <c r="L3">
        <f>D3-$G$3</f>
        <v>0.37656571427117991</v>
      </c>
      <c r="M3">
        <f>E3-$G$3</f>
        <v>-0.25604129729255931</v>
      </c>
      <c r="Q3">
        <f>J3^2</f>
        <v>1.407844054496059E-2</v>
      </c>
      <c r="R3">
        <f>K3^2</f>
        <v>5.7205647583886313E-2</v>
      </c>
      <c r="S3">
        <f>L3^2</f>
        <v>0.1418017371645639</v>
      </c>
      <c r="T3">
        <f>M3^2</f>
        <v>6.5557145919256737E-2</v>
      </c>
      <c r="U3">
        <f>SUM(Q3:T3)</f>
        <v>0.27864297121266757</v>
      </c>
    </row>
    <row r="4" spans="1:21" x14ac:dyDescent="0.25">
      <c r="J4">
        <f>J2*J3</f>
        <v>-4.7263165374619304E-2</v>
      </c>
      <c r="K4">
        <f t="shared" ref="K4:M4" si="0">K2*K3</f>
        <v>-3.9650210196748123E-2</v>
      </c>
      <c r="L4">
        <f t="shared" si="0"/>
        <v>-1.0321121698118056E-3</v>
      </c>
      <c r="M4">
        <f t="shared" si="0"/>
        <v>-6.0245361565493823E-2</v>
      </c>
      <c r="N4">
        <f>SUM(J4:M4)</f>
        <v>-0.14819084930667306</v>
      </c>
      <c r="U4">
        <f>(U3*U2)^0.5</f>
        <v>0.25941954910195414</v>
      </c>
    </row>
    <row r="5" spans="1:21" x14ac:dyDescent="0.25">
      <c r="G5" t="s">
        <v>25</v>
      </c>
      <c r="H5">
        <v>4</v>
      </c>
    </row>
    <row r="6" spans="1:21" x14ac:dyDescent="0.25">
      <c r="B6">
        <f>+B3*B2</f>
        <v>1.5708777269124063E-2</v>
      </c>
      <c r="C6">
        <f t="shared" ref="C6:E6" si="1">+C3*C2</f>
        <v>0.16260842486137619</v>
      </c>
      <c r="D6">
        <f t="shared" si="1"/>
        <v>0.37491582884678953</v>
      </c>
      <c r="E6">
        <f t="shared" si="1"/>
        <v>0.17070065262992765</v>
      </c>
      <c r="H6">
        <f>+SUM(B6:E6)</f>
        <v>0.72393368360721744</v>
      </c>
      <c r="O6" t="s">
        <v>29</v>
      </c>
      <c r="P6">
        <f>N4/U4</f>
        <v>-0.57124010052315977</v>
      </c>
    </row>
    <row r="8" spans="1:21" x14ac:dyDescent="0.25">
      <c r="B8">
        <f>B2^2</f>
        <v>6.1399520492957135E-4</v>
      </c>
      <c r="C8">
        <f t="shared" ref="C8:E9" si="2">C2^2</f>
        <v>0.34679014218870169</v>
      </c>
      <c r="D8">
        <f t="shared" si="2"/>
        <v>0.17671125283344269</v>
      </c>
      <c r="E8">
        <f t="shared" si="2"/>
        <v>0.43349940564889178</v>
      </c>
      <c r="H8">
        <f>+SUM(B8:E8)</f>
        <v>0.95761479587596565</v>
      </c>
    </row>
    <row r="9" spans="1:21" x14ac:dyDescent="0.25">
      <c r="B9">
        <f>B3^2</f>
        <v>0.40190164566391723</v>
      </c>
      <c r="C9">
        <f t="shared" si="2"/>
        <v>7.6246399822720468E-2</v>
      </c>
      <c r="D9">
        <f t="shared" si="2"/>
        <v>0.79543252886311822</v>
      </c>
      <c r="E9">
        <f t="shared" si="2"/>
        <v>6.7217422742867183E-2</v>
      </c>
      <c r="H9">
        <f>+SUM(B9:E9)</f>
        <v>1.3407979970926232</v>
      </c>
    </row>
    <row r="12" spans="1:21" x14ac:dyDescent="0.25">
      <c r="D12" t="s">
        <v>20</v>
      </c>
      <c r="F12">
        <f>4*H6</f>
        <v>2.8957347344288697</v>
      </c>
      <c r="G12">
        <f>H2*H3</f>
        <v>3.4884981316555619</v>
      </c>
      <c r="I12">
        <f>F12-G12</f>
        <v>-0.59276339722669213</v>
      </c>
    </row>
    <row r="13" spans="1:21" x14ac:dyDescent="0.25">
      <c r="D13" t="s">
        <v>22</v>
      </c>
      <c r="F13">
        <f>(4*H8-H2^2)^0.5</f>
        <v>0.9828984486459571</v>
      </c>
      <c r="G13">
        <f>(4*H9-H3^2)^0.5</f>
        <v>1.0557328662359005</v>
      </c>
      <c r="I13">
        <f>F13*G13</f>
        <v>1.0376781964078163</v>
      </c>
    </row>
    <row r="14" spans="1:21" x14ac:dyDescent="0.25">
      <c r="I14">
        <f>I12/I13</f>
        <v>-0.57124010052315977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M6"/>
  <sheetViews>
    <sheetView workbookViewId="0">
      <selection activeCell="K6" sqref="K6"/>
    </sheetView>
  </sheetViews>
  <sheetFormatPr defaultRowHeight="15" x14ac:dyDescent="0.25"/>
  <sheetData>
    <row r="1" spans="1:13" x14ac:dyDescent="0.25">
      <c r="B1" s="1" t="s">
        <v>12</v>
      </c>
      <c r="C1" s="1" t="s">
        <v>19</v>
      </c>
      <c r="G1" s="1" t="s">
        <v>12</v>
      </c>
      <c r="H1" s="1" t="s">
        <v>19</v>
      </c>
      <c r="K1" s="1" t="s">
        <v>12</v>
      </c>
      <c r="L1" s="1" t="s">
        <v>19</v>
      </c>
    </row>
    <row r="2" spans="1:13" x14ac:dyDescent="0.25">
      <c r="A2" s="1" t="s">
        <v>2</v>
      </c>
      <c r="B2">
        <v>0.58888890479334188</v>
      </c>
      <c r="C2">
        <v>0.65840671749982305</v>
      </c>
      <c r="E2">
        <f>+AVERAGE(B2,C2)</f>
        <v>0.62364781114658241</v>
      </c>
      <c r="G2">
        <f>B2-$E$2</f>
        <v>-3.4758906353240526E-2</v>
      </c>
      <c r="H2">
        <f>C2-$E$2</f>
        <v>3.4758906353240637E-2</v>
      </c>
      <c r="K2">
        <f>G2^2</f>
        <v>1.2081815708733447E-3</v>
      </c>
      <c r="L2">
        <f>H2^2</f>
        <v>1.2081815708733523E-3</v>
      </c>
      <c r="M2">
        <f>+SUM(K2:L2)</f>
        <v>2.4163631417466972E-3</v>
      </c>
    </row>
    <row r="3" spans="1:13" x14ac:dyDescent="0.25">
      <c r="A3" s="1" t="s">
        <v>8</v>
      </c>
      <c r="B3">
        <v>0.96493916175038286</v>
      </c>
      <c r="C3">
        <v>0.25153009617075373</v>
      </c>
      <c r="E3">
        <f>+AVERAGE(B3,C3)</f>
        <v>0.60823462896056824</v>
      </c>
      <c r="G3">
        <f>B3-$E$3</f>
        <v>0.35670453278981462</v>
      </c>
      <c r="H3">
        <f>C3-$E$3</f>
        <v>-0.35670453278981451</v>
      </c>
      <c r="K3">
        <f>G3^2</f>
        <v>0.12723812371279994</v>
      </c>
      <c r="L3">
        <f>H3^2</f>
        <v>0.12723812371279986</v>
      </c>
      <c r="M3">
        <f>+SUM(K3:L3)</f>
        <v>0.25447624742559982</v>
      </c>
    </row>
    <row r="4" spans="1:13" x14ac:dyDescent="0.25">
      <c r="G4">
        <f>G3*G2</f>
        <v>-1.239865945101758E-2</v>
      </c>
      <c r="H4">
        <f>H3*H2</f>
        <v>-1.2398659451017617E-2</v>
      </c>
      <c r="I4">
        <f>SUM(G4:H4)</f>
        <v>-2.4797318902035195E-2</v>
      </c>
      <c r="M4">
        <f>(M2*M3)^0.5</f>
        <v>2.4797318902035202E-2</v>
      </c>
    </row>
    <row r="6" spans="1:13" x14ac:dyDescent="0.25">
      <c r="J6" t="s">
        <v>26</v>
      </c>
      <c r="K6">
        <f>+I4/M4</f>
        <v>-0.99999999999999967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7"/>
  <sheetViews>
    <sheetView workbookViewId="0">
      <selection activeCell="G8" sqref="F5:G8"/>
    </sheetView>
  </sheetViews>
  <sheetFormatPr defaultRowHeight="15" x14ac:dyDescent="0.25"/>
  <cols>
    <col min="2" max="2" width="9.140625" style="5"/>
  </cols>
  <sheetData>
    <row r="1" spans="1:11" x14ac:dyDescent="0.25">
      <c r="B1" s="6" t="s">
        <v>0</v>
      </c>
      <c r="C1" s="1" t="s">
        <v>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</row>
    <row r="2" spans="1:11" x14ac:dyDescent="0.25">
      <c r="A2" s="1" t="s">
        <v>2</v>
      </c>
      <c r="B2" s="5">
        <v>2.477892662989201E-2</v>
      </c>
      <c r="D2">
        <v>0.58888890479334188</v>
      </c>
      <c r="F2">
        <v>0.42037037578002889</v>
      </c>
      <c r="K2">
        <v>0.65840671749982305</v>
      </c>
    </row>
    <row r="3" spans="1:11" x14ac:dyDescent="0.25">
      <c r="A3" s="1" t="s">
        <v>9</v>
      </c>
      <c r="B3" s="5">
        <v>0.44136471334820282</v>
      </c>
      <c r="C3">
        <v>0.32593627663326608</v>
      </c>
      <c r="G3">
        <v>0.6321719648802786</v>
      </c>
      <c r="I3">
        <v>0.86906061958681746</v>
      </c>
    </row>
    <row r="5" spans="1:11" x14ac:dyDescent="0.25">
      <c r="F5" t="s">
        <v>27</v>
      </c>
    </row>
    <row r="7" spans="1:11" x14ac:dyDescent="0.25">
      <c r="F7" t="s">
        <v>28</v>
      </c>
      <c r="G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U1</vt:lpstr>
      <vt:lpstr>U1U2</vt:lpstr>
      <vt:lpstr>U1U3</vt:lpstr>
      <vt:lpstr>U1U4</vt:lpstr>
      <vt:lpstr>U1U5</vt:lpstr>
      <vt:lpstr>U1U6</vt:lpstr>
      <vt:lpstr>U1U7</vt:lpstr>
      <vt:lpstr>U1U8</vt:lpstr>
      <vt:lpstr>U1U9</vt:lpstr>
      <vt:lpstr>U1U10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Thanh Tam FRSS</dc:creator>
  <cp:lastModifiedBy>Nguyen Thanh Tam FRSS</cp:lastModifiedBy>
  <dcterms:created xsi:type="dcterms:W3CDTF">2018-10-25T14:31:28Z</dcterms:created>
  <dcterms:modified xsi:type="dcterms:W3CDTF">2018-11-14T23:22:12Z</dcterms:modified>
</cp:coreProperties>
</file>