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26"/>
  <workbookPr hidePivotFieldList="1" defaultThemeVersion="166925"/>
  <mc:AlternateContent xmlns:mc="http://schemas.openxmlformats.org/markup-compatibility/2006">
    <mc:Choice Requires="x15">
      <x15ac:absPath xmlns:x15ac="http://schemas.microsoft.com/office/spreadsheetml/2010/11/ac" url="https://d.docs.live.net/E98931B22B0F96CB/Documents/"/>
    </mc:Choice>
  </mc:AlternateContent>
  <xr:revisionPtr revIDLastSave="0" documentId="8_{B5EF727C-5141-4EE5-AFFC-755326A16DCC}" xr6:coauthVersionLast="47" xr6:coauthVersionMax="47" xr10:uidLastSave="{00000000-0000-0000-0000-000000000000}"/>
  <bookViews>
    <workbookView xWindow="-108" yWindow="-108" windowWidth="23256" windowHeight="13896" xr2:uid="{7FCDF624-08DB-476C-A8B4-CBBC0041C0DB}"/>
  </bookViews>
  <sheets>
    <sheet name="Dashboard" sheetId="1" r:id="rId1"/>
    <sheet name="Pivot table" sheetId="2" r:id="rId2"/>
    <sheet name="Notes" sheetId="6" r:id="rId3"/>
    <sheet name="Links" sheetId="3" r:id="rId4"/>
  </sheets>
  <definedNames>
    <definedName name="_xlchart.v2.0" hidden="1">'Pivot table'!$Q$35:$Q$37</definedName>
    <definedName name="_xlchart.v2.1" hidden="1">'Pivot table'!$R$35:$R$37</definedName>
    <definedName name="Slicer_Executive_name">#N/A</definedName>
  </definedNames>
  <calcPr calcId="191028"/>
  <pivotCaches>
    <pivotCache cacheId="375" r:id="rId5"/>
    <pivotCache cacheId="376" r:id="rId6"/>
    <pivotCache cacheId="377" r:id="rId7"/>
    <pivotCache cacheId="378" r:id="rId8"/>
    <pivotCache cacheId="379" r:id="rId9"/>
    <pivotCache cacheId="380" r:id="rId10"/>
    <pivotCache cacheId="381" r:id="rId11"/>
    <pivotCache cacheId="382" r:id="rId12"/>
    <pivotCache cacheId="383" r:id="rId13"/>
    <pivotCache cacheId="384" r:id="rId14"/>
    <pivotCache cacheId="385" r:id="rId15"/>
    <pivotCache cacheId="386" r:id="rId16"/>
    <pivotCache cacheId="387" r:id="rId17"/>
    <pivotCache cacheId="388" r:id="rId18"/>
    <pivotCache cacheId="389" r:id="rId19"/>
    <pivotCache cacheId="390" r:id="rId20"/>
    <pivotCache cacheId="391" r:id="rId21"/>
  </pivotCaches>
  <extLst>
    <ext xmlns:x14="http://schemas.microsoft.com/office/spreadsheetml/2009/9/main" uri="{876F7934-8845-4945-9796-88D515C7AA90}">
      <x14:pivotCaches>
        <pivotCache cacheId="392" r:id="rId22"/>
      </x14:pivotCaches>
    </ext>
    <ext xmlns:x14="http://schemas.microsoft.com/office/spreadsheetml/2009/9/main" uri="{BBE1A952-AA13-448e-AADC-164F8A28A991}">
      <x14:slicerCaches>
        <x14:slicerCache r:id="rId2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ees_202001231041_224b5520-12a8-44a0-a7f0-c3ec11708dc8" name="fees_202001231041" connection="Excel fees"/>
          <x15:modelTable id="NNENEE Indi bdgt -20012020_952fb73d-3b07-45c9-be1d-8a06cf0eec3d" name="NNENEE Indi bdgt -20012020" connection="Excel Individual Budgets"/>
          <x15:modelTable id="meeting_list_202001231041_ab6113fa-47df-464b-97a7-db1a91b89bf3" name="meeting_list_202001231041" connection="Excel meeting"/>
          <x15:modelTable id="gcrm_opportunity_202001231041_bc221d20-755a-426b-b8c3-7b76c62283a4" name="gcrm_opportunity_202001231041" connection="Excel Opportunity"/>
          <x15:modelTable id="Sheet1_48342686-c459-49dc-b748-49b9b812d907" name="Sheet1" connection="Excel Executive name"/>
          <x15:modelTable id="Clean brokerage_5c36b539-661d-4b6c-8bfe-0aab1e179b18" name="Clean brokerage" connection="Excel Brokerage files"/>
          <x15:modelTable id="invoice_202001231041_884c4ae7-d61f-495e-856f-568157fb78b2" name="invoice_202001231041" connection="Excel Copy of invoice"/>
        </x15:modelTables>
        <x15:modelRelationships>
          <x15:modelRelationship fromTable="fees_202001231041" fromColumn="Account Executive" toTable="Sheet1" toColumn="Executive name"/>
          <x15:modelRelationship fromTable="NNENEE Indi bdgt -20012020" fromColumn="Employee Name" toTable="Sheet1" toColumn="Executive name"/>
          <x15:modelRelationship fromTable="meeting_list_202001231041" fromColumn="Account Executive" toTable="Sheet1" toColumn="Executive name"/>
          <x15:modelRelationship fromTable="gcrm_opportunity_202001231041" fromColumn="Account Executive" toTable="Sheet1" toColumn="Executive name"/>
          <x15:modelRelationship fromTable="Clean brokerage" fromColumn="Exe Name" toTable="Sheet1" toColumn="Executive name"/>
          <x15:modelRelationship fromTable="invoice_202001231041" fromColumn="Account Executive" toTable="Sheet1" toColumn="Executive nam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7" i="1" l="1"/>
  <c r="B7" i="1"/>
  <c r="N7" i="1"/>
  <c r="S15" i="1"/>
  <c r="S18" i="1"/>
  <c r="S20" i="1" s="1"/>
  <c r="C29" i="1"/>
  <c r="C30" i="1"/>
  <c r="B21" i="1"/>
  <c r="B33" i="1"/>
  <c r="S36" i="1"/>
  <c r="S32" i="1"/>
  <c r="J7" i="1"/>
  <c r="R7" i="1"/>
  <c r="S28" i="1"/>
  <c r="C31" i="1" l="1"/>
  <c r="S24" i="1"/>
  <c r="G37" i="1" l="1"/>
  <c r="U3" i="2"/>
  <c r="U4" i="2"/>
  <c r="B27" i="1"/>
  <c r="C23" i="1"/>
  <c r="C35" i="1"/>
  <c r="C24" i="1"/>
  <c r="C36" i="1"/>
  <c r="S22" i="1"/>
  <c r="B10" i="1"/>
  <c r="Q37" i="2"/>
  <c r="Q36" i="2"/>
  <c r="R36" i="2" s="1"/>
  <c r="U5" i="2"/>
  <c r="C25" i="1" l="1"/>
  <c r="U6" i="2"/>
  <c r="U8" i="2" s="1"/>
  <c r="I23" i="2"/>
  <c r="I22" i="2"/>
  <c r="R35" i="2"/>
  <c r="R37" i="2"/>
  <c r="Q34" i="2"/>
  <c r="D4" i="2"/>
  <c r="Q21" i="2"/>
  <c r="C8" i="2"/>
  <c r="Q30" i="2"/>
  <c r="Q26" i="2"/>
  <c r="S13" i="1" l="1"/>
  <c r="U10" i="2"/>
  <c r="U9" i="2"/>
  <c r="A15" i="2"/>
  <c r="B15" i="2"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8B2B4F0-76C0-4D79-BFE4-0FCCC27B936B}" name="Excel Brokerage files" type="100" refreshedVersion="8">
    <extLst>
      <ext xmlns:x15="http://schemas.microsoft.com/office/spreadsheetml/2010/11/main" uri="{DE250136-89BD-433C-8126-D09CA5730AF9}">
        <x15:connection id="09b3bbfb-023b-4809-a9aa-21968e27d59a"/>
      </ext>
    </extLst>
  </connection>
  <connection id="2" xr16:uid="{4EED744F-3485-4D3A-BE0C-34C97DA5C151}" name="Excel Copy of invoice" type="100" refreshedVersion="8">
    <extLst>
      <ext xmlns:x15="http://schemas.microsoft.com/office/spreadsheetml/2010/11/main" uri="{DE250136-89BD-433C-8126-D09CA5730AF9}">
        <x15:connection id="12c0252d-af7a-4ab8-99c4-6fd7ba4609a4"/>
      </ext>
    </extLst>
  </connection>
  <connection id="3" xr16:uid="{E0045237-D25B-497F-93FA-12CAE9D621BC}" name="Excel Executive name" type="100" refreshedVersion="8">
    <extLst>
      <ext xmlns:x15="http://schemas.microsoft.com/office/spreadsheetml/2010/11/main" uri="{DE250136-89BD-433C-8126-D09CA5730AF9}">
        <x15:connection id="022b55c8-1dec-47bb-bbd8-5e39319d3d86"/>
      </ext>
    </extLst>
  </connection>
  <connection id="4" xr16:uid="{E51A1025-7F8B-48A3-9045-9FBAA5D17909}" name="Excel fees" type="100" refreshedVersion="8">
    <extLst>
      <ext xmlns:x15="http://schemas.microsoft.com/office/spreadsheetml/2010/11/main" uri="{DE250136-89BD-433C-8126-D09CA5730AF9}">
        <x15:connection id="72d96e7e-8d30-4991-b2e1-a4250a46ced9"/>
      </ext>
    </extLst>
  </connection>
  <connection id="5" xr16:uid="{06F0EFA6-695D-41C7-86C2-02779E6FF80E}" name="Excel Individual Budgets" type="100" refreshedVersion="8">
    <extLst>
      <ext xmlns:x15="http://schemas.microsoft.com/office/spreadsheetml/2010/11/main" uri="{DE250136-89BD-433C-8126-D09CA5730AF9}">
        <x15:connection id="fd9a0733-5249-47d8-9bcb-df0875881c16"/>
      </ext>
    </extLst>
  </connection>
  <connection id="6" xr16:uid="{40ED68A1-B568-4C56-8B5B-4637B211BAE7}" name="Excel meeting" type="100" refreshedVersion="8">
    <extLst>
      <ext xmlns:x15="http://schemas.microsoft.com/office/spreadsheetml/2010/11/main" uri="{DE250136-89BD-433C-8126-D09CA5730AF9}">
        <x15:connection id="d81a50a6-2038-4c72-9e35-6d56040eec62"/>
      </ext>
    </extLst>
  </connection>
  <connection id="7" xr16:uid="{13F8747A-CA12-4510-95B9-1B0611C1C76B}" name="Excel Opportunity" type="100" refreshedVersion="8">
    <extLst>
      <ext xmlns:x15="http://schemas.microsoft.com/office/spreadsheetml/2010/11/main" uri="{DE250136-89BD-433C-8126-D09CA5730AF9}">
        <x15:connection id="24bcfbe9-2ca4-4243-aae1-1830e34a2c50"/>
      </ext>
    </extLst>
  </connection>
  <connection id="8" xr16:uid="{81A972C6-7166-43BC-87D1-5BF2271F096C}"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
    <s v="ThisWorkbookDataModel"/>
    <s v="{[meeting_list_202001231041].[meeting_date].&amp;[2020-01-02T00:00:00],[meeting_list_202001231041].[meeting_date].&amp;[2020-01-03T00:00:00],[meeting_list_202001231041].[meeting_date].&amp;[2020-01-06T00:00:00],[meeting_list_202001231041].[meeting_date].&amp;[2020-01-07T00:00:00],[meeting_list_202001231041].[meeting_date].&amp;[2020-01-08T00:00:00],[meeting_list_202001231041].[meeting_date].&amp;[2020-01-09T00:00:00],[meeting_list_202001231041].[meeting_date].&amp;[2020-01-10T00:00:00],[meeting_list_202001231041].[meeting_date].&amp;[2020-01-13T00:00:00],[meeting_list_202001231041].[meeting_date].&amp;[2020-01-20T00:00:00],[meeting_list_202001231041].[meeting_date].&amp;[2020-01-21T00:00:00],[meeting_list_202001231041].[meeting_date].&amp;[2020-01-22T00:00:00]}"/>
  </metadataStrings>
  <mdxMetadata count="1">
    <mdx n="0" f="s">
      <ms ns="1" c="0"/>
    </mdx>
  </mdxMetadata>
  <valueMetadata count="1">
    <bk>
      <rc t="1" v="0"/>
    </bk>
  </valueMetadata>
</metadata>
</file>

<file path=xl/sharedStrings.xml><?xml version="1.0" encoding="utf-8"?>
<sst xmlns="http://schemas.openxmlformats.org/spreadsheetml/2006/main" count="301" uniqueCount="80">
  <si>
    <r>
      <t xml:space="preserve"> </t>
    </r>
    <r>
      <rPr>
        <b/>
        <sz val="36"/>
        <color theme="0"/>
        <rFont val="Calibri"/>
        <family val="2"/>
        <scheme val="minor"/>
      </rPr>
      <t>BRANCH DASHBOARD</t>
    </r>
  </si>
  <si>
    <t>TOTAL TARGET</t>
  </si>
  <si>
    <t>Agg.revenue</t>
  </si>
  <si>
    <t>Invoice sales</t>
  </si>
  <si>
    <t>Percenatge of achievement</t>
  </si>
  <si>
    <t>Meetings in current year</t>
  </si>
  <si>
    <t>Achieve</t>
  </si>
  <si>
    <t>Target</t>
  </si>
  <si>
    <t>New</t>
  </si>
  <si>
    <t>Open Opportunities</t>
  </si>
  <si>
    <t>Closed opportunities</t>
  </si>
  <si>
    <t>Conversion ratio</t>
  </si>
  <si>
    <t>Budget</t>
  </si>
  <si>
    <t>Branch level</t>
  </si>
  <si>
    <t>Table 1</t>
  </si>
  <si>
    <t>Employee level</t>
  </si>
  <si>
    <t>Row Labels</t>
  </si>
  <si>
    <t>Sum of Amount</t>
  </si>
  <si>
    <t>Sum of New Budget</t>
  </si>
  <si>
    <t>Sum of Renewal Budget</t>
  </si>
  <si>
    <t>Sum of Cross sell bugdet</t>
  </si>
  <si>
    <t>Pivot table 8</t>
  </si>
  <si>
    <t>Count of invoice_number</t>
  </si>
  <si>
    <t>(blank)</t>
  </si>
  <si>
    <t>Abhinav Shivam</t>
  </si>
  <si>
    <t>Cross sale</t>
  </si>
  <si>
    <t>Vididt Saha</t>
  </si>
  <si>
    <t>Animesh Rawat</t>
  </si>
  <si>
    <t>Cross Sell</t>
  </si>
  <si>
    <t>Gilbert</t>
  </si>
  <si>
    <t>Renewal</t>
  </si>
  <si>
    <t>Brokerage</t>
  </si>
  <si>
    <t>Fee</t>
  </si>
  <si>
    <t>Juli</t>
  </si>
  <si>
    <t>Table 2</t>
  </si>
  <si>
    <t>Ketan Jain</t>
  </si>
  <si>
    <t>Kumar Jha</t>
  </si>
  <si>
    <t>Mark</t>
  </si>
  <si>
    <t>Manish Sharma</t>
  </si>
  <si>
    <t>Invoice</t>
  </si>
  <si>
    <t>Vinay</t>
  </si>
  <si>
    <t>Table 3</t>
  </si>
  <si>
    <t>Vidit Shah</t>
  </si>
  <si>
    <t>Grand Total</t>
  </si>
  <si>
    <t>Raju Kumar</t>
  </si>
  <si>
    <t>Shivani Sharma</t>
  </si>
  <si>
    <t>Percentage of Achievement</t>
  </si>
  <si>
    <t>Stage funnel by revenue</t>
  </si>
  <si>
    <t>Number of meeting by Executive</t>
  </si>
  <si>
    <t>meeting_date</t>
  </si>
  <si>
    <t>(Multiple Items)</t>
  </si>
  <si>
    <t>Table 4</t>
  </si>
  <si>
    <t>Sum of revenue_amount</t>
  </si>
  <si>
    <t>Count of global_attendees</t>
  </si>
  <si>
    <t>Count of meeting_date</t>
  </si>
  <si>
    <t>Pivot table 10</t>
  </si>
  <si>
    <t>Negotiate</t>
  </si>
  <si>
    <t>Propose Solution</t>
  </si>
  <si>
    <t>Qualify Opportunity</t>
  </si>
  <si>
    <t>Count of stage</t>
  </si>
  <si>
    <t>Table 5</t>
  </si>
  <si>
    <t>Pivot table 7</t>
  </si>
  <si>
    <t>Employee selector</t>
  </si>
  <si>
    <t>for VLOOKUP</t>
  </si>
  <si>
    <t>Table 6</t>
  </si>
  <si>
    <t>Employee funnel chart</t>
  </si>
  <si>
    <t>Nishant Sharma</t>
  </si>
  <si>
    <t>Pivot table 17</t>
  </si>
  <si>
    <t>Opportunity Table</t>
  </si>
  <si>
    <t>Sum of premium_amount</t>
  </si>
  <si>
    <t>NO of invioce chart table</t>
  </si>
  <si>
    <t>Column Labels</t>
  </si>
  <si>
    <t>In invoice box for below given employees saw values even though same not have any data in invoice data.</t>
  </si>
  <si>
    <t>Shivanu sharma</t>
  </si>
  <si>
    <t>Raju</t>
  </si>
  <si>
    <t>Manish sharma</t>
  </si>
  <si>
    <t>Hence, used ISBLANK function to deal with this issue.</t>
  </si>
  <si>
    <t>In case we replace whole data from connected table then need to ensure that new data headers matching with previous one.</t>
  </si>
  <si>
    <t>If updated header will not match with previous header name pivot table will not be updated with latest data.</t>
  </si>
  <si>
    <t>http://youtube.com/watch?v=a2A_gBTkUcU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</si>
</sst>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409]d\-mmm\-yyyy;@"/>
  </numFmts>
  <fonts count="17">
    <font>
      <sz val="11"/>
      <color theme="1"/>
      <name val="Calibri"/>
      <family val="2"/>
      <scheme val="minor"/>
    </font>
    <font>
      <sz val="11"/>
      <color theme="1"/>
      <name val="Calibri"/>
      <family val="2"/>
      <scheme val="minor"/>
    </font>
    <font>
      <b/>
      <sz val="11"/>
      <color theme="1"/>
      <name val="Calibri"/>
      <family val="2"/>
      <scheme val="minor"/>
    </font>
    <font>
      <u/>
      <sz val="11"/>
      <color theme="10"/>
      <name val="Calibri"/>
      <family val="2"/>
      <scheme val="minor"/>
    </font>
    <font>
      <b/>
      <sz val="12"/>
      <color theme="0"/>
      <name val="Calibri"/>
      <family val="2"/>
      <scheme val="minor"/>
    </font>
    <font>
      <b/>
      <sz val="11"/>
      <color rgb="FF000000"/>
      <name val="Calibri"/>
      <family val="2"/>
    </font>
    <font>
      <sz val="11"/>
      <color rgb="FF000000"/>
      <name val="Calibri"/>
      <family val="2"/>
    </font>
    <font>
      <b/>
      <i/>
      <sz val="11"/>
      <color theme="1"/>
      <name val="Calibri"/>
      <family val="2"/>
      <scheme val="minor"/>
    </font>
    <font>
      <b/>
      <sz val="11"/>
      <color theme="8" tint="-0.499984740745262"/>
      <name val="Calibri"/>
      <family val="2"/>
      <scheme val="minor"/>
    </font>
    <font>
      <b/>
      <sz val="16"/>
      <color theme="0"/>
      <name val="Calibri"/>
      <family val="2"/>
      <scheme val="minor"/>
    </font>
    <font>
      <b/>
      <sz val="12"/>
      <color theme="8" tint="-0.499984740745262"/>
      <name val="Calibri"/>
      <family val="2"/>
      <scheme val="minor"/>
    </font>
    <font>
      <b/>
      <sz val="16"/>
      <color theme="8" tint="-0.499984740745262"/>
      <name val="Calibri"/>
      <family val="2"/>
      <scheme val="minor"/>
    </font>
    <font>
      <b/>
      <sz val="18"/>
      <color theme="4" tint="-0.499984740745262"/>
      <name val="Aptos"/>
      <family val="2"/>
    </font>
    <font>
      <b/>
      <sz val="20"/>
      <color theme="4" tint="-0.499984740745262"/>
      <name val="Aptos"/>
      <family val="2"/>
    </font>
    <font>
      <b/>
      <sz val="22"/>
      <color theme="4" tint="-0.499984740745262"/>
      <name val="Aptos"/>
      <family val="2"/>
    </font>
    <font>
      <b/>
      <i/>
      <sz val="36"/>
      <color theme="1"/>
      <name val="Calibri"/>
      <family val="2"/>
      <scheme val="minor"/>
    </font>
    <font>
      <b/>
      <sz val="36"/>
      <color theme="0"/>
      <name val="Calibri"/>
      <family val="2"/>
      <scheme val="minor"/>
    </font>
  </fonts>
  <fills count="10">
    <fill>
      <patternFill patternType="none"/>
    </fill>
    <fill>
      <patternFill patternType="gray125"/>
    </fill>
    <fill>
      <patternFill patternType="solid">
        <fgColor theme="7" tint="0.79998168889431442"/>
        <bgColor indexed="64"/>
      </patternFill>
    </fill>
    <fill>
      <patternFill patternType="solid">
        <fgColor rgb="FFD9E1F2"/>
        <bgColor rgb="FFD9E1F2"/>
      </patternFill>
    </fill>
    <fill>
      <patternFill patternType="solid">
        <fgColor theme="6" tint="0.79998168889431442"/>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4" tint="0.79998168889431442"/>
        <bgColor indexed="64"/>
      </patternFill>
    </fill>
    <fill>
      <patternFill patternType="solid">
        <fgColor theme="4" tint="-0.499984740745262"/>
        <bgColor indexed="64"/>
      </patternFill>
    </fill>
  </fills>
  <borders count="11">
    <border>
      <left/>
      <right/>
      <top/>
      <bottom/>
      <diagonal/>
    </border>
    <border>
      <left/>
      <right/>
      <top/>
      <bottom style="thin">
        <color rgb="FF8EA9DB"/>
      </bottom>
      <diagonal/>
    </border>
    <border>
      <left/>
      <right/>
      <top style="thin">
        <color rgb="FF8EA9DB"/>
      </top>
      <bottom/>
      <diagonal/>
    </border>
    <border>
      <left style="thin">
        <color theme="0"/>
      </left>
      <right/>
      <top/>
      <bottom/>
      <diagonal/>
    </border>
    <border>
      <left/>
      <right/>
      <top/>
      <bottom style="thin">
        <color theme="0"/>
      </bottom>
      <diagonal/>
    </border>
    <border>
      <left/>
      <right style="thin">
        <color theme="0"/>
      </right>
      <top/>
      <bottom/>
      <diagonal/>
    </border>
    <border>
      <left/>
      <right style="thin">
        <color theme="0"/>
      </right>
      <top/>
      <bottom style="thin">
        <color theme="0"/>
      </bottom>
      <diagonal/>
    </border>
    <border>
      <left style="thin">
        <color theme="0"/>
      </left>
      <right/>
      <top/>
      <bottom style="thin">
        <color theme="0"/>
      </bottom>
      <diagonal/>
    </border>
    <border>
      <left style="thin">
        <color theme="0"/>
      </left>
      <right/>
      <top style="thin">
        <color theme="0"/>
      </top>
      <bottom/>
      <diagonal/>
    </border>
    <border>
      <left/>
      <right/>
      <top style="thin">
        <color theme="0"/>
      </top>
      <bottom/>
      <diagonal/>
    </border>
    <border>
      <left/>
      <right style="thin">
        <color theme="0"/>
      </right>
      <top style="thin">
        <color theme="0"/>
      </top>
      <bottom/>
      <diagonal/>
    </border>
  </borders>
  <cellStyleXfs count="3">
    <xf numFmtId="0" fontId="0" fillId="0" borderId="0"/>
    <xf numFmtId="9" fontId="1" fillId="0" borderId="0" applyFont="0" applyFill="0" applyBorder="0" applyAlignment="0" applyProtection="0"/>
    <xf numFmtId="0" fontId="3" fillId="0" borderId="0" applyNumberFormat="0" applyFill="0" applyBorder="0" applyAlignment="0" applyProtection="0"/>
  </cellStyleXfs>
  <cellXfs count="90">
    <xf numFmtId="0" fontId="0" fillId="0" borderId="0" xfId="0"/>
    <xf numFmtId="0" fontId="0" fillId="0" borderId="0" xfId="0" pivotButton="1"/>
    <xf numFmtId="1" fontId="0" fillId="0" borderId="0" xfId="0" applyNumberFormat="1"/>
    <xf numFmtId="164" fontId="0" fillId="0" borderId="0" xfId="1" applyNumberFormat="1" applyFont="1"/>
    <xf numFmtId="2" fontId="0" fillId="0" borderId="0" xfId="0" applyNumberFormat="1"/>
    <xf numFmtId="0" fontId="0" fillId="0" borderId="0" xfId="0" applyAlignment="1">
      <alignment horizontal="left"/>
    </xf>
    <xf numFmtId="0" fontId="0" fillId="0" borderId="0" xfId="0" applyAlignment="1">
      <alignment horizontal="left" indent="1"/>
    </xf>
    <xf numFmtId="0" fontId="3" fillId="0" borderId="0" xfId="2"/>
    <xf numFmtId="0" fontId="5" fillId="3" borderId="1" xfId="0" applyFont="1" applyFill="1" applyBorder="1"/>
    <xf numFmtId="0" fontId="5" fillId="0" borderId="1" xfId="0" applyFont="1" applyBorder="1"/>
    <xf numFmtId="0" fontId="6" fillId="0" borderId="0" xfId="0" applyFont="1"/>
    <xf numFmtId="0" fontId="5" fillId="3" borderId="2" xfId="0" applyFont="1" applyFill="1" applyBorder="1"/>
    <xf numFmtId="0" fontId="2" fillId="2" borderId="0" xfId="0" applyFont="1" applyFill="1"/>
    <xf numFmtId="0" fontId="0" fillId="4" borderId="0" xfId="0" applyFill="1"/>
    <xf numFmtId="0" fontId="0" fillId="5" borderId="0" xfId="0" applyFill="1" applyAlignment="1">
      <alignment horizontal="left"/>
    </xf>
    <xf numFmtId="0" fontId="0" fillId="5" borderId="0" xfId="0" applyFill="1"/>
    <xf numFmtId="9" fontId="0" fillId="0" borderId="0" xfId="1" applyFont="1"/>
    <xf numFmtId="0" fontId="0" fillId="7" borderId="0" xfId="0" applyFill="1"/>
    <xf numFmtId="0" fontId="7" fillId="7" borderId="0" xfId="0" applyFont="1" applyFill="1"/>
    <xf numFmtId="0" fontId="0" fillId="6" borderId="0" xfId="0" applyFill="1"/>
    <xf numFmtId="0" fontId="0" fillId="6" borderId="0" xfId="0" applyFill="1" applyAlignment="1">
      <alignment horizontal="left" indent="1"/>
    </xf>
    <xf numFmtId="0" fontId="0" fillId="5" borderId="0" xfId="0" applyFill="1" applyAlignment="1">
      <alignment horizontal="left" indent="1"/>
    </xf>
    <xf numFmtId="0" fontId="2" fillId="2" borderId="0" xfId="0" applyFont="1" applyFill="1" applyAlignment="1">
      <alignment horizontal="center"/>
    </xf>
    <xf numFmtId="0" fontId="0" fillId="0" borderId="0" xfId="0" applyNumberFormat="1"/>
    <xf numFmtId="0" fontId="0" fillId="7" borderId="0" xfId="0" applyFill="1" applyBorder="1"/>
    <xf numFmtId="0" fontId="8" fillId="7" borderId="0" xfId="0" applyFont="1" applyFill="1" applyBorder="1" applyAlignment="1">
      <alignment horizontal="center" vertical="center"/>
    </xf>
    <xf numFmtId="0" fontId="11" fillId="7" borderId="0" xfId="0" applyFont="1" applyFill="1" applyBorder="1" applyAlignment="1">
      <alignment horizontal="center" vertical="center" wrapText="1"/>
    </xf>
    <xf numFmtId="0" fontId="10" fillId="7" borderId="0" xfId="0" applyFont="1" applyFill="1" applyBorder="1" applyAlignment="1">
      <alignment horizontal="center" vertical="center"/>
    </xf>
    <xf numFmtId="0" fontId="10" fillId="7" borderId="3" xfId="0" applyFont="1" applyFill="1" applyBorder="1" applyAlignment="1">
      <alignment vertical="center"/>
    </xf>
    <xf numFmtId="0" fontId="8" fillId="7" borderId="5" xfId="0" applyFont="1" applyFill="1" applyBorder="1" applyAlignment="1">
      <alignment vertical="center"/>
    </xf>
    <xf numFmtId="0" fontId="0" fillId="7" borderId="3" xfId="0" applyFill="1" applyBorder="1"/>
    <xf numFmtId="0" fontId="0" fillId="7" borderId="5" xfId="0" applyFill="1" applyBorder="1"/>
    <xf numFmtId="0" fontId="8" fillId="7" borderId="3" xfId="0" applyFont="1" applyFill="1" applyBorder="1" applyAlignment="1">
      <alignment vertical="center"/>
    </xf>
    <xf numFmtId="0" fontId="8" fillId="7" borderId="7" xfId="0" applyFont="1" applyFill="1" applyBorder="1" applyAlignment="1">
      <alignment vertical="center"/>
    </xf>
    <xf numFmtId="0" fontId="8" fillId="7" borderId="4" xfId="0" applyFont="1" applyFill="1" applyBorder="1" applyAlignment="1">
      <alignment vertical="center"/>
    </xf>
    <xf numFmtId="0" fontId="8" fillId="7" borderId="6" xfId="0" applyFont="1" applyFill="1" applyBorder="1" applyAlignment="1">
      <alignment vertical="center"/>
    </xf>
    <xf numFmtId="0" fontId="11" fillId="7" borderId="3" xfId="0" applyFont="1" applyFill="1" applyBorder="1" applyAlignment="1">
      <alignment horizontal="center" vertical="center" wrapText="1"/>
    </xf>
    <xf numFmtId="0" fontId="11" fillId="7" borderId="0" xfId="0" applyFont="1" applyFill="1" applyBorder="1" applyAlignment="1">
      <alignment horizontal="center" vertical="center" wrapText="1"/>
    </xf>
    <xf numFmtId="0" fontId="11" fillId="7" borderId="5" xfId="0" applyFont="1" applyFill="1" applyBorder="1" applyAlignment="1">
      <alignment horizontal="center" vertical="center" wrapText="1"/>
    </xf>
    <xf numFmtId="0" fontId="11" fillId="7" borderId="7" xfId="0" applyFont="1" applyFill="1" applyBorder="1" applyAlignment="1">
      <alignment horizontal="center" vertical="center" wrapText="1"/>
    </xf>
    <xf numFmtId="0" fontId="11" fillId="7" borderId="4" xfId="0" applyFont="1" applyFill="1" applyBorder="1" applyAlignment="1">
      <alignment horizontal="center" vertical="center" wrapText="1"/>
    </xf>
    <xf numFmtId="0" fontId="11" fillId="7" borderId="6" xfId="0" applyFont="1" applyFill="1" applyBorder="1" applyAlignment="1">
      <alignment horizontal="center" vertical="center" wrapText="1"/>
    </xf>
    <xf numFmtId="0" fontId="4" fillId="9" borderId="3" xfId="0" applyFont="1" applyFill="1" applyBorder="1" applyAlignment="1">
      <alignment horizontal="center" vertical="center"/>
    </xf>
    <xf numFmtId="0" fontId="4" fillId="9" borderId="0" xfId="0" applyFont="1" applyFill="1" applyBorder="1" applyAlignment="1">
      <alignment horizontal="center" vertical="center"/>
    </xf>
    <xf numFmtId="0" fontId="4" fillId="9" borderId="5" xfId="0" applyFont="1" applyFill="1" applyBorder="1" applyAlignment="1">
      <alignment horizontal="center" vertical="center"/>
    </xf>
    <xf numFmtId="0" fontId="4" fillId="9" borderId="8" xfId="0" applyFont="1" applyFill="1" applyBorder="1" applyAlignment="1">
      <alignment horizontal="center" vertical="center"/>
    </xf>
    <xf numFmtId="0" fontId="4" fillId="9" borderId="9" xfId="0" applyFont="1" applyFill="1" applyBorder="1" applyAlignment="1">
      <alignment horizontal="center" vertical="center"/>
    </xf>
    <xf numFmtId="0" fontId="4" fillId="9" borderId="10" xfId="0" applyFont="1" applyFill="1" applyBorder="1" applyAlignment="1">
      <alignment horizontal="center" vertical="center"/>
    </xf>
    <xf numFmtId="0" fontId="15" fillId="9" borderId="0" xfId="0" applyFont="1" applyFill="1" applyBorder="1" applyAlignment="1">
      <alignment horizontal="center" vertical="center"/>
    </xf>
    <xf numFmtId="0" fontId="9" fillId="9" borderId="9" xfId="0" applyFont="1" applyFill="1" applyBorder="1" applyAlignment="1">
      <alignment horizontal="center" vertical="center"/>
    </xf>
    <xf numFmtId="0" fontId="9" fillId="9" borderId="0" xfId="0" applyFont="1" applyFill="1" applyBorder="1" applyAlignment="1">
      <alignment horizontal="center" vertical="center"/>
    </xf>
    <xf numFmtId="0" fontId="13" fillId="8" borderId="8" xfId="0" applyFont="1" applyFill="1" applyBorder="1" applyAlignment="1">
      <alignment horizontal="center" vertical="top"/>
    </xf>
    <xf numFmtId="0" fontId="13" fillId="8" borderId="9" xfId="0" applyFont="1" applyFill="1" applyBorder="1" applyAlignment="1">
      <alignment horizontal="center" vertical="top"/>
    </xf>
    <xf numFmtId="0" fontId="13" fillId="8" borderId="10" xfId="0" applyFont="1" applyFill="1" applyBorder="1" applyAlignment="1">
      <alignment horizontal="center" vertical="top"/>
    </xf>
    <xf numFmtId="0" fontId="13" fillId="8" borderId="3" xfId="0" applyFont="1" applyFill="1" applyBorder="1" applyAlignment="1">
      <alignment horizontal="center" vertical="top"/>
    </xf>
    <xf numFmtId="0" fontId="13" fillId="8" borderId="0" xfId="0" applyFont="1" applyFill="1" applyBorder="1" applyAlignment="1">
      <alignment horizontal="center" vertical="top"/>
    </xf>
    <xf numFmtId="0" fontId="13" fillId="8" borderId="5" xfId="0" applyFont="1" applyFill="1" applyBorder="1" applyAlignment="1">
      <alignment horizontal="center" vertical="top"/>
    </xf>
    <xf numFmtId="0" fontId="13" fillId="8" borderId="8" xfId="0" applyFont="1" applyFill="1" applyBorder="1" applyAlignment="1">
      <alignment horizontal="right" vertical="center" wrapText="1"/>
    </xf>
    <xf numFmtId="0" fontId="13" fillId="8" borderId="9" xfId="0" applyFont="1" applyFill="1" applyBorder="1" applyAlignment="1">
      <alignment horizontal="right" vertical="center" wrapText="1"/>
    </xf>
    <xf numFmtId="0" fontId="13" fillId="8" borderId="10" xfId="0" applyFont="1" applyFill="1" applyBorder="1" applyAlignment="1">
      <alignment horizontal="right" vertical="center" wrapText="1"/>
    </xf>
    <xf numFmtId="0" fontId="13" fillId="8" borderId="3" xfId="0" applyFont="1" applyFill="1" applyBorder="1" applyAlignment="1">
      <alignment horizontal="right" vertical="center" wrapText="1"/>
    </xf>
    <xf numFmtId="0" fontId="13" fillId="8" borderId="0" xfId="0" applyFont="1" applyFill="1" applyBorder="1" applyAlignment="1">
      <alignment horizontal="right" vertical="center" wrapText="1"/>
    </xf>
    <xf numFmtId="0" fontId="13" fillId="8" borderId="5" xfId="0" applyFont="1" applyFill="1" applyBorder="1" applyAlignment="1">
      <alignment horizontal="right" vertical="center" wrapText="1"/>
    </xf>
    <xf numFmtId="0" fontId="12" fillId="8" borderId="9" xfId="0" applyFont="1" applyFill="1" applyBorder="1" applyAlignment="1">
      <alignment horizontal="center" vertical="center" wrapText="1"/>
    </xf>
    <xf numFmtId="0" fontId="12" fillId="8" borderId="10" xfId="0" applyFont="1" applyFill="1" applyBorder="1" applyAlignment="1">
      <alignment horizontal="center" vertical="center" wrapText="1"/>
    </xf>
    <xf numFmtId="0" fontId="12" fillId="8" borderId="0" xfId="0" applyFont="1" applyFill="1" applyBorder="1" applyAlignment="1">
      <alignment horizontal="center" vertical="center" wrapText="1"/>
    </xf>
    <xf numFmtId="0" fontId="12" fillId="8" borderId="5" xfId="0" applyFont="1" applyFill="1" applyBorder="1" applyAlignment="1">
      <alignment horizontal="center" vertical="center" wrapText="1"/>
    </xf>
    <xf numFmtId="0" fontId="4" fillId="9" borderId="3" xfId="0" applyFont="1" applyFill="1" applyBorder="1" applyAlignment="1">
      <alignment horizontal="center" vertical="center" wrapText="1"/>
    </xf>
    <xf numFmtId="0" fontId="4" fillId="9" borderId="0" xfId="0" applyFont="1" applyFill="1" applyBorder="1" applyAlignment="1">
      <alignment horizontal="center" vertical="center" wrapText="1"/>
    </xf>
    <xf numFmtId="0" fontId="4" fillId="9" borderId="5" xfId="0" applyFont="1" applyFill="1" applyBorder="1" applyAlignment="1">
      <alignment horizontal="center" vertical="center" wrapText="1"/>
    </xf>
    <xf numFmtId="0" fontId="14" fillId="8" borderId="0" xfId="0" applyFont="1" applyFill="1" applyBorder="1" applyAlignment="1">
      <alignment horizontal="right" vertical="center"/>
    </xf>
    <xf numFmtId="0" fontId="14" fillId="8" borderId="5" xfId="0" applyFont="1" applyFill="1" applyBorder="1" applyAlignment="1">
      <alignment horizontal="right" vertical="center"/>
    </xf>
    <xf numFmtId="0" fontId="14" fillId="8" borderId="4" xfId="0" applyFont="1" applyFill="1" applyBorder="1" applyAlignment="1">
      <alignment horizontal="right" vertical="center"/>
    </xf>
    <xf numFmtId="0" fontId="14" fillId="8" borderId="6" xfId="0" applyFont="1" applyFill="1" applyBorder="1" applyAlignment="1">
      <alignment horizontal="right" vertical="center"/>
    </xf>
    <xf numFmtId="0" fontId="13" fillId="8" borderId="8" xfId="0" applyFont="1" applyFill="1" applyBorder="1" applyAlignment="1">
      <alignment horizontal="right" vertical="top"/>
    </xf>
    <xf numFmtId="0" fontId="13" fillId="8" borderId="9" xfId="0" applyFont="1" applyFill="1" applyBorder="1" applyAlignment="1">
      <alignment horizontal="right" vertical="top"/>
    </xf>
    <xf numFmtId="0" fontId="13" fillId="8" borderId="10" xfId="0" applyFont="1" applyFill="1" applyBorder="1" applyAlignment="1">
      <alignment horizontal="right" vertical="top"/>
    </xf>
    <xf numFmtId="0" fontId="13" fillId="8" borderId="3" xfId="0" applyFont="1" applyFill="1" applyBorder="1" applyAlignment="1">
      <alignment horizontal="right" vertical="top"/>
    </xf>
    <xf numFmtId="0" fontId="13" fillId="8" borderId="0" xfId="0" applyFont="1" applyFill="1" applyBorder="1" applyAlignment="1">
      <alignment horizontal="right" vertical="top"/>
    </xf>
    <xf numFmtId="0" fontId="13" fillId="8" borderId="5" xfId="0" applyFont="1" applyFill="1" applyBorder="1" applyAlignment="1">
      <alignment horizontal="right" vertical="top"/>
    </xf>
    <xf numFmtId="0" fontId="14" fillId="8" borderId="3" xfId="0" applyFont="1" applyFill="1" applyBorder="1" applyAlignment="1">
      <alignment horizontal="right" vertical="center"/>
    </xf>
    <xf numFmtId="0" fontId="14" fillId="8" borderId="7" xfId="0" applyFont="1" applyFill="1" applyBorder="1" applyAlignment="1">
      <alignment horizontal="right" vertical="center"/>
    </xf>
    <xf numFmtId="0" fontId="13" fillId="8" borderId="3" xfId="0" applyFont="1" applyFill="1" applyBorder="1" applyAlignment="1">
      <alignment horizontal="right" vertical="center"/>
    </xf>
    <xf numFmtId="0" fontId="13" fillId="8" borderId="0" xfId="0" applyFont="1" applyFill="1" applyBorder="1" applyAlignment="1">
      <alignment horizontal="right" vertical="center"/>
    </xf>
    <xf numFmtId="0" fontId="13" fillId="8" borderId="5" xfId="0" applyFont="1" applyFill="1" applyBorder="1" applyAlignment="1">
      <alignment horizontal="right" vertical="center"/>
    </xf>
    <xf numFmtId="0" fontId="13" fillId="8" borderId="7" xfId="0" applyFont="1" applyFill="1" applyBorder="1" applyAlignment="1">
      <alignment horizontal="right" vertical="center"/>
    </xf>
    <xf numFmtId="0" fontId="13" fillId="8" borderId="4" xfId="0" applyFont="1" applyFill="1" applyBorder="1" applyAlignment="1">
      <alignment horizontal="right" vertical="center"/>
    </xf>
    <xf numFmtId="0" fontId="13" fillId="8" borderId="6" xfId="0" applyFont="1" applyFill="1" applyBorder="1" applyAlignment="1">
      <alignment horizontal="right" vertical="center"/>
    </xf>
    <xf numFmtId="0" fontId="2" fillId="2" borderId="0" xfId="0" applyFont="1" applyFill="1" applyAlignment="1">
      <alignment horizontal="center"/>
    </xf>
    <xf numFmtId="0" fontId="0" fillId="2" borderId="0" xfId="0" applyFill="1" applyAlignment="1">
      <alignment horizontal="center"/>
    </xf>
  </cellXfs>
  <cellStyles count="3">
    <cellStyle name="Hyperlink" xfId="2" builtinId="8"/>
    <cellStyle name="Normal" xfId="0" builtinId="0"/>
    <cellStyle name="Percent" xfId="1" builtinId="5"/>
  </cellStyles>
  <dxfs count="9">
    <dxf>
      <fill>
        <patternFill patternType="solid">
          <bgColor theme="5" tint="0.79998168889431442"/>
        </patternFill>
      </fill>
    </dxf>
    <dxf>
      <fill>
        <patternFill patternType="solid">
          <bgColor theme="5"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9" tint="0.79998168889431442"/>
        </patternFill>
      </fill>
    </dxf>
  </dxfs>
  <tableStyles count="0" defaultTableStyle="TableStyleMedium2" defaultPivotStyle="PivotStyleLight16"/>
  <colors>
    <mruColors>
      <color rgb="FFEAF3FA"/>
      <color rgb="FFE9F9FB"/>
      <color rgb="FFF7BA57"/>
      <color rgb="FFD4F5F8"/>
      <color rgb="FFECF0F8"/>
      <color rgb="FFFF9933"/>
      <color rgb="FFF8910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9.xml"/><Relationship Id="rId18" Type="http://schemas.openxmlformats.org/officeDocument/2006/relationships/pivotCacheDefinition" Target="pivotCache/pivotCacheDefinition14.xml"/><Relationship Id="rId26" Type="http://schemas.openxmlformats.org/officeDocument/2006/relationships/styles" Target="styles.xml"/><Relationship Id="rId39" Type="http://schemas.openxmlformats.org/officeDocument/2006/relationships/customXml" Target="../customXml/item9.xml"/><Relationship Id="rId21" Type="http://schemas.openxmlformats.org/officeDocument/2006/relationships/pivotCacheDefinition" Target="pivotCache/pivotCacheDefinition17.xml"/><Relationship Id="rId34" Type="http://schemas.openxmlformats.org/officeDocument/2006/relationships/customXml" Target="../customXml/item4.xml"/><Relationship Id="rId42" Type="http://schemas.openxmlformats.org/officeDocument/2006/relationships/customXml" Target="../customXml/item12.xml"/><Relationship Id="rId47" Type="http://schemas.openxmlformats.org/officeDocument/2006/relationships/customXml" Target="../customXml/item17.xml"/><Relationship Id="rId50" Type="http://schemas.openxmlformats.org/officeDocument/2006/relationships/customXml" Target="../customXml/item20.xml"/><Relationship Id="rId55" Type="http://schemas.openxmlformats.org/officeDocument/2006/relationships/customXml" Target="../customXml/item25.xml"/><Relationship Id="rId7" Type="http://schemas.openxmlformats.org/officeDocument/2006/relationships/pivotCacheDefinition" Target="pivotCache/pivotCacheDefinition3.xml"/><Relationship Id="rId2" Type="http://schemas.openxmlformats.org/officeDocument/2006/relationships/worksheet" Target="worksheets/sheet2.xml"/><Relationship Id="rId16" Type="http://schemas.openxmlformats.org/officeDocument/2006/relationships/pivotCacheDefinition" Target="pivotCache/pivotCacheDefinition12.xml"/><Relationship Id="rId29" Type="http://schemas.openxmlformats.org/officeDocument/2006/relationships/powerPivotData" Target="model/item.data"/><Relationship Id="rId11" Type="http://schemas.openxmlformats.org/officeDocument/2006/relationships/pivotCacheDefinition" Target="pivotCache/pivotCacheDefinition7.xml"/><Relationship Id="rId24" Type="http://schemas.openxmlformats.org/officeDocument/2006/relationships/theme" Target="theme/theme1.xml"/><Relationship Id="rId32" Type="http://schemas.openxmlformats.org/officeDocument/2006/relationships/customXml" Target="../customXml/item2.xml"/><Relationship Id="rId37" Type="http://schemas.openxmlformats.org/officeDocument/2006/relationships/customXml" Target="../customXml/item7.xml"/><Relationship Id="rId40" Type="http://schemas.openxmlformats.org/officeDocument/2006/relationships/customXml" Target="../customXml/item10.xml"/><Relationship Id="rId45" Type="http://schemas.openxmlformats.org/officeDocument/2006/relationships/customXml" Target="../customXml/item15.xml"/><Relationship Id="rId53" Type="http://schemas.openxmlformats.org/officeDocument/2006/relationships/customXml" Target="../customXml/item23.xml"/><Relationship Id="rId58" Type="http://schemas.openxmlformats.org/officeDocument/2006/relationships/customXml" Target="../customXml/item28.xml"/><Relationship Id="rId5" Type="http://schemas.openxmlformats.org/officeDocument/2006/relationships/pivotCacheDefinition" Target="pivotCache/pivotCacheDefinition1.xml"/><Relationship Id="rId19" Type="http://schemas.openxmlformats.org/officeDocument/2006/relationships/pivotCacheDefinition" Target="pivotCache/pivotCacheDefinition15.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openxmlformats.org/officeDocument/2006/relationships/pivotCacheDefinition" Target="pivotCache/pivotCacheDefinition18.xml"/><Relationship Id="rId27" Type="http://schemas.openxmlformats.org/officeDocument/2006/relationships/sharedStrings" Target="sharedStrings.xml"/><Relationship Id="rId30" Type="http://schemas.openxmlformats.org/officeDocument/2006/relationships/calcChain" Target="calcChain.xml"/><Relationship Id="rId35" Type="http://schemas.openxmlformats.org/officeDocument/2006/relationships/customXml" Target="../customXml/item5.xml"/><Relationship Id="rId43" Type="http://schemas.openxmlformats.org/officeDocument/2006/relationships/customXml" Target="../customXml/item13.xml"/><Relationship Id="rId48" Type="http://schemas.openxmlformats.org/officeDocument/2006/relationships/customXml" Target="../customXml/item18.xml"/><Relationship Id="rId56" Type="http://schemas.openxmlformats.org/officeDocument/2006/relationships/customXml" Target="../customXml/item26.xml"/><Relationship Id="rId8" Type="http://schemas.openxmlformats.org/officeDocument/2006/relationships/pivotCacheDefinition" Target="pivotCache/pivotCacheDefinition4.xml"/><Relationship Id="rId51" Type="http://schemas.openxmlformats.org/officeDocument/2006/relationships/customXml" Target="../customXml/item21.xml"/><Relationship Id="rId3" Type="http://schemas.openxmlformats.org/officeDocument/2006/relationships/worksheet" Target="worksheets/sheet3.xml"/><Relationship Id="rId12" Type="http://schemas.openxmlformats.org/officeDocument/2006/relationships/pivotCacheDefinition" Target="pivotCache/pivotCacheDefinition8.xml"/><Relationship Id="rId17" Type="http://schemas.openxmlformats.org/officeDocument/2006/relationships/pivotCacheDefinition" Target="pivotCache/pivotCacheDefinition13.xml"/><Relationship Id="rId25" Type="http://schemas.openxmlformats.org/officeDocument/2006/relationships/connections" Target="connections.xml"/><Relationship Id="rId33" Type="http://schemas.openxmlformats.org/officeDocument/2006/relationships/customXml" Target="../customXml/item3.xml"/><Relationship Id="rId38" Type="http://schemas.openxmlformats.org/officeDocument/2006/relationships/customXml" Target="../customXml/item8.xml"/><Relationship Id="rId46" Type="http://schemas.openxmlformats.org/officeDocument/2006/relationships/customXml" Target="../customXml/item16.xml"/><Relationship Id="rId59" Type="http://schemas.openxmlformats.org/officeDocument/2006/relationships/customXml" Target="../customXml/item29.xml"/><Relationship Id="rId20" Type="http://schemas.openxmlformats.org/officeDocument/2006/relationships/pivotCacheDefinition" Target="pivotCache/pivotCacheDefinition16.xml"/><Relationship Id="rId41" Type="http://schemas.openxmlformats.org/officeDocument/2006/relationships/customXml" Target="../customXml/item11.xml"/><Relationship Id="rId54" Type="http://schemas.openxmlformats.org/officeDocument/2006/relationships/customXml" Target="../customXml/item24.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5" Type="http://schemas.openxmlformats.org/officeDocument/2006/relationships/pivotCacheDefinition" Target="pivotCache/pivotCacheDefinition11.xml"/><Relationship Id="rId23" Type="http://schemas.microsoft.com/office/2007/relationships/slicerCache" Target="slicerCaches/slicerCache1.xml"/><Relationship Id="rId28" Type="http://schemas.openxmlformats.org/officeDocument/2006/relationships/sheetMetadata" Target="metadata.xml"/><Relationship Id="rId36" Type="http://schemas.openxmlformats.org/officeDocument/2006/relationships/customXml" Target="../customXml/item6.xml"/><Relationship Id="rId49" Type="http://schemas.openxmlformats.org/officeDocument/2006/relationships/customXml" Target="../customXml/item19.xml"/><Relationship Id="rId57" Type="http://schemas.openxmlformats.org/officeDocument/2006/relationships/customXml" Target="../customXml/item27.xml"/><Relationship Id="rId10" Type="http://schemas.openxmlformats.org/officeDocument/2006/relationships/pivotCacheDefinition" Target="pivotCache/pivotCacheDefinition6.xml"/><Relationship Id="rId31" Type="http://schemas.openxmlformats.org/officeDocument/2006/relationships/customXml" Target="../customXml/item1.xml"/><Relationship Id="rId44" Type="http://schemas.openxmlformats.org/officeDocument/2006/relationships/customXml" Target="../customXml/item14.xml"/><Relationship Id="rId52" Type="http://schemas.openxmlformats.org/officeDocument/2006/relationships/customXml" Target="../customXml/item22.xml"/><Relationship Id="rId60" Type="http://schemas.openxmlformats.org/officeDocument/2006/relationships/customXml" Target="../customXml/item30.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002060"/>
                </a:solidFill>
                <a:latin typeface="+mn-lt"/>
                <a:ea typeface="+mn-ea"/>
                <a:cs typeface="+mn-cs"/>
              </a:defRPr>
            </a:pPr>
            <a:r>
              <a:rPr lang="en-IN">
                <a:solidFill>
                  <a:srgbClr val="002060"/>
                </a:solidFill>
              </a:rPr>
              <a:t>Share </a:t>
            </a:r>
            <a:r>
              <a:rPr lang="en-IN" baseline="0">
                <a:solidFill>
                  <a:srgbClr val="002060"/>
                </a:solidFill>
              </a:rPr>
              <a:t>of cross sale, new and renewal by %</a:t>
            </a:r>
            <a:endParaRPr lang="en-IN">
              <a:solidFill>
                <a:srgbClr val="00206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002060"/>
              </a:solidFill>
              <a:latin typeface="+mn-lt"/>
              <a:ea typeface="+mn-ea"/>
              <a:cs typeface="+mn-cs"/>
            </a:defRPr>
          </a:pPr>
          <a:endParaRPr lang="en-IN"/>
        </a:p>
      </c:txPr>
    </c:title>
    <c:autoTitleDeleted val="0"/>
    <c:plotArea>
      <c:layout/>
      <c:doughnutChart>
        <c:varyColors val="1"/>
        <c:ser>
          <c:idx val="0"/>
          <c:order val="0"/>
          <c:dPt>
            <c:idx val="0"/>
            <c:bubble3D val="0"/>
            <c:spPr>
              <a:solidFill>
                <a:schemeClr val="accent2"/>
              </a:solidFill>
              <a:ln w="19050">
                <a:solidFill>
                  <a:schemeClr val="lt1"/>
                </a:solidFill>
              </a:ln>
              <a:effectLst/>
            </c:spPr>
            <c:extLst>
              <c:ext xmlns:c16="http://schemas.microsoft.com/office/drawing/2014/chart" uri="{C3380CC4-5D6E-409C-BE32-E72D297353CC}">
                <c16:uniqueId val="{00000001-77AB-454F-A0E2-C0EFF4E13FC3}"/>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77AB-454F-A0E2-C0EFF4E13FC3}"/>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77AB-454F-A0E2-C0EFF4E13FC3}"/>
              </c:ext>
            </c:extLst>
          </c:dPt>
          <c:dLbls>
            <c:dLbl>
              <c:idx val="0"/>
              <c:layout>
                <c:manualLayout>
                  <c:x val="6.9444444444444448E-2"/>
                  <c:y val="-9.2592592592593021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7AB-454F-A0E2-C0EFF4E13FC3}"/>
                </c:ext>
              </c:extLst>
            </c:dLbl>
            <c:dLbl>
              <c:idx val="1"/>
              <c:layout>
                <c:manualLayout>
                  <c:x val="0.10555555555555546"/>
                  <c:y val="4.62962962962962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7AB-454F-A0E2-C0EFF4E13FC3}"/>
                </c:ext>
              </c:extLst>
            </c:dLbl>
            <c:dLbl>
              <c:idx val="2"/>
              <c:layout>
                <c:manualLayout>
                  <c:x val="-6.6666666666666666E-2"/>
                  <c:y val="4.629629629629629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7AB-454F-A0E2-C0EFF4E13FC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table'!$T$8:$T$10</c:f>
              <c:strCache>
                <c:ptCount val="3"/>
                <c:pt idx="0">
                  <c:v>Cross sale</c:v>
                </c:pt>
                <c:pt idx="1">
                  <c:v>New</c:v>
                </c:pt>
                <c:pt idx="2">
                  <c:v>Renewal</c:v>
                </c:pt>
              </c:strCache>
            </c:strRef>
          </c:cat>
          <c:val>
            <c:numRef>
              <c:f>'Pivot table'!$U$8:$U$10</c:f>
              <c:numCache>
                <c:formatCode>0%</c:formatCode>
                <c:ptCount val="3"/>
                <c:pt idx="0">
                  <c:v>0.34362003207206188</c:v>
                </c:pt>
                <c:pt idx="1">
                  <c:v>0.10282032203344044</c:v>
                </c:pt>
                <c:pt idx="2">
                  <c:v>0.55355964589449769</c:v>
                </c:pt>
              </c:numCache>
            </c:numRef>
          </c:val>
          <c:extLst>
            <c:ext xmlns:c16="http://schemas.microsoft.com/office/drawing/2014/chart" uri="{C3380CC4-5D6E-409C-BE32-E72D297353CC}">
              <c16:uniqueId val="{00000006-77AB-454F-A0E2-C0EFF4E13FC3}"/>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1" u="none" strike="noStrike" kern="1200" spc="0" baseline="0">
                <a:solidFill>
                  <a:srgbClr val="C00000"/>
                </a:solidFill>
                <a:latin typeface="+mn-lt"/>
                <a:ea typeface="+mn-ea"/>
                <a:cs typeface="+mn-cs"/>
              </a:defRPr>
            </a:pPr>
            <a:r>
              <a:rPr lang="en-US" b="0" i="0">
                <a:solidFill>
                  <a:schemeClr val="accent1">
                    <a:lumMod val="50000"/>
                  </a:schemeClr>
                </a:solidFill>
              </a:rPr>
              <a:t>No of Meeting by Accnt Exec</a:t>
            </a:r>
          </a:p>
        </c:rich>
      </c:tx>
      <c:layout>
        <c:manualLayout>
          <c:xMode val="edge"/>
          <c:yMode val="edge"/>
          <c:x val="0.26739252027941529"/>
          <c:y val="4.0236858863673085E-2"/>
        </c:manualLayout>
      </c:layout>
      <c:overlay val="0"/>
      <c:spPr>
        <a:noFill/>
        <a:ln>
          <a:noFill/>
        </a:ln>
        <a:effectLst/>
      </c:spPr>
      <c:txPr>
        <a:bodyPr rot="0" spcFirstLastPara="1" vertOverflow="ellipsis" vert="horz" wrap="square" anchor="ctr" anchorCtr="1"/>
        <a:lstStyle/>
        <a:p>
          <a:pPr>
            <a:defRPr sz="1400" b="0" i="1" u="none" strike="noStrike" kern="1200" spc="0" baseline="0">
              <a:solidFill>
                <a:srgbClr val="C00000"/>
              </a:solidFill>
              <a:latin typeface="+mn-lt"/>
              <a:ea typeface="+mn-ea"/>
              <a:cs typeface="+mn-cs"/>
            </a:defRPr>
          </a:pPr>
          <a:endParaRPr lang="en-US"/>
        </a:p>
      </c:txPr>
    </c:title>
    <c:autoTitleDeleted val="0"/>
    <c:plotArea>
      <c:layout/>
      <c:barChart>
        <c:barDir val="bar"/>
        <c:grouping val="clustered"/>
        <c:varyColors val="0"/>
        <c:ser>
          <c:idx val="0"/>
          <c:order val="0"/>
          <c:spPr>
            <a:solidFill>
              <a:srgbClr val="C65911"/>
            </a:solidFill>
            <a:ln>
              <a:noFill/>
            </a:ln>
            <a:effectLst/>
          </c:spPr>
          <c:invertIfNegative val="0"/>
          <c:dPt>
            <c:idx val="0"/>
            <c:invertIfNegative val="0"/>
            <c:bubble3D val="0"/>
            <c:spPr>
              <a:solidFill>
                <a:srgbClr val="5B9BD5"/>
              </a:solidFill>
              <a:ln>
                <a:noFill/>
              </a:ln>
              <a:effectLst/>
            </c:spPr>
            <c:extLst>
              <c:ext xmlns:c16="http://schemas.microsoft.com/office/drawing/2014/chart" uri="{C3380CC4-5D6E-409C-BE32-E72D297353CC}">
                <c16:uniqueId val="{00000001-752A-464C-9A47-FD05C6A116CF}"/>
              </c:ext>
            </c:extLst>
          </c:dPt>
          <c:dPt>
            <c:idx val="1"/>
            <c:invertIfNegative val="0"/>
            <c:bubble3D val="0"/>
            <c:spPr>
              <a:solidFill>
                <a:srgbClr val="A9D08E"/>
              </a:solidFill>
              <a:ln>
                <a:noFill/>
              </a:ln>
              <a:effectLst/>
            </c:spPr>
            <c:extLst>
              <c:ext xmlns:c16="http://schemas.microsoft.com/office/drawing/2014/chart" uri="{C3380CC4-5D6E-409C-BE32-E72D297353CC}">
                <c16:uniqueId val="{00000003-752A-464C-9A47-FD05C6A116CF}"/>
              </c:ext>
            </c:extLst>
          </c:dPt>
          <c:dPt>
            <c:idx val="2"/>
            <c:invertIfNegative val="0"/>
            <c:bubble3D val="0"/>
            <c:spPr>
              <a:solidFill>
                <a:srgbClr val="548235"/>
              </a:solidFill>
              <a:ln>
                <a:noFill/>
              </a:ln>
              <a:effectLst/>
            </c:spPr>
            <c:extLst>
              <c:ext xmlns:c16="http://schemas.microsoft.com/office/drawing/2014/chart" uri="{C3380CC4-5D6E-409C-BE32-E72D297353CC}">
                <c16:uniqueId val="{00000005-752A-464C-9A47-FD05C6A116CF}"/>
              </c:ext>
            </c:extLst>
          </c:dPt>
          <c:dPt>
            <c:idx val="3"/>
            <c:invertIfNegative val="0"/>
            <c:bubble3D val="0"/>
            <c:spPr>
              <a:solidFill>
                <a:srgbClr val="548235"/>
              </a:solidFill>
              <a:ln>
                <a:noFill/>
              </a:ln>
              <a:effectLst/>
            </c:spPr>
            <c:extLst>
              <c:ext xmlns:c16="http://schemas.microsoft.com/office/drawing/2014/chart" uri="{C3380CC4-5D6E-409C-BE32-E72D297353CC}">
                <c16:uniqueId val="{00000007-752A-464C-9A47-FD05C6A116CF}"/>
              </c:ext>
            </c:extLst>
          </c:dPt>
          <c:dPt>
            <c:idx val="4"/>
            <c:invertIfNegative val="0"/>
            <c:bubble3D val="0"/>
            <c:spPr>
              <a:solidFill>
                <a:srgbClr val="548235"/>
              </a:solidFill>
              <a:ln>
                <a:noFill/>
              </a:ln>
              <a:effectLst/>
            </c:spPr>
            <c:extLst>
              <c:ext xmlns:c16="http://schemas.microsoft.com/office/drawing/2014/chart" uri="{C3380CC4-5D6E-409C-BE32-E72D297353CC}">
                <c16:uniqueId val="{00000009-752A-464C-9A47-FD05C6A116CF}"/>
              </c:ext>
            </c:extLst>
          </c:dPt>
          <c:dPt>
            <c:idx val="5"/>
            <c:invertIfNegative val="0"/>
            <c:bubble3D val="0"/>
            <c:spPr>
              <a:solidFill>
                <a:srgbClr val="FFC000"/>
              </a:solidFill>
              <a:ln>
                <a:noFill/>
              </a:ln>
              <a:effectLst/>
            </c:spPr>
            <c:extLst>
              <c:ext xmlns:c16="http://schemas.microsoft.com/office/drawing/2014/chart" uri="{C3380CC4-5D6E-409C-BE32-E72D297353CC}">
                <c16:uniqueId val="{0000000B-752A-464C-9A47-FD05C6A116CF}"/>
              </c:ext>
            </c:extLst>
          </c:dPt>
          <c:dPt>
            <c:idx val="6"/>
            <c:invertIfNegative val="0"/>
            <c:bubble3D val="0"/>
            <c:spPr>
              <a:solidFill>
                <a:srgbClr val="FFC000"/>
              </a:solidFill>
              <a:ln>
                <a:noFill/>
              </a:ln>
              <a:effectLst/>
            </c:spPr>
            <c:extLst>
              <c:ext xmlns:c16="http://schemas.microsoft.com/office/drawing/2014/chart" uri="{C3380CC4-5D6E-409C-BE32-E72D297353CC}">
                <c16:uniqueId val="{0000000D-752A-464C-9A47-FD05C6A116C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table'!$U$19:$U$27</c:f>
              <c:strCache>
                <c:ptCount val="9"/>
                <c:pt idx="0">
                  <c:v>Abhinav Shivam</c:v>
                </c:pt>
                <c:pt idx="1">
                  <c:v>Vinay</c:v>
                </c:pt>
                <c:pt idx="2">
                  <c:v>Shivani Sharma</c:v>
                </c:pt>
                <c:pt idx="3">
                  <c:v>Animesh Rawat</c:v>
                </c:pt>
                <c:pt idx="4">
                  <c:v>Ketan Jain</c:v>
                </c:pt>
                <c:pt idx="5">
                  <c:v>Gilbert</c:v>
                </c:pt>
                <c:pt idx="6">
                  <c:v>Manish Sharma</c:v>
                </c:pt>
                <c:pt idx="7">
                  <c:v>Raju Kumar</c:v>
                </c:pt>
                <c:pt idx="8">
                  <c:v>Mark</c:v>
                </c:pt>
              </c:strCache>
            </c:strRef>
          </c:cat>
          <c:val>
            <c:numRef>
              <c:f>'Pivot table'!$V$19:$V$27</c:f>
              <c:numCache>
                <c:formatCode>General</c:formatCode>
                <c:ptCount val="9"/>
                <c:pt idx="0">
                  <c:v>7</c:v>
                </c:pt>
                <c:pt idx="1">
                  <c:v>5</c:v>
                </c:pt>
                <c:pt idx="2">
                  <c:v>4</c:v>
                </c:pt>
                <c:pt idx="3">
                  <c:v>4</c:v>
                </c:pt>
                <c:pt idx="4">
                  <c:v>4</c:v>
                </c:pt>
                <c:pt idx="5">
                  <c:v>3</c:v>
                </c:pt>
                <c:pt idx="6">
                  <c:v>3</c:v>
                </c:pt>
                <c:pt idx="7">
                  <c:v>2</c:v>
                </c:pt>
                <c:pt idx="8">
                  <c:v>2</c:v>
                </c:pt>
              </c:numCache>
            </c:numRef>
          </c:val>
          <c:extLst>
            <c:ext xmlns:c16="http://schemas.microsoft.com/office/drawing/2014/chart" uri="{C3380CC4-5D6E-409C-BE32-E72D297353CC}">
              <c16:uniqueId val="{0000000E-752A-464C-9A47-FD05C6A116CF}"/>
            </c:ext>
          </c:extLst>
        </c:ser>
        <c:dLbls>
          <c:showLegendKey val="0"/>
          <c:showVal val="0"/>
          <c:showCatName val="0"/>
          <c:showSerName val="0"/>
          <c:showPercent val="0"/>
          <c:showBubbleSize val="0"/>
        </c:dLbls>
        <c:gapWidth val="146"/>
        <c:axId val="1449116680"/>
        <c:axId val="1449118728"/>
      </c:barChart>
      <c:catAx>
        <c:axId val="1449116680"/>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9118728"/>
        <c:crosses val="autoZero"/>
        <c:auto val="1"/>
        <c:lblAlgn val="ctr"/>
        <c:lblOffset val="100"/>
        <c:noMultiLvlLbl val="0"/>
      </c:catAx>
      <c:valAx>
        <c:axId val="1449118728"/>
        <c:scaling>
          <c:orientation val="minMax"/>
        </c:scaling>
        <c:delete val="1"/>
        <c:axPos val="t"/>
        <c:numFmt formatCode="General" sourceLinked="1"/>
        <c:majorTickMark val="none"/>
        <c:minorTickMark val="none"/>
        <c:tickLblPos val="nextTo"/>
        <c:crossAx val="144911668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Final Dashboard.xlsx]Pivot table!PivotTable15</c:name>
    <c:fmtId val="7"/>
  </c:pivotSource>
  <c:chart>
    <c:title>
      <c:tx>
        <c:rich>
          <a:bodyPr rot="0" spcFirstLastPara="1" vertOverflow="ellipsis" vert="horz" wrap="square" anchor="ctr" anchorCtr="1"/>
          <a:lstStyle/>
          <a:p>
            <a:pPr>
              <a:defRPr sz="1400" b="0" i="0" u="none" strike="noStrike" kern="1200" spc="0" baseline="0">
                <a:solidFill>
                  <a:srgbClr val="002060"/>
                </a:solidFill>
                <a:latin typeface="+mn-lt"/>
                <a:ea typeface="+mn-ea"/>
                <a:cs typeface="+mn-cs"/>
              </a:defRPr>
            </a:pPr>
            <a:r>
              <a:rPr lang="en-US" sz="1400" b="0">
                <a:solidFill>
                  <a:srgbClr val="002060"/>
                </a:solidFill>
              </a:rPr>
              <a:t>No</a:t>
            </a:r>
            <a:r>
              <a:rPr lang="en-US" sz="1400" b="0" baseline="0">
                <a:solidFill>
                  <a:srgbClr val="002060"/>
                </a:solidFill>
              </a:rPr>
              <a:t> of invoice by Account Executive</a:t>
            </a:r>
            <a:endParaRPr lang="en-US" sz="1400" b="0">
              <a:solidFill>
                <a:srgbClr val="00206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002060"/>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table'!$D$86:$D$87</c:f>
              <c:strCache>
                <c:ptCount val="1"/>
                <c:pt idx="0">
                  <c:v>Cross Sell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table'!$C$88:$C$96</c:f>
              <c:strCache>
                <c:ptCount val="8"/>
                <c:pt idx="0">
                  <c:v>Mark</c:v>
                </c:pt>
                <c:pt idx="1">
                  <c:v>Abhinav Shivam</c:v>
                </c:pt>
                <c:pt idx="2">
                  <c:v>Animesh Rawat</c:v>
                </c:pt>
                <c:pt idx="3">
                  <c:v>Juli</c:v>
                </c:pt>
                <c:pt idx="4">
                  <c:v>Vinay</c:v>
                </c:pt>
                <c:pt idx="5">
                  <c:v>(blank)</c:v>
                </c:pt>
                <c:pt idx="6">
                  <c:v>Ketan Jain</c:v>
                </c:pt>
                <c:pt idx="7">
                  <c:v>Gilbert</c:v>
                </c:pt>
              </c:strCache>
            </c:strRef>
          </c:cat>
          <c:val>
            <c:numRef>
              <c:f>'Pivot table'!$D$88:$D$96</c:f>
              <c:numCache>
                <c:formatCode>General</c:formatCode>
                <c:ptCount val="8"/>
                <c:pt idx="0">
                  <c:v>2</c:v>
                </c:pt>
                <c:pt idx="1">
                  <c:v>10</c:v>
                </c:pt>
                <c:pt idx="2">
                  <c:v>20</c:v>
                </c:pt>
                <c:pt idx="3">
                  <c:v>2</c:v>
                </c:pt>
                <c:pt idx="4">
                  <c:v>19</c:v>
                </c:pt>
                <c:pt idx="5">
                  <c:v>12</c:v>
                </c:pt>
                <c:pt idx="6">
                  <c:v>9</c:v>
                </c:pt>
              </c:numCache>
            </c:numRef>
          </c:val>
          <c:extLst>
            <c:ext xmlns:c16="http://schemas.microsoft.com/office/drawing/2014/chart" uri="{C3380CC4-5D6E-409C-BE32-E72D297353CC}">
              <c16:uniqueId val="{00000007-FA5C-4CCF-804C-453D99D0CBE2}"/>
            </c:ext>
          </c:extLst>
        </c:ser>
        <c:ser>
          <c:idx val="1"/>
          <c:order val="1"/>
          <c:tx>
            <c:strRef>
              <c:f>'Pivot table'!$E$86:$E$87</c:f>
              <c:strCache>
                <c:ptCount val="1"/>
                <c:pt idx="0">
                  <c:v>New</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table'!$C$88:$C$96</c:f>
              <c:strCache>
                <c:ptCount val="8"/>
                <c:pt idx="0">
                  <c:v>Mark</c:v>
                </c:pt>
                <c:pt idx="1">
                  <c:v>Abhinav Shivam</c:v>
                </c:pt>
                <c:pt idx="2">
                  <c:v>Animesh Rawat</c:v>
                </c:pt>
                <c:pt idx="3">
                  <c:v>Juli</c:v>
                </c:pt>
                <c:pt idx="4">
                  <c:v>Vinay</c:v>
                </c:pt>
                <c:pt idx="5">
                  <c:v>(blank)</c:v>
                </c:pt>
                <c:pt idx="6">
                  <c:v>Ketan Jain</c:v>
                </c:pt>
                <c:pt idx="7">
                  <c:v>Gilbert</c:v>
                </c:pt>
              </c:strCache>
            </c:strRef>
          </c:cat>
          <c:val>
            <c:numRef>
              <c:f>'Pivot table'!$E$88:$E$96</c:f>
              <c:numCache>
                <c:formatCode>General</c:formatCode>
                <c:ptCount val="8"/>
                <c:pt idx="0">
                  <c:v>1</c:v>
                </c:pt>
                <c:pt idx="3">
                  <c:v>15</c:v>
                </c:pt>
                <c:pt idx="4">
                  <c:v>1</c:v>
                </c:pt>
                <c:pt idx="6">
                  <c:v>9</c:v>
                </c:pt>
                <c:pt idx="7">
                  <c:v>2</c:v>
                </c:pt>
              </c:numCache>
            </c:numRef>
          </c:val>
          <c:extLst>
            <c:ext xmlns:c16="http://schemas.microsoft.com/office/drawing/2014/chart" uri="{C3380CC4-5D6E-409C-BE32-E72D297353CC}">
              <c16:uniqueId val="{00000008-FA5C-4CCF-804C-453D99D0CBE2}"/>
            </c:ext>
          </c:extLst>
        </c:ser>
        <c:ser>
          <c:idx val="2"/>
          <c:order val="2"/>
          <c:tx>
            <c:strRef>
              <c:f>'Pivot table'!$F$86:$F$87</c:f>
              <c:strCache>
                <c:ptCount val="1"/>
                <c:pt idx="0">
                  <c:v>Renewal</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table'!$C$88:$C$96</c:f>
              <c:strCache>
                <c:ptCount val="8"/>
                <c:pt idx="0">
                  <c:v>Mark</c:v>
                </c:pt>
                <c:pt idx="1">
                  <c:v>Abhinav Shivam</c:v>
                </c:pt>
                <c:pt idx="2">
                  <c:v>Animesh Rawat</c:v>
                </c:pt>
                <c:pt idx="3">
                  <c:v>Juli</c:v>
                </c:pt>
                <c:pt idx="4">
                  <c:v>Vinay</c:v>
                </c:pt>
                <c:pt idx="5">
                  <c:v>(blank)</c:v>
                </c:pt>
                <c:pt idx="6">
                  <c:v>Ketan Jain</c:v>
                </c:pt>
                <c:pt idx="7">
                  <c:v>Gilbert</c:v>
                </c:pt>
              </c:strCache>
            </c:strRef>
          </c:cat>
          <c:val>
            <c:numRef>
              <c:f>'Pivot table'!$F$88:$F$96</c:f>
              <c:numCache>
                <c:formatCode>General</c:formatCode>
                <c:ptCount val="8"/>
                <c:pt idx="3">
                  <c:v>5</c:v>
                </c:pt>
                <c:pt idx="4">
                  <c:v>3</c:v>
                </c:pt>
                <c:pt idx="5">
                  <c:v>15</c:v>
                </c:pt>
                <c:pt idx="6">
                  <c:v>18</c:v>
                </c:pt>
                <c:pt idx="7">
                  <c:v>55</c:v>
                </c:pt>
              </c:numCache>
            </c:numRef>
          </c:val>
          <c:extLst>
            <c:ext xmlns:c16="http://schemas.microsoft.com/office/drawing/2014/chart" uri="{C3380CC4-5D6E-409C-BE32-E72D297353CC}">
              <c16:uniqueId val="{0000000A-FA5C-4CCF-804C-453D99D0CBE2}"/>
            </c:ext>
          </c:extLst>
        </c:ser>
        <c:dLbls>
          <c:dLblPos val="ctr"/>
          <c:showLegendKey val="0"/>
          <c:showVal val="1"/>
          <c:showCatName val="0"/>
          <c:showSerName val="0"/>
          <c:showPercent val="0"/>
          <c:showBubbleSize val="0"/>
        </c:dLbls>
        <c:gapWidth val="150"/>
        <c:overlap val="100"/>
        <c:axId val="282051152"/>
        <c:axId val="282039632"/>
      </c:barChart>
      <c:catAx>
        <c:axId val="28205115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2039632"/>
        <c:crosses val="autoZero"/>
        <c:auto val="1"/>
        <c:lblAlgn val="ctr"/>
        <c:lblOffset val="100"/>
        <c:noMultiLvlLbl val="0"/>
      </c:catAx>
      <c:valAx>
        <c:axId val="282039632"/>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20511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title pos="t" align="ctr" overlay="0">
      <cx:tx>
        <cx:rich>
          <a:bodyPr spcFirstLastPara="1" vertOverflow="ellipsis" horzOverflow="overflow" wrap="square" lIns="0" tIns="0" rIns="0" bIns="0" anchor="ctr" anchorCtr="1"/>
          <a:lstStyle/>
          <a:p>
            <a:pPr algn="ctr" rtl="0">
              <a:defRPr>
                <a:solidFill>
                  <a:srgbClr val="002060"/>
                </a:solidFill>
              </a:defRPr>
            </a:pPr>
            <a:r>
              <a:rPr lang="en-US" sz="1400" b="0" i="0" u="none" strike="noStrike" kern="1200" spc="0" baseline="0">
                <a:solidFill>
                  <a:srgbClr val="002060"/>
                </a:solidFill>
                <a:latin typeface="+mn-lt"/>
                <a:ea typeface="+mn-ea"/>
                <a:cs typeface="+mn-cs"/>
              </a:rPr>
              <a:t>Stage</a:t>
            </a:r>
            <a:r>
              <a:rPr lang="en-US" sz="1400" b="0" i="0" u="none" strike="noStrike" baseline="0">
                <a:solidFill>
                  <a:srgbClr val="002060"/>
                </a:solidFill>
                <a:latin typeface="Calibri" panose="020F0502020204030204"/>
              </a:rPr>
              <a:t> </a:t>
            </a:r>
            <a:r>
              <a:rPr lang="en-US" sz="1400" b="0" i="0" u="none" strike="noStrike" kern="1200" spc="0" baseline="0">
                <a:solidFill>
                  <a:srgbClr val="002060"/>
                </a:solidFill>
                <a:latin typeface="+mn-lt"/>
                <a:ea typeface="+mn-ea"/>
                <a:cs typeface="+mn-cs"/>
              </a:rPr>
              <a:t>funnel</a:t>
            </a:r>
            <a:r>
              <a:rPr lang="en-US" sz="1400" b="0" i="0" u="none" strike="noStrike" baseline="0">
                <a:solidFill>
                  <a:srgbClr val="002060"/>
                </a:solidFill>
                <a:latin typeface="Calibri" panose="020F0502020204030204"/>
              </a:rPr>
              <a:t> </a:t>
            </a:r>
            <a:r>
              <a:rPr lang="en-US" sz="1400" b="0" i="0" u="none" strike="noStrike" kern="1200" spc="0" baseline="0">
                <a:solidFill>
                  <a:srgbClr val="002060"/>
                </a:solidFill>
                <a:latin typeface="+mn-lt"/>
                <a:ea typeface="+mn-ea"/>
                <a:cs typeface="+mn-cs"/>
              </a:rPr>
              <a:t>by</a:t>
            </a:r>
            <a:r>
              <a:rPr lang="en-US" sz="1400" b="0" i="0" u="none" strike="noStrike" baseline="0">
                <a:solidFill>
                  <a:srgbClr val="002060"/>
                </a:solidFill>
                <a:latin typeface="Calibri" panose="020F0502020204030204"/>
              </a:rPr>
              <a:t> </a:t>
            </a:r>
            <a:r>
              <a:rPr lang="en-US" sz="1400" b="0" i="0" u="none" strike="noStrike" kern="1200" spc="0" baseline="0">
                <a:solidFill>
                  <a:srgbClr val="002060"/>
                </a:solidFill>
                <a:latin typeface="+mn-lt"/>
                <a:ea typeface="+mn-ea"/>
                <a:cs typeface="+mn-cs"/>
              </a:rPr>
              <a:t>Revenue</a:t>
            </a:r>
          </a:p>
        </cx:rich>
      </cx:tx>
    </cx:title>
    <cx:plotArea>
      <cx:plotAreaRegion>
        <cx:series layoutId="funnel" uniqueId="{01C54366-FEA8-4AD7-8AAD-52EA5072B44B}">
          <cx:dataPt idx="0">
            <cx:spPr>
              <a:solidFill>
                <a:srgbClr val="70AD47">
                  <a:lumMod val="60000"/>
                  <a:lumOff val="40000"/>
                </a:srgbClr>
              </a:solidFill>
            </cx:spPr>
          </cx:dataPt>
          <cx:dataPt idx="1">
            <cx:spPr>
              <a:solidFill>
                <a:srgbClr val="ED7D31"/>
              </a:solidFill>
            </cx:spPr>
          </cx:dataPt>
          <cx:dataPt idx="2">
            <cx:spPr>
              <a:solidFill>
                <a:srgbClr val="FFC000"/>
              </a:solidFill>
            </cx:spPr>
          </cx:dataPt>
          <cx:data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dataLabels>
          <cx:dataId val="0"/>
        </cx:series>
      </cx:plotAreaRegion>
      <cx:axis id="0">
        <cx:catScaling gapWidth="0.100000001"/>
        <cx:tickLabels/>
        <cx:txPr>
          <a:bodyPr vertOverflow="overflow" horzOverflow="overflow" wrap="square" lIns="0" tIns="0" rIns="0" bIns="0"/>
          <a:lstStyle/>
          <a:p>
            <a:pPr algn="ctr" rtl="0">
              <a:defRPr sz="1200" b="0" i="0">
                <a:solidFill>
                  <a:schemeClr val="accent1">
                    <a:lumMod val="50000"/>
                  </a:schemeClr>
                </a:solidFill>
                <a:latin typeface="Calibri" panose="020F0502020204030204" pitchFamily="34" charset="0"/>
                <a:ea typeface="Calibri" panose="020F0502020204030204" pitchFamily="34" charset="0"/>
                <a:cs typeface="Calibri" panose="020F0502020204030204" pitchFamily="34" charset="0"/>
              </a:defRPr>
            </a:pPr>
            <a:endParaRPr>
              <a:solidFill>
                <a:schemeClr val="accent1">
                  <a:lumMod val="50000"/>
                </a:schemeClr>
              </a:solidFill>
            </a:endParaRPr>
          </a:p>
        </cx:txPr>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30">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4.svg"/><Relationship Id="rId13" Type="http://schemas.openxmlformats.org/officeDocument/2006/relationships/image" Target="../media/image9.png"/><Relationship Id="rId3" Type="http://schemas.openxmlformats.org/officeDocument/2006/relationships/chart" Target="../charts/chart2.xml"/><Relationship Id="rId7" Type="http://schemas.openxmlformats.org/officeDocument/2006/relationships/image" Target="../media/image3.png"/><Relationship Id="rId12" Type="http://schemas.openxmlformats.org/officeDocument/2006/relationships/image" Target="../media/image8.svg"/><Relationship Id="rId2" Type="http://schemas.openxmlformats.org/officeDocument/2006/relationships/chart" Target="../charts/chart1.xml"/><Relationship Id="rId1" Type="http://schemas.microsoft.com/office/2014/relationships/chartEx" Target="../charts/chartEx1.xml"/><Relationship Id="rId6" Type="http://schemas.openxmlformats.org/officeDocument/2006/relationships/image" Target="../media/image2.svg"/><Relationship Id="rId11" Type="http://schemas.openxmlformats.org/officeDocument/2006/relationships/image" Target="../media/image7.png"/><Relationship Id="rId5" Type="http://schemas.openxmlformats.org/officeDocument/2006/relationships/image" Target="../media/image1.png"/><Relationship Id="rId10" Type="http://schemas.openxmlformats.org/officeDocument/2006/relationships/image" Target="../media/image6.svg"/><Relationship Id="rId4" Type="http://schemas.openxmlformats.org/officeDocument/2006/relationships/chart" Target="../charts/chart3.xml"/><Relationship Id="rId9" Type="http://schemas.openxmlformats.org/officeDocument/2006/relationships/image" Target="../media/image5.png"/><Relationship Id="rId14" Type="http://schemas.openxmlformats.org/officeDocument/2006/relationships/image" Target="../media/image10.svg"/></Relationships>
</file>

<file path=xl/drawings/drawing1.xml><?xml version="1.0" encoding="utf-8"?>
<xdr:wsDr xmlns:xdr="http://schemas.openxmlformats.org/drawingml/2006/spreadsheetDrawing" xmlns:a="http://schemas.openxmlformats.org/drawingml/2006/main">
  <xdr:twoCellAnchor editAs="oneCell">
    <xdr:from>
      <xdr:col>1</xdr:col>
      <xdr:colOff>78</xdr:colOff>
      <xdr:row>12</xdr:row>
      <xdr:rowOff>2357</xdr:rowOff>
    </xdr:from>
    <xdr:to>
      <xdr:col>5</xdr:col>
      <xdr:colOff>7852</xdr:colOff>
      <xdr:row>20</xdr:row>
      <xdr:rowOff>23091</xdr:rowOff>
    </xdr:to>
    <mc:AlternateContent xmlns:mc="http://schemas.openxmlformats.org/markup-compatibility/2006" xmlns:a14="http://schemas.microsoft.com/office/drawing/2010/main">
      <mc:Choice Requires="a14">
        <xdr:graphicFrame macro="">
          <xdr:nvGraphicFramePr>
            <xdr:cNvPr id="2" name="Executive name 1">
              <a:extLst>
                <a:ext uri="{FF2B5EF4-FFF2-40B4-BE49-F238E27FC236}">
                  <a16:creationId xmlns:a16="http://schemas.microsoft.com/office/drawing/2014/main" id="{4368588D-9739-4162-82BD-C5731A666F25}"/>
                </a:ext>
              </a:extLst>
            </xdr:cNvPr>
            <xdr:cNvGraphicFramePr/>
          </xdr:nvGraphicFramePr>
          <xdr:xfrm>
            <a:off x="0" y="0"/>
            <a:ext cx="0" cy="0"/>
          </xdr:xfrm>
          <a:graphic>
            <a:graphicData uri="http://schemas.microsoft.com/office/drawing/2010/slicer">
              <sle:slicer xmlns:sle="http://schemas.microsoft.com/office/drawing/2010/slicer" name="Executive name 1"/>
            </a:graphicData>
          </a:graphic>
        </xdr:graphicFrame>
      </mc:Choice>
      <mc:Fallback xmlns="">
        <xdr:sp macro="" textlink="">
          <xdr:nvSpPr>
            <xdr:cNvPr id="0" name=""/>
            <xdr:cNvSpPr>
              <a:spLocks noTextEdit="1"/>
            </xdr:cNvSpPr>
          </xdr:nvSpPr>
          <xdr:spPr>
            <a:xfrm>
              <a:off x="179995" y="2320107"/>
              <a:ext cx="2420774" cy="15024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17802</xdr:colOff>
      <xdr:row>12</xdr:row>
      <xdr:rowOff>2482</xdr:rowOff>
    </xdr:from>
    <xdr:to>
      <xdr:col>11</xdr:col>
      <xdr:colOff>357673</xdr:colOff>
      <xdr:row>24</xdr:row>
      <xdr:rowOff>146241</xdr:rowOff>
    </xdr:to>
    <mc:AlternateContent xmlns:mc="http://schemas.openxmlformats.org/markup-compatibility/2006">
      <mc:Choice xmlns:cx2="http://schemas.microsoft.com/office/drawing/2015/10/21/chartex" Requires="cx2">
        <xdr:graphicFrame macro="">
          <xdr:nvGraphicFramePr>
            <xdr:cNvPr id="5" name="Chart 4">
              <a:extLst>
                <a:ext uri="{FF2B5EF4-FFF2-40B4-BE49-F238E27FC236}">
                  <a16:creationId xmlns:a16="http://schemas.microsoft.com/office/drawing/2014/main" id="{5B600C15-88A8-4EDD-AF75-EF280ED0409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0" y="0"/>
              <a:ext cx="0" cy="0"/>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xdr:col>
      <xdr:colOff>597311</xdr:colOff>
      <xdr:row>24</xdr:row>
      <xdr:rowOff>153939</xdr:rowOff>
    </xdr:from>
    <xdr:to>
      <xdr:col>11</xdr:col>
      <xdr:colOff>365449</xdr:colOff>
      <xdr:row>37</xdr:row>
      <xdr:rowOff>39113</xdr:rowOff>
    </xdr:to>
    <xdr:graphicFrame macro="">
      <xdr:nvGraphicFramePr>
        <xdr:cNvPr id="6" name="Chart 5">
          <a:extLst>
            <a:ext uri="{FF2B5EF4-FFF2-40B4-BE49-F238E27FC236}">
              <a16:creationId xmlns:a16="http://schemas.microsoft.com/office/drawing/2014/main" id="{787E0278-2076-4C7B-A0F2-9BAC3AE848F7}"/>
            </a:ext>
            <a:ext uri="{147F2762-F138-4A5C-976F-8EAC2B608ADB}">
              <a16:predDERef xmlns:a16="http://schemas.microsoft.com/office/drawing/2014/main" pred="{39F17C20-CD13-4704-BC41-E02FE5F406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365450</xdr:colOff>
      <xdr:row>24</xdr:row>
      <xdr:rowOff>153940</xdr:rowOff>
    </xdr:from>
    <xdr:to>
      <xdr:col>18</xdr:col>
      <xdr:colOff>7776</xdr:colOff>
      <xdr:row>37</xdr:row>
      <xdr:rowOff>39192</xdr:rowOff>
    </xdr:to>
    <xdr:graphicFrame macro="">
      <xdr:nvGraphicFramePr>
        <xdr:cNvPr id="7" name="Chart 6">
          <a:extLst>
            <a:ext uri="{FF2B5EF4-FFF2-40B4-BE49-F238E27FC236}">
              <a16:creationId xmlns:a16="http://schemas.microsoft.com/office/drawing/2014/main" id="{441A9518-396B-4EA6-BC3D-2FCBBFEA6E08}"/>
            </a:ext>
            <a:ext uri="{147F2762-F138-4A5C-976F-8EAC2B608ADB}">
              <a16:predDERef xmlns:a16="http://schemas.microsoft.com/office/drawing/2014/main" pred="{787E0278-2076-4C7B-A0F2-9BAC3AE848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346957</xdr:colOff>
      <xdr:row>12</xdr:row>
      <xdr:rowOff>5183</xdr:rowOff>
    </xdr:from>
    <xdr:to>
      <xdr:col>17</xdr:col>
      <xdr:colOff>598714</xdr:colOff>
      <xdr:row>24</xdr:row>
      <xdr:rowOff>138544</xdr:rowOff>
    </xdr:to>
    <xdr:graphicFrame macro="">
      <xdr:nvGraphicFramePr>
        <xdr:cNvPr id="3" name="Chart 2">
          <a:extLst>
            <a:ext uri="{FF2B5EF4-FFF2-40B4-BE49-F238E27FC236}">
              <a16:creationId xmlns:a16="http://schemas.microsoft.com/office/drawing/2014/main" id="{084EEAE4-B15B-481C-A98D-FEDB3FA199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19008</xdr:colOff>
      <xdr:row>4</xdr:row>
      <xdr:rowOff>114907</xdr:rowOff>
    </xdr:from>
    <xdr:to>
      <xdr:col>2</xdr:col>
      <xdr:colOff>213396</xdr:colOff>
      <xdr:row>8</xdr:row>
      <xdr:rowOff>156377</xdr:rowOff>
    </xdr:to>
    <xdr:pic>
      <xdr:nvPicPr>
        <xdr:cNvPr id="8" name="Graphic 7" descr="Bullseye with solid fill">
          <a:extLst>
            <a:ext uri="{FF2B5EF4-FFF2-40B4-BE49-F238E27FC236}">
              <a16:creationId xmlns:a16="http://schemas.microsoft.com/office/drawing/2014/main" id="{52F327DA-F170-FA88-A079-2EA66FEA31FF}"/>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88341" y="985764"/>
          <a:ext cx="799150" cy="767184"/>
        </a:xfrm>
        <a:prstGeom prst="rect">
          <a:avLst/>
        </a:prstGeom>
      </xdr:spPr>
    </xdr:pic>
    <xdr:clientData/>
  </xdr:twoCellAnchor>
  <xdr:twoCellAnchor editAs="oneCell">
    <xdr:from>
      <xdr:col>5</xdr:col>
      <xdr:colOff>45083</xdr:colOff>
      <xdr:row>5</xdr:row>
      <xdr:rowOff>55943</xdr:rowOff>
    </xdr:from>
    <xdr:to>
      <xdr:col>6</xdr:col>
      <xdr:colOff>21966</xdr:colOff>
      <xdr:row>8</xdr:row>
      <xdr:rowOff>93327</xdr:rowOff>
    </xdr:to>
    <xdr:pic>
      <xdr:nvPicPr>
        <xdr:cNvPr id="10" name="Graphic 9" descr="Upward trend with solid fill">
          <a:extLst>
            <a:ext uri="{FF2B5EF4-FFF2-40B4-BE49-F238E27FC236}">
              <a16:creationId xmlns:a16="http://schemas.microsoft.com/office/drawing/2014/main" id="{3747283F-B63E-1BEE-B745-FDA6CABEAE10}"/>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2638000" y="1103693"/>
          <a:ext cx="580133" cy="577134"/>
        </a:xfrm>
        <a:prstGeom prst="rect">
          <a:avLst/>
        </a:prstGeom>
      </xdr:spPr>
    </xdr:pic>
    <xdr:clientData/>
  </xdr:twoCellAnchor>
  <xdr:twoCellAnchor editAs="oneCell">
    <xdr:from>
      <xdr:col>9</xdr:col>
      <xdr:colOff>90163</xdr:colOff>
      <xdr:row>5</xdr:row>
      <xdr:rowOff>0</xdr:rowOff>
    </xdr:from>
    <xdr:to>
      <xdr:col>10</xdr:col>
      <xdr:colOff>15253</xdr:colOff>
      <xdr:row>8</xdr:row>
      <xdr:rowOff>30787</xdr:rowOff>
    </xdr:to>
    <xdr:pic>
      <xdr:nvPicPr>
        <xdr:cNvPr id="12" name="Graphic 11" descr="Document with solid fill">
          <a:extLst>
            <a:ext uri="{FF2B5EF4-FFF2-40B4-BE49-F238E27FC236}">
              <a16:creationId xmlns:a16="http://schemas.microsoft.com/office/drawing/2014/main" id="{B0E6FE40-5311-0527-CCB0-4D6B0938477F}"/>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5070102" y="1069879"/>
          <a:ext cx="571636" cy="584969"/>
        </a:xfrm>
        <a:prstGeom prst="rect">
          <a:avLst/>
        </a:prstGeom>
      </xdr:spPr>
    </xdr:pic>
    <xdr:clientData/>
  </xdr:twoCellAnchor>
  <xdr:twoCellAnchor editAs="oneCell">
    <xdr:from>
      <xdr:col>13</xdr:col>
      <xdr:colOff>67074</xdr:colOff>
      <xdr:row>4</xdr:row>
      <xdr:rowOff>169331</xdr:rowOff>
    </xdr:from>
    <xdr:to>
      <xdr:col>14</xdr:col>
      <xdr:colOff>113688</xdr:colOff>
      <xdr:row>8</xdr:row>
      <xdr:rowOff>38484</xdr:rowOff>
    </xdr:to>
    <xdr:pic>
      <xdr:nvPicPr>
        <xdr:cNvPr id="14" name="Graphic 13" descr="Ribbon with solid fill">
          <a:extLst>
            <a:ext uri="{FF2B5EF4-FFF2-40B4-BE49-F238E27FC236}">
              <a16:creationId xmlns:a16="http://schemas.microsoft.com/office/drawing/2014/main" id="{EC9966F6-DEF0-BB91-B886-FA0925EA9EEE}"/>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7494650" y="1054483"/>
          <a:ext cx="646977" cy="608062"/>
        </a:xfrm>
        <a:prstGeom prst="rect">
          <a:avLst/>
        </a:prstGeom>
      </xdr:spPr>
    </xdr:pic>
    <xdr:clientData/>
  </xdr:twoCellAnchor>
  <xdr:twoCellAnchor editAs="oneCell">
    <xdr:from>
      <xdr:col>17</xdr:col>
      <xdr:colOff>116555</xdr:colOff>
      <xdr:row>4</xdr:row>
      <xdr:rowOff>162737</xdr:rowOff>
    </xdr:from>
    <xdr:to>
      <xdr:col>18</xdr:col>
      <xdr:colOff>273793</xdr:colOff>
      <xdr:row>9</xdr:row>
      <xdr:rowOff>14296</xdr:rowOff>
    </xdr:to>
    <xdr:pic>
      <xdr:nvPicPr>
        <xdr:cNvPr id="16" name="Graphic 15" descr="Users with solid fill">
          <a:extLst>
            <a:ext uri="{FF2B5EF4-FFF2-40B4-BE49-F238E27FC236}">
              <a16:creationId xmlns:a16="http://schemas.microsoft.com/office/drawing/2014/main" id="{BD44EC10-F398-0102-02DD-C7AB535F5752}"/>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9945585" y="1047889"/>
          <a:ext cx="757602" cy="77519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79375</xdr:colOff>
      <xdr:row>3</xdr:row>
      <xdr:rowOff>168275</xdr:rowOff>
    </xdr:from>
    <xdr:to>
      <xdr:col>8</xdr:col>
      <xdr:colOff>1831975</xdr:colOff>
      <xdr:row>17</xdr:row>
      <xdr:rowOff>88900</xdr:rowOff>
    </xdr:to>
    <mc:AlternateContent xmlns:mc="http://schemas.openxmlformats.org/markup-compatibility/2006" xmlns:a14="http://schemas.microsoft.com/office/drawing/2010/main">
      <mc:Choice Requires="a14">
        <xdr:graphicFrame macro="">
          <xdr:nvGraphicFramePr>
            <xdr:cNvPr id="2" name="Executive name">
              <a:extLst>
                <a:ext uri="{FF2B5EF4-FFF2-40B4-BE49-F238E27FC236}">
                  <a16:creationId xmlns:a16="http://schemas.microsoft.com/office/drawing/2014/main" id="{FCC05229-CDA8-DC21-0BDE-F90301FCCA24}"/>
                </a:ext>
              </a:extLst>
            </xdr:cNvPr>
            <xdr:cNvGraphicFramePr/>
          </xdr:nvGraphicFramePr>
          <xdr:xfrm>
            <a:off x="0" y="0"/>
            <a:ext cx="0" cy="0"/>
          </xdr:xfrm>
          <a:graphic>
            <a:graphicData uri="http://schemas.microsoft.com/office/drawing/2010/slicer">
              <sle:slicer xmlns:sle="http://schemas.microsoft.com/office/drawing/2010/slicer" name="Executive name"/>
            </a:graphicData>
          </a:graphic>
        </xdr:graphicFrame>
      </mc:Choice>
      <mc:Fallback xmlns="">
        <xdr:sp macro="" textlink="">
          <xdr:nvSpPr>
            <xdr:cNvPr id="0" name=""/>
            <xdr:cNvSpPr>
              <a:spLocks noTextEdit="1"/>
            </xdr:cNvSpPr>
          </xdr:nvSpPr>
          <xdr:spPr>
            <a:xfrm>
              <a:off x="8337550" y="2095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2" Type="http://schemas.microsoft.com/office/2006/relationships/xlExternalLinkPath/xlPathMissing" Target="Copy%20of%20invoice.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70.864321643516" createdVersion="8" refreshedVersion="8" minRefreshableVersion="3" recordCount="198" xr:uid="{503ADD70-5111-48C8-A124-324E0B1765AB}">
  <cacheSource type="worksheet">
    <worksheetSource ref="A1:N199" sheet="invoice_202001231041 (2)" r:id="rId2"/>
  </cacheSource>
  <cacheFields count="14">
    <cacheField name="invoice_number" numFmtId="0">
      <sharedItems containsSemiMixedTypes="0" containsString="0" containsNumber="1" containsInteger="1" minValue="1900001087" maxValue="2000001604"/>
    </cacheField>
    <cacheField name="invoice_date" numFmtId="165">
      <sharedItems containsSemiMixedTypes="0" containsNonDate="0" containsDate="1" containsString="0" minDate="2019-04-11T00:00:00" maxDate="2020-01-17T00:00:00"/>
    </cacheField>
    <cacheField name="Invoice_Month &amp; Year" numFmtId="165">
      <sharedItems/>
    </cacheField>
    <cacheField name="revenue_transaction_type" numFmtId="0">
      <sharedItems/>
    </cacheField>
    <cacheField name="branch_name" numFmtId="0">
      <sharedItems/>
    </cacheField>
    <cacheField name="solution_group" numFmtId="0">
      <sharedItems/>
    </cacheField>
    <cacheField name="Account Exe ID" numFmtId="0">
      <sharedItems containsSemiMixedTypes="0" containsString="0" containsNumber="1" containsInteger="1" minValue="1" maxValue="13"/>
    </cacheField>
    <cacheField name="Account Executive" numFmtId="0">
      <sharedItems count="8">
        <s v="Mark"/>
        <s v="Gilbert"/>
        <s v="Vinay"/>
        <s v="Juli"/>
        <s v="Ketan Jain"/>
        <s v="Vidit Shah"/>
        <s v="Abhinav Shivam"/>
        <s v="Animesh Rawat"/>
      </sharedItems>
    </cacheField>
    <cacheField name="income_class" numFmtId="0">
      <sharedItems count="3">
        <s v="New"/>
        <s v="Renewal"/>
        <s v="Cross Sell"/>
      </sharedItems>
    </cacheField>
    <cacheField name="Clean Client Name" numFmtId="0">
      <sharedItems/>
    </cacheField>
    <cacheField name="Cleaned Policy_Number" numFmtId="0">
      <sharedItems containsMixedTypes="1" containsNumber="1" containsInteger="1" minValue="2148" maxValue="3.2134201190999998E+47"/>
    </cacheField>
    <cacheField name="Amount" numFmtId="2">
      <sharedItems containsSemiMixedTypes="0" containsString="0" containsNumber="1" containsInteger="1" minValue="64" maxValue="914999"/>
    </cacheField>
    <cacheField name="income_due_date" numFmtId="14">
      <sharedItems containsSemiMixedTypes="0" containsNonDate="0" containsDate="1" containsString="0" minDate="2019-01-01T00:00:00" maxDate="2019-12-21T00:00:00"/>
    </cacheField>
    <cacheField name="check up" numFmtId="14">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utam Tapan" refreshedDate="46170.961894444445" backgroundQuery="1" createdVersion="8" refreshedVersion="8" minRefreshableVersion="3" recordCount="0" supportSubquery="1" supportAdvancedDrill="1" xr:uid="{BA4D81B4-F16E-456D-A438-92F13AE5FB47}">
  <cacheSource type="external" connectionId="8"/>
  <cacheFields count="1">
    <cacheField name="[Measures].[Sum of Amount 3]" caption="Sum of Amount 3" numFmtId="0" hierarchy="76" level="32767"/>
  </cacheFields>
  <cacheHierarchies count="83">
    <cacheHierarchy uniqueName="[Clean brokerage].[client_name]" caption="client_name" attribute="1" defaultMemberUniqueName="[Clean brokerage].[client_name].[All]" allUniqueName="[Clean brokerage].[client_name].[All]" dimensionUniqueName="[Clean brokerage]" displayFolder="" count="0" memberValueDatatype="130" unbalanced="0"/>
    <cacheHierarchy uniqueName="[Clean brokerage].[policy_number]" caption="policy_number" attribute="1" defaultMemberUniqueName="[Clean brokerage].[policy_number].[All]" allUniqueName="[Clean brokerage].[policy_number].[All]" dimensionUniqueName="[Clean brokerage]" displayFolder="" count="0" memberValueDatatype="130" unbalanced="0"/>
    <cacheHierarchy uniqueName="[Clean brokerage].[policy_status]" caption="policy_status" attribute="1" defaultMemberUniqueName="[Clean brokerage].[policy_status].[All]" allUniqueName="[Clean brokerage].[policy_status].[All]" dimensionUniqueName="[Clean brokerage]" displayFolder="" count="0" memberValueDatatype="130" unbalanced="0"/>
    <cacheHierarchy uniqueName="[Clean brokerage].[policy_start_date]" caption="policy_start_date" attribute="1" time="1" defaultMemberUniqueName="[Clean brokerage].[policy_start_date].[All]" allUniqueName="[Clean brokerage].[policy_start_date].[All]" dimensionUniqueName="[Clean brokerage]" displayFolder="" count="0" memberValueDatatype="7" unbalanced="0"/>
    <cacheHierarchy uniqueName="[Clean brokerage].[policy_end_date]" caption="policy_end_date" attribute="1" time="1" defaultMemberUniqueName="[Clean brokerage].[policy_end_date].[All]" allUniqueName="[Clean brokerage].[policy_end_date].[All]" dimensionUniqueName="[Clean brokerage]" displayFolder="" count="0" memberValueDatatype="7" unbalanced="0"/>
    <cacheHierarchy uniqueName="[Clean brokerage].[product_group]" caption="product_group" attribute="1" defaultMemberUniqueName="[Clean brokerage].[product_group].[All]" allUniqueName="[Clean brokerage].[product_group].[All]" dimensionUniqueName="[Clean brokerage]" displayFolder="" count="0" memberValueDatatype="130" unbalanced="0"/>
    <cacheHierarchy uniqueName="[Clean brokerage].[Account Exe ID]" caption="Account Exe ID" attribute="1" defaultMemberUniqueName="[Clean brokerage].[Account Exe ID].[All]" allUniqueName="[Clean brokerage].[Account Exe ID].[All]" dimensionUniqueName="[Clean brokerage]" displayFolder="" count="0" memberValueDatatype="5" unbalanced="0"/>
    <cacheHierarchy uniqueName="[Clean brokerage].[Exe Name]" caption="Exe Name" attribute="1" defaultMemberUniqueName="[Clean brokerage].[Exe Name].[All]" allUniqueName="[Clean brokerage].[Exe Name].[All]" dimensionUniqueName="[Clean brokerage]" displayFolder="" count="0" memberValueDatatype="130" unbalanced="0"/>
    <cacheHierarchy uniqueName="[Clean brokerage].[branch_name]" caption="branch_name" attribute="1" defaultMemberUniqueName="[Clean brokerage].[branch_name].[All]" allUniqueName="[Clean brokerage].[branch_name].[All]" dimensionUniqueName="[Clean brokerage]" displayFolder="" count="0" memberValueDatatype="130" unbalanced="0"/>
    <cacheHierarchy uniqueName="[Clean brokerage].[solution_group]" caption="solution_group" attribute="1" defaultMemberUniqueName="[Clean brokerage].[solution_group].[All]" allUniqueName="[Clean brokerage].[solution_group].[All]" dimensionUniqueName="[Clean brokerage]" displayFolder="" count="0" memberValueDatatype="130" unbalanced="0"/>
    <cacheHierarchy uniqueName="[Clean brokerage].[income_class]" caption="income_class" attribute="1" defaultMemberUniqueName="[Clean brokerage].[income_class].[All]" allUniqueName="[Clean brokerage].[income_class].[All]" dimensionUniqueName="[Clean brokerage]" displayFolder="" count="0" memberValueDatatype="130" unbalanced="0"/>
    <cacheHierarchy uniqueName="[Clean brokerage].[Amount]" caption="Amount" attribute="1" defaultMemberUniqueName="[Clean brokerage].[Amount].[All]" allUniqueName="[Clean brokerage].[Amount].[All]" dimensionUniqueName="[Clean brokerage]" displayFolder="" count="0" memberValueDatatype="5" unbalanced="0"/>
    <cacheHierarchy uniqueName="[Clean brokerage].[income_due_date]" caption="income_due_date" attribute="1" time="1" defaultMemberUniqueName="[Clean brokerage].[income_due_date].[All]" allUniqueName="[Clean brokerage].[income_due_date].[All]" dimensionUniqueName="[Clean brokerage]" displayFolder="" count="0" memberValueDatatype="7" unbalanced="0"/>
    <cacheHierarchy uniqueName="[Clean brokerage].[revenue_transaction_type]" caption="revenue_transaction_type" attribute="1" defaultMemberUniqueName="[Clean brokerage].[revenue_transaction_type].[All]" allUniqueName="[Clean brokerage].[revenue_transaction_type].[All]" dimensionUniqueName="[Clean brokerage]" displayFolder="" count="0" memberValueDatatype="130" unbalanced="0"/>
    <cacheHierarchy uniqueName="[Clean brokerage].[renewal_status]" caption="renewal_status" attribute="1" defaultMemberUniqueName="[Clean brokerage].[renewal_status].[All]" allUniqueName="[Clean brokerage].[renewal_status].[All]" dimensionUniqueName="[Clean brokerage]" displayFolder="" count="0" memberValueDatatype="130" unbalanced="0"/>
    <cacheHierarchy uniqueName="[Clean brokerage].[lapse_reason]" caption="lapse_reason" attribute="1" defaultMemberUniqueName="[Clean brokerage].[lapse_reason].[All]" allUniqueName="[Clean brokerage].[lapse_reason].[All]" dimensionUniqueName="[Clean brokerage]" displayFolder="" count="0" memberValueDatatype="130" unbalanced="0"/>
    <cacheHierarchy uniqueName="[Clean brokerage].[last_updated_date]" caption="last_updated_date" attribute="1" time="1" defaultMemberUniqueName="[Clean brokerage].[last_updated_date].[All]" allUniqueName="[Clean brokerage].[last_updated_date].[All]" dimensionUniqueName="[Clean brokerage]" displayFolder="" count="0" memberValueDatatype="7" unbalanced="0"/>
    <cacheHierarchy uniqueName="[fees_202001231041].[client_name]" caption="client_name" attribute="1" defaultMemberUniqueName="[fees_202001231041].[client_name].[All]" allUniqueName="[fees_202001231041].[client_name].[All]" dimensionUniqueName="[fees_202001231041]" displayFolder="" count="0" memberValueDatatype="130" unbalanced="0"/>
    <cacheHierarchy uniqueName="[fees_202001231041].[branch_name]" caption="branch_name" attribute="1" defaultMemberUniqueName="[fees_202001231041].[branch_name].[All]" allUniqueName="[fees_202001231041].[branch_name].[All]" dimensionUniqueName="[fees_202001231041]" displayFolder="" count="0" memberValueDatatype="130" unbalanced="0"/>
    <cacheHierarchy uniqueName="[fees_202001231041].[solution_group]" caption="solution_group" attribute="1" defaultMemberUniqueName="[fees_202001231041].[solution_group].[All]" allUniqueName="[fees_202001231041].[solution_group].[All]" dimensionUniqueName="[fees_202001231041]" displayFolder="" count="0" memberValueDatatype="130" unbalanced="0"/>
    <cacheHierarchy uniqueName="[fees_202001231041].[Account Exe ID]" caption="Account Exe ID" attribute="1" defaultMemberUniqueName="[fees_202001231041].[Account Exe ID].[All]" allUniqueName="[fees_202001231041].[Account Exe ID].[All]" dimensionUniqueName="[fees_202001231041]" displayFolder="" count="0" memberValueDatatype="5" unbalanced="0"/>
    <cacheHierarchy uniqueName="[fees_202001231041].[Account Executive]" caption="Account Executive" attribute="1" defaultMemberUniqueName="[fees_202001231041].[Account Executive].[All]" allUniqueName="[fees_202001231041].[Account Executive].[All]" dimensionUniqueName="[fees_202001231041]" displayFolder="" count="0" memberValueDatatype="130" unbalanced="0"/>
    <cacheHierarchy uniqueName="[fees_202001231041].[income_class]" caption="income_class" attribute="1" defaultMemberUniqueName="[fees_202001231041].[income_class].[All]" allUniqueName="[fees_202001231041].[income_class].[All]" dimensionUniqueName="[fees_202001231041]" displayFolder="" count="0" memberValueDatatype="130" unbalanced="0"/>
    <cacheHierarchy uniqueName="[fees_202001231041].[Amount]" caption="Amount" attribute="1" defaultMemberUniqueName="[fees_202001231041].[Amount].[All]" allUniqueName="[fees_202001231041].[Amount].[All]" dimensionUniqueName="[fees_202001231041]" displayFolder="" count="0" memberValueDatatype="5" unbalanced="0"/>
    <cacheHierarchy uniqueName="[fees_202001231041].[income_due_date]" caption="income_due_date" attribute="1" time="1" defaultMemberUniqueName="[fees_202001231041].[income_due_date].[All]" allUniqueName="[fees_202001231041].[income_due_date].[All]" dimensionUniqueName="[fees_202001231041]" displayFolder="" count="0" memberValueDatatype="7" unbalanced="0"/>
    <cacheHierarchy uniqueName="[fees_202001231041].[revenue_transaction_type]" caption="revenue_transaction_type" attribute="1" defaultMemberUniqueName="[fees_202001231041].[revenue_transaction_type].[All]" allUniqueName="[fees_202001231041].[revenue_transaction_type].[All]" dimensionUniqueName="[fees_202001231041]" displayFolder="" count="0" memberValueDatatype="130" unbalanced="0"/>
    <cacheHierarchy uniqueName="[gcrm_opportunity_202001231041].[opportunity_name]" caption="opportunity_name" attribute="1" defaultMemberUniqueName="[gcrm_opportunity_202001231041].[opportunity_name].[All]" allUniqueName="[gcrm_opportunity_202001231041].[opportunity_name].[All]" dimensionUniqueName="[gcrm_opportunity_202001231041]" displayFolder="" count="0" memberValueDatatype="130" unbalanced="0"/>
    <cacheHierarchy uniqueName="[gcrm_opportunity_202001231041].[opportunity_id]" caption="opportunity_id" attribute="1" defaultMemberUniqueName="[gcrm_opportunity_202001231041].[opportunity_id].[All]" allUniqueName="[gcrm_opportunity_202001231041].[opportunity_id].[All]" dimensionUniqueName="[gcrm_opportunity_202001231041]" displayFolder="" count="0" memberValueDatatype="130" unbalanced="0"/>
    <cacheHierarchy uniqueName="[gcrm_opportunity_202001231041].[Account Exe Id]" caption="Account Exe Id" attribute="1" defaultMemberUniqueName="[gcrm_opportunity_202001231041].[Account Exe Id].[All]" allUniqueName="[gcrm_opportunity_202001231041].[Account Exe Id].[All]" dimensionUniqueName="[gcrm_opportunity_202001231041]" displayFolder="" count="0" memberValueDatatype="5" unbalanced="0"/>
    <cacheHierarchy uniqueName="[gcrm_opportunity_202001231041].[Account Executive]" caption="Account Executive" attribute="1" defaultMemberUniqueName="[gcrm_opportunity_202001231041].[Account Executive].[All]" allUniqueName="[gcrm_opportunity_202001231041].[Account Executive].[All]" dimensionUniqueName="[gcrm_opportunity_202001231041]" displayFolder="" count="0" memberValueDatatype="130" unbalanced="0"/>
    <cacheHierarchy uniqueName="[gcrm_opportunity_202001231041].[premium_amount]" caption="premium_amount" attribute="1" defaultMemberUniqueName="[gcrm_opportunity_202001231041].[premium_amount].[All]" allUniqueName="[gcrm_opportunity_202001231041].[premium_amount].[All]" dimensionUniqueName="[gcrm_opportunity_202001231041]" displayFolder="" count="0" memberValueDatatype="5" unbalanced="0"/>
    <cacheHierarchy uniqueName="[gcrm_opportunity_202001231041].[revenue_amount]" caption="revenue_amount" attribute="1" defaultMemberUniqueName="[gcrm_opportunity_202001231041].[revenue_amount].[All]" allUniqueName="[gcrm_opportunity_202001231041].[revenue_amount].[All]" dimensionUniqueName="[gcrm_opportunity_202001231041]" displayFolder="" count="0" memberValueDatatype="5" unbalanced="0"/>
    <cacheHierarchy uniqueName="[gcrm_opportunity_202001231041].[closing_date]" caption="closing_date" attribute="1" time="1" defaultMemberUniqueName="[gcrm_opportunity_202001231041].[closing_date].[All]" allUniqueName="[gcrm_opportunity_202001231041].[closing_date].[All]" dimensionUniqueName="[gcrm_opportunity_202001231041]" displayFolder="" count="0" memberValueDatatype="7" unbalanced="0"/>
    <cacheHierarchy uniqueName="[gcrm_opportunity_202001231041].[stage]" caption="stage" attribute="1" defaultMemberUniqueName="[gcrm_opportunity_202001231041].[stage].[All]" allUniqueName="[gcrm_opportunity_202001231041].[stage].[All]" dimensionUniqueName="[gcrm_opportunity_202001231041]" displayFolder="" count="0" memberValueDatatype="130" unbalanced="0"/>
    <cacheHierarchy uniqueName="[gcrm_opportunity_202001231041].[branch]" caption="branch" attribute="1" defaultMemberUniqueName="[gcrm_opportunity_202001231041].[branch].[All]" allUniqueName="[gcrm_opportunity_202001231041].[branch].[All]" dimensionUniqueName="[gcrm_opportunity_202001231041]" displayFolder="" count="0" memberValueDatatype="130" unbalanced="0"/>
    <cacheHierarchy uniqueName="[gcrm_opportunity_202001231041].[specialty]" caption="specialty" attribute="1" defaultMemberUniqueName="[gcrm_opportunity_202001231041].[specialty].[All]" allUniqueName="[gcrm_opportunity_202001231041].[specialty].[All]" dimensionUniqueName="[gcrm_opportunity_202001231041]" displayFolder="" count="0" memberValueDatatype="130" unbalanced="0"/>
    <cacheHierarchy uniqueName="[gcrm_opportunity_202001231041].[product_group]" caption="product_group" attribute="1" defaultMemberUniqueName="[gcrm_opportunity_202001231041].[product_group].[All]" allUniqueName="[gcrm_opportunity_202001231041].[product_group].[All]" dimensionUniqueName="[gcrm_opportunity_202001231041]" displayFolder="" count="0" memberValueDatatype="130" unbalanced="0"/>
    <cacheHierarchy uniqueName="[gcrm_opportunity_202001231041].[product_sub_group]" caption="product_sub_group" attribute="1" defaultMemberUniqueName="[gcrm_opportunity_202001231041].[product_sub_group].[All]" allUniqueName="[gcrm_opportunity_202001231041].[product_sub_group].[All]" dimensionUniqueName="[gcrm_opportunity_202001231041]" displayFolder="" count="0" memberValueDatatype="130" unbalanced="0"/>
    <cacheHierarchy uniqueName="[gcrm_opportunity_202001231041].[risk_details]" caption="risk_details" attribute="1" defaultMemberUniqueName="[gcrm_opportunity_202001231041].[risk_details].[All]" allUniqueName="[gcrm_opportunity_202001231041].[risk_details].[All]" dimensionUniqueName="[gcrm_opportunity_202001231041]" displayFolder="" count="0" memberValueDatatype="130" unbalanced="0"/>
    <cacheHierarchy uniqueName="[invoice_202001231041].[invoice_number]" caption="invoice_number" attribute="1" defaultMemberUniqueName="[invoice_202001231041].[invoice_number].[All]" allUniqueName="[invoice_202001231041].[invoice_number].[All]" dimensionUniqueName="[invoice_202001231041]" displayFolder="" count="0" memberValueDatatype="5" unbalanced="0"/>
    <cacheHierarchy uniqueName="[invoice_202001231041].[invoice_date]" caption="invoice_date" attribute="1" time="1" defaultMemberUniqueName="[invoice_202001231041].[invoice_date].[All]" allUniqueName="[invoice_202001231041].[invoice_date].[All]" dimensionUniqueName="[invoice_202001231041]" displayFolder="" count="0" memberValueDatatype="7" unbalanced="0"/>
    <cacheHierarchy uniqueName="[invoice_202001231041].[revenue_transaction_type]" caption="revenue_transaction_type" attribute="1" defaultMemberUniqueName="[invoice_202001231041].[revenue_transaction_type].[All]" allUniqueName="[invoice_202001231041].[revenue_transaction_type].[All]" dimensionUniqueName="[invoice_202001231041]" displayFolder="" count="0" memberValueDatatype="130" unbalanced="0"/>
    <cacheHierarchy uniqueName="[invoice_202001231041].[branch_name]" caption="branch_name" attribute="1" defaultMemberUniqueName="[invoice_202001231041].[branch_name].[All]" allUniqueName="[invoice_202001231041].[branch_name].[All]" dimensionUniqueName="[invoice_202001231041]" displayFolder="" count="0" memberValueDatatype="130" unbalanced="0"/>
    <cacheHierarchy uniqueName="[invoice_202001231041].[solution_group]" caption="solution_group" attribute="1" defaultMemberUniqueName="[invoice_202001231041].[solution_group].[All]" allUniqueName="[invoice_202001231041].[solution_group].[All]" dimensionUniqueName="[invoice_202001231041]" displayFolder="" count="0" memberValueDatatype="130" unbalanced="0"/>
    <cacheHierarchy uniqueName="[invoice_202001231041].[Account Exe ID]" caption="Account Exe ID" attribute="1" defaultMemberUniqueName="[invoice_202001231041].[Account Exe ID].[All]" allUniqueName="[invoice_202001231041].[Account Exe ID].[All]" dimensionUniqueName="[invoice_202001231041]" displayFolder="" count="0" memberValueDatatype="5" unbalanced="0"/>
    <cacheHierarchy uniqueName="[invoice_202001231041].[Account Executive]" caption="Account Executive" attribute="1" defaultMemberUniqueName="[invoice_202001231041].[Account Executive].[All]" allUniqueName="[invoice_202001231041].[Account Executive].[All]" dimensionUniqueName="[invoice_202001231041]" displayFolder="" count="0" memberValueDatatype="130" unbalanced="0"/>
    <cacheHierarchy uniqueName="[invoice_202001231041].[income_class]" caption="income_class" attribute="1" defaultMemberUniqueName="[invoice_202001231041].[income_class].[All]" allUniqueName="[invoice_202001231041].[income_class].[All]" dimensionUniqueName="[invoice_202001231041]" displayFolder="" count="0" memberValueDatatype="130" unbalanced="0"/>
    <cacheHierarchy uniqueName="[invoice_202001231041].[Client Name]" caption="Client Name" attribute="1" defaultMemberUniqueName="[invoice_202001231041].[Client Name].[All]" allUniqueName="[invoice_202001231041].[Client Name].[All]" dimensionUniqueName="[invoice_202001231041]" displayFolder="" count="0" memberValueDatatype="130" unbalanced="0"/>
    <cacheHierarchy uniqueName="[invoice_202001231041].[policy_number]" caption="policy_number" attribute="1" defaultMemberUniqueName="[invoice_202001231041].[policy_number].[All]" allUniqueName="[invoice_202001231041].[policy_number].[All]" dimensionUniqueName="[invoice_202001231041]" displayFolder="" count="0" memberValueDatatype="130" unbalanced="0"/>
    <cacheHierarchy uniqueName="[invoice_202001231041].[Amount]" caption="Amount" attribute="1" defaultMemberUniqueName="[invoice_202001231041].[Amount].[All]" allUniqueName="[invoice_202001231041].[Amount].[All]" dimensionUniqueName="[invoice_202001231041]" displayFolder="" count="0" memberValueDatatype="5" unbalanced="0"/>
    <cacheHierarchy uniqueName="[invoice_202001231041].[income_due_date]" caption="income_due_date" attribute="1" time="1" defaultMemberUniqueName="[invoice_202001231041].[income_due_date].[All]" allUniqueName="[invoice_202001231041].[income_due_date].[All]" dimensionUniqueName="[invoice_202001231041]" displayFolder="" count="0" memberValueDatatype="7" unbalanced="0"/>
    <cacheHierarchy uniqueName="[meeting_list_202001231041].[Account Exe ID]" caption="Account Exe ID" attribute="1" defaultMemberUniqueName="[meeting_list_202001231041].[Account Exe ID].[All]" allUniqueName="[meeting_list_202001231041].[Account Exe ID].[All]" dimensionUniqueName="[meeting_list_202001231041]" displayFolder="" count="0" memberValueDatatype="5" unbalanced="0"/>
    <cacheHierarchy uniqueName="[meeting_list_202001231041].[Account Executive]" caption="Account Executive" attribute="1" defaultMemberUniqueName="[meeting_list_202001231041].[Account Executive].[All]" allUniqueName="[meeting_list_202001231041].[Account Executive].[All]" dimensionUniqueName="[meeting_list_202001231041]" displayFolder="" count="0" memberValueDatatype="130" unbalanced="0"/>
    <cacheHierarchy uniqueName="[meeting_list_202001231041].[branch_name]" caption="branch_name" attribute="1" defaultMemberUniqueName="[meeting_list_202001231041].[branch_name].[All]" allUniqueName="[meeting_list_202001231041].[branch_name].[All]" dimensionUniqueName="[meeting_list_202001231041]" displayFolder="" count="0" memberValueDatatype="130" unbalanced="0"/>
    <cacheHierarchy uniqueName="[meeting_list_202001231041].[global_attendees]" caption="global_attendees" attribute="1" defaultMemberUniqueName="[meeting_list_202001231041].[global_attendees].[All]" allUniqueName="[meeting_list_202001231041].[global_attendees].[All]" dimensionUniqueName="[meeting_list_202001231041]" displayFolder="" count="0" memberValueDatatype="130" unbalanced="0"/>
    <cacheHierarchy uniqueName="[meeting_list_202001231041].[meeting_date]" caption="meeting_date" attribute="1" time="1" defaultMemberUniqueName="[meeting_list_202001231041].[meeting_date].[All]" allUniqueName="[meeting_list_202001231041].[meeting_date].[All]" dimensionUniqueName="[meeting_list_202001231041]" displayFolder="" count="0" memberValueDatatype="7" unbalanced="0"/>
    <cacheHierarchy uniqueName="[NNENEE Indi bdgt -20012020].[Branch]" caption="Branch" attribute="1" defaultMemberUniqueName="[NNENEE Indi bdgt -20012020].[Branch].[All]" allUniqueName="[NNENEE Indi bdgt -20012020].[Branch].[All]" dimensionUniqueName="[NNENEE Indi bdgt -20012020]" displayFolder="" count="0" memberValueDatatype="130" unbalanced="0"/>
    <cacheHierarchy uniqueName="[NNENEE Indi bdgt -20012020].[Account Exe ID]" caption="Account Exe ID" attribute="1" defaultMemberUniqueName="[NNENEE Indi bdgt -20012020].[Account Exe ID].[All]" allUniqueName="[NNENEE Indi bdgt -20012020].[Account Exe ID].[All]" dimensionUniqueName="[NNENEE Indi bdgt -20012020]" displayFolder="" count="0" memberValueDatatype="5" unbalanced="0"/>
    <cacheHierarchy uniqueName="[NNENEE Indi bdgt -20012020].[Employee Name]" caption="Employee Name" attribute="1" defaultMemberUniqueName="[NNENEE Indi bdgt -20012020].[Employee Name].[All]" allUniqueName="[NNENEE Indi bdgt -20012020].[Employee Name].[All]" dimensionUniqueName="[NNENEE Indi bdgt -20012020]" displayFolder="" count="0" memberValueDatatype="130" unbalanced="0"/>
    <cacheHierarchy uniqueName="[NNENEE Indi bdgt -20012020].[New Role2]" caption="New Role2" attribute="1" defaultMemberUniqueName="[NNENEE Indi bdgt -20012020].[New Role2].[All]" allUniqueName="[NNENEE Indi bdgt -20012020].[New Role2].[All]" dimensionUniqueName="[NNENEE Indi bdgt -20012020]" displayFolder="" count="0" memberValueDatatype="130" unbalanced="0"/>
    <cacheHierarchy uniqueName="[NNENEE Indi bdgt -20012020].[New Budget]" caption="New Budget" attribute="1" defaultMemberUniqueName="[NNENEE Indi bdgt -20012020].[New Budget].[All]" allUniqueName="[NNENEE Indi bdgt -20012020].[New Budget].[All]" dimensionUniqueName="[NNENEE Indi bdgt -20012020]" displayFolder="" count="0" memberValueDatatype="5" unbalanced="0"/>
    <cacheHierarchy uniqueName="[NNENEE Indi bdgt -20012020].[Cross sell bugdet]" caption="Cross sell bugdet" attribute="1" defaultMemberUniqueName="[NNENEE Indi bdgt -20012020].[Cross sell bugdet].[All]" allUniqueName="[NNENEE Indi bdgt -20012020].[Cross sell bugdet].[All]" dimensionUniqueName="[NNENEE Indi bdgt -20012020]" displayFolder="" count="0" memberValueDatatype="5" unbalanced="0"/>
    <cacheHierarchy uniqueName="[NNENEE Indi bdgt -20012020].[Renewal Budget]" caption="Renewal Budget" attribute="1" defaultMemberUniqueName="[NNENEE Indi bdgt -20012020].[Renewal Budget].[All]" allUniqueName="[NNENEE Indi bdgt -20012020].[Renewal Budget].[All]" dimensionUniqueName="[NNENEE Indi bdgt -20012020]" displayFolder="" count="0" memberValueDatatype="5" unbalanced="0"/>
    <cacheHierarchy uniqueName="[Sheet1].[Executive name]" caption="Executive name" attribute="1" defaultMemberUniqueName="[Sheet1].[Executive name].[All]" allUniqueName="[Sheet1].[Executive name].[All]" dimensionUniqueName="[Sheet1]" displayFolder="" count="0" memberValueDatatype="130" unbalanced="0"/>
    <cacheHierarchy uniqueName="[Measures].[__XL_Count fees_202001231041]" caption="__XL_Count fees_202001231041" measure="1" displayFolder="" measureGroup="fees_202001231041" count="0" hidden="1"/>
    <cacheHierarchy uniqueName="[Measures].[__XL_Count NNENEE Indi bdgt -20012020]" caption="__XL_Count NNENEE Indi bdgt -20012020" measure="1" displayFolder="" measureGroup="NNENEE Indi bdgt -20012020" count="0" hidden="1"/>
    <cacheHierarchy uniqueName="[Measures].[__XL_Count invoice_202001231041]" caption="__XL_Count invoice_202001231041" measure="1" displayFolder="" measureGroup="invoice_202001231041" count="0" hidden="1"/>
    <cacheHierarchy uniqueName="[Measures].[__XL_Count meeting_list_202001231041]" caption="__XL_Count meeting_list_202001231041" measure="1" displayFolder="" measureGroup="meeting_list_202001231041" count="0" hidden="1"/>
    <cacheHierarchy uniqueName="[Measures].[__XL_Count gcrm_opportunity_202001231041]" caption="__XL_Count gcrm_opportunity_202001231041" measure="1" displayFolder="" measureGroup="gcrm_opportunity_202001231041" count="0" hidden="1"/>
    <cacheHierarchy uniqueName="[Measures].[__XL_Count Sheet1]" caption="__XL_Count Sheet1" measure="1" displayFolder="" measureGroup="Sheet1" count="0" hidden="1"/>
    <cacheHierarchy uniqueName="[Measures].[__XL_Count Clean brokerage]" caption="__XL_Count Clean brokerage" measure="1" displayFolder="" measureGroup="Clean brokerage" count="0" hidden="1"/>
    <cacheHierarchy uniqueName="[Measures].[__No measures defined]" caption="__No measures defined" measure="1" displayFolder="" count="0" hidden="1"/>
    <cacheHierarchy uniqueName="[Measures].[Sum of New Budget]" caption="Sum of New Budget" measure="1" displayFolder="" measureGroup="NNENEE Indi bdgt -20012020" count="0" hidden="1">
      <extLst>
        <ext xmlns:x15="http://schemas.microsoft.com/office/spreadsheetml/2010/11/main" uri="{B97F6D7D-B522-45F9-BDA1-12C45D357490}">
          <x15:cacheHierarchy aggregatedColumn="60"/>
        </ext>
      </extLst>
    </cacheHierarchy>
    <cacheHierarchy uniqueName="[Measures].[Sum of Cross sell bugdet]" caption="Sum of Cross sell bugdet" measure="1" displayFolder="" measureGroup="NNENEE Indi bdgt -20012020" count="0" hidden="1">
      <extLst>
        <ext xmlns:x15="http://schemas.microsoft.com/office/spreadsheetml/2010/11/main" uri="{B97F6D7D-B522-45F9-BDA1-12C45D357490}">
          <x15:cacheHierarchy aggregatedColumn="61"/>
        </ext>
      </extLst>
    </cacheHierarchy>
    <cacheHierarchy uniqueName="[Measures].[Sum of Renewal Budget]" caption="Sum of Renewal Budget" measure="1" displayFolder="" measureGroup="NNENEE Indi bdgt -20012020" count="0" hidden="1">
      <extLst>
        <ext xmlns:x15="http://schemas.microsoft.com/office/spreadsheetml/2010/11/main" uri="{B97F6D7D-B522-45F9-BDA1-12C45D357490}">
          <x15:cacheHierarchy aggregatedColumn="62"/>
        </ext>
      </extLst>
    </cacheHierarchy>
    <cacheHierarchy uniqueName="[Measures].[Sum of Amount 2]" caption="Sum of Amount 2" measure="1" displayFolder="" measureGroup="fees_202001231041" count="0" hidden="1">
      <extLst>
        <ext xmlns:x15="http://schemas.microsoft.com/office/spreadsheetml/2010/11/main" uri="{B97F6D7D-B522-45F9-BDA1-12C45D357490}">
          <x15:cacheHierarchy aggregatedColumn="23"/>
        </ext>
      </extLst>
    </cacheHierarchy>
    <cacheHierarchy uniqueName="[Measures].[Sum of Amount 3]" caption="Sum of Amount 3" measure="1" displayFolder="" measureGroup="invoice_202001231041" count="0" oneField="1" hidden="1">
      <fieldsUsage count="1">
        <fieldUsage x="0"/>
      </fieldsUsage>
    </cacheHierarchy>
    <cacheHierarchy uniqueName="[Measures].[Count of meeting_date]" caption="Count of meeting_date" measure="1" displayFolder="" measureGroup="meeting_list_202001231041" count="0" hidden="1">
      <extLst>
        <ext xmlns:x15="http://schemas.microsoft.com/office/spreadsheetml/2010/11/main" uri="{B97F6D7D-B522-45F9-BDA1-12C45D357490}">
          <x15:cacheHierarchy aggregatedColumn="55"/>
        </ext>
      </extLst>
    </cacheHierarchy>
    <cacheHierarchy uniqueName="[Measures].[Count of stage]" caption="Count of stage" measure="1" displayFolder="" measureGroup="gcrm_opportunity_202001231041" count="0" hidden="1">
      <extLst>
        <ext xmlns:x15="http://schemas.microsoft.com/office/spreadsheetml/2010/11/main" uri="{B97F6D7D-B522-45F9-BDA1-12C45D357490}">
          <x15:cacheHierarchy aggregatedColumn="33"/>
        </ext>
      </extLst>
    </cacheHierarchy>
    <cacheHierarchy uniqueName="[Measures].[Count of Account Executive]" caption="Count of Account Executive" measure="1" displayFolder="" measureGroup="invoice_202001231041" count="0" hidden="1"/>
    <cacheHierarchy uniqueName="[Measures].[Count of Account Executive 2]" caption="Count of Account Executive 2" measure="1" displayFolder="" measureGroup="meeting_list_202001231041" count="0" hidden="1">
      <extLst>
        <ext xmlns:x15="http://schemas.microsoft.com/office/spreadsheetml/2010/11/main" uri="{B97F6D7D-B522-45F9-BDA1-12C45D357490}">
          <x15:cacheHierarchy aggregatedColumn="52"/>
        </ext>
      </extLst>
    </cacheHierarchy>
    <cacheHierarchy uniqueName="[Measures].[Sum of revenue_amount]" caption="Sum of revenue_amount" measure="1" displayFolder="" measureGroup="gcrm_opportunity_202001231041" count="0" hidden="1">
      <extLst>
        <ext xmlns:x15="http://schemas.microsoft.com/office/spreadsheetml/2010/11/main" uri="{B97F6D7D-B522-45F9-BDA1-12C45D357490}">
          <x15:cacheHierarchy aggregatedColumn="31"/>
        </ext>
      </extLst>
    </cacheHierarchy>
    <cacheHierarchy uniqueName="[Measures].[Count of global_attendees]" caption="Count of global_attendees" measure="1" displayFolder="" measureGroup="meeting_list_202001231041" count="0" hidden="1">
      <extLst>
        <ext xmlns:x15="http://schemas.microsoft.com/office/spreadsheetml/2010/11/main" uri="{B97F6D7D-B522-45F9-BDA1-12C45D357490}">
          <x15:cacheHierarchy aggregatedColumn="54"/>
        </ext>
      </extLst>
    </cacheHierarchy>
  </cacheHierarchies>
  <kpis count="0"/>
  <dimensions count="8">
    <dimension name="Clean brokerage" uniqueName="[Clean brokerage]" caption="Clean brokerage"/>
    <dimension name="fees_202001231041" uniqueName="[fees_202001231041]" caption="fees_202001231041"/>
    <dimension name="gcrm_opportunity_202001231041" uniqueName="[gcrm_opportunity_202001231041]" caption="gcrm_opportunity_202001231041"/>
    <dimension name="invoice_202001231041" uniqueName="[invoice_202001231041]" caption="invoice_202001231041"/>
    <dimension measure="1" name="Measures" uniqueName="[Measures]" caption="Measures"/>
    <dimension name="meeting_list_202001231041" uniqueName="[meeting_list_202001231041]" caption="meeting_list_202001231041"/>
    <dimension name="NNENEE Indi bdgt -20012020" uniqueName="[NNENEE Indi bdgt -20012020]" caption="NNENEE Indi bdgt -20012020"/>
    <dimension name="Sheet1" uniqueName="[Sheet1]" caption="Sheet1"/>
  </dimensions>
  <measureGroups count="7">
    <measureGroup name="Clean brokerage" caption="Clean brokerage"/>
    <measureGroup name="fees_202001231041" caption="fees_202001231041"/>
    <measureGroup name="gcrm_opportunity_202001231041" caption="gcrm_opportunity_202001231041"/>
    <measureGroup name="invoice_202001231041" caption="invoice_202001231041"/>
    <measureGroup name="meeting_list_202001231041" caption="meeting_list_202001231041"/>
    <measureGroup name="NNENEE Indi bdgt -20012020" caption="NNENEE Indi bdgt -20012020"/>
    <measureGroup name="Sheet1" caption="Sheet1"/>
  </measureGroups>
  <maps count="13">
    <map measureGroup="0" dimension="0"/>
    <map measureGroup="0" dimension="7"/>
    <map measureGroup="1" dimension="1"/>
    <map measureGroup="1" dimension="7"/>
    <map measureGroup="2" dimension="2"/>
    <map measureGroup="2" dimension="7"/>
    <map measureGroup="3" dimension="3"/>
    <map measureGroup="3" dimension="7"/>
    <map measureGroup="4" dimension="5"/>
    <map measureGroup="4" dimension="7"/>
    <map measureGroup="5" dimension="6"/>
    <map measureGroup="5" dimension="7"/>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utam Tapan" refreshedDate="46172.643788657406" backgroundQuery="1" createdVersion="8" refreshedVersion="8" minRefreshableVersion="3" recordCount="0" supportSubquery="1" supportAdvancedDrill="1" xr:uid="{2183CAF7-4E0C-4F17-821A-2B4A7D64F96C}">
  <cacheSource type="external" connectionId="8"/>
  <cacheFields count="2">
    <cacheField name="[gcrm_opportunity_202001231041].[stage].[stage]" caption="stage" numFmtId="0" hierarchy="33" level="1">
      <sharedItems count="3">
        <s v="Negotiate"/>
        <s v="Propose Solution"/>
        <s v="Qualify Opportunity"/>
      </sharedItems>
    </cacheField>
    <cacheField name="[Measures].[Count of stage]" caption="Count of stage" numFmtId="0" hierarchy="79" level="32767"/>
  </cacheFields>
  <cacheHierarchies count="87">
    <cacheHierarchy uniqueName="[Clean brokerage].[client_name]" caption="client_name" attribute="1" defaultMemberUniqueName="[Clean brokerage].[client_name].[All]" allUniqueName="[Clean brokerage].[client_name].[All]" dimensionUniqueName="[Clean brokerage]" displayFolder="" count="0" memberValueDatatype="130" unbalanced="0"/>
    <cacheHierarchy uniqueName="[Clean brokerage].[policy_number]" caption="policy_number" attribute="1" defaultMemberUniqueName="[Clean brokerage].[policy_number].[All]" allUniqueName="[Clean brokerage].[policy_number].[All]" dimensionUniqueName="[Clean brokerage]" displayFolder="" count="0" memberValueDatatype="130" unbalanced="0"/>
    <cacheHierarchy uniqueName="[Clean brokerage].[policy_status]" caption="policy_status" attribute="1" defaultMemberUniqueName="[Clean brokerage].[policy_status].[All]" allUniqueName="[Clean brokerage].[policy_status].[All]" dimensionUniqueName="[Clean brokerage]" displayFolder="" count="0" memberValueDatatype="130" unbalanced="0"/>
    <cacheHierarchy uniqueName="[Clean brokerage].[policy_start_date]" caption="policy_start_date" attribute="1" time="1" defaultMemberUniqueName="[Clean brokerage].[policy_start_date].[All]" allUniqueName="[Clean brokerage].[policy_start_date].[All]" dimensionUniqueName="[Clean brokerage]" displayFolder="" count="0" memberValueDatatype="7" unbalanced="0"/>
    <cacheHierarchy uniqueName="[Clean brokerage].[policy_end_date]" caption="policy_end_date" attribute="1" time="1" defaultMemberUniqueName="[Clean brokerage].[policy_end_date].[All]" allUniqueName="[Clean brokerage].[policy_end_date].[All]" dimensionUniqueName="[Clean brokerage]" displayFolder="" count="0" memberValueDatatype="7" unbalanced="0"/>
    <cacheHierarchy uniqueName="[Clean brokerage].[product_group]" caption="product_group" attribute="1" defaultMemberUniqueName="[Clean brokerage].[product_group].[All]" allUniqueName="[Clean brokerage].[product_group].[All]" dimensionUniqueName="[Clean brokerage]" displayFolder="" count="0" memberValueDatatype="130" unbalanced="0"/>
    <cacheHierarchy uniqueName="[Clean brokerage].[Account Exe ID]" caption="Account Exe ID" attribute="1" defaultMemberUniqueName="[Clean brokerage].[Account Exe ID].[All]" allUniqueName="[Clean brokerage].[Account Exe ID].[All]" dimensionUniqueName="[Clean brokerage]" displayFolder="" count="0" memberValueDatatype="5" unbalanced="0"/>
    <cacheHierarchy uniqueName="[Clean brokerage].[Exe Name]" caption="Exe Name" attribute="1" defaultMemberUniqueName="[Clean brokerage].[Exe Name].[All]" allUniqueName="[Clean brokerage].[Exe Name].[All]" dimensionUniqueName="[Clean brokerage]" displayFolder="" count="0" memberValueDatatype="130" unbalanced="0"/>
    <cacheHierarchy uniqueName="[Clean brokerage].[branch_name]" caption="branch_name" attribute="1" defaultMemberUniqueName="[Clean brokerage].[branch_name].[All]" allUniqueName="[Clean brokerage].[branch_name].[All]" dimensionUniqueName="[Clean brokerage]" displayFolder="" count="0" memberValueDatatype="130" unbalanced="0"/>
    <cacheHierarchy uniqueName="[Clean brokerage].[solution_group]" caption="solution_group" attribute="1" defaultMemberUniqueName="[Clean brokerage].[solution_group].[All]" allUniqueName="[Clean brokerage].[solution_group].[All]" dimensionUniqueName="[Clean brokerage]" displayFolder="" count="0" memberValueDatatype="130" unbalanced="0"/>
    <cacheHierarchy uniqueName="[Clean brokerage].[income_class]" caption="income_class" attribute="1" defaultMemberUniqueName="[Clean brokerage].[income_class].[All]" allUniqueName="[Clean brokerage].[income_class].[All]" dimensionUniqueName="[Clean brokerage]" displayFolder="" count="0" memberValueDatatype="130" unbalanced="0"/>
    <cacheHierarchy uniqueName="[Clean brokerage].[Amount]" caption="Amount" attribute="1" defaultMemberUniqueName="[Clean brokerage].[Amount].[All]" allUniqueName="[Clean brokerage].[Amount].[All]" dimensionUniqueName="[Clean brokerage]" displayFolder="" count="0" memberValueDatatype="5" unbalanced="0"/>
    <cacheHierarchy uniqueName="[Clean brokerage].[income_due_date]" caption="income_due_date" attribute="1" time="1" defaultMemberUniqueName="[Clean brokerage].[income_due_date].[All]" allUniqueName="[Clean brokerage].[income_due_date].[All]" dimensionUniqueName="[Clean brokerage]" displayFolder="" count="0" memberValueDatatype="7" unbalanced="0"/>
    <cacheHierarchy uniqueName="[Clean brokerage].[revenue_transaction_type]" caption="revenue_transaction_type" attribute="1" defaultMemberUniqueName="[Clean brokerage].[revenue_transaction_type].[All]" allUniqueName="[Clean brokerage].[revenue_transaction_type].[All]" dimensionUniqueName="[Clean brokerage]" displayFolder="" count="0" memberValueDatatype="130" unbalanced="0"/>
    <cacheHierarchy uniqueName="[Clean brokerage].[renewal_status]" caption="renewal_status" attribute="1" defaultMemberUniqueName="[Clean brokerage].[renewal_status].[All]" allUniqueName="[Clean brokerage].[renewal_status].[All]" dimensionUniqueName="[Clean brokerage]" displayFolder="" count="0" memberValueDatatype="130" unbalanced="0"/>
    <cacheHierarchy uniqueName="[Clean brokerage].[lapse_reason]" caption="lapse_reason" attribute="1" defaultMemberUniqueName="[Clean brokerage].[lapse_reason].[All]" allUniqueName="[Clean brokerage].[lapse_reason].[All]" dimensionUniqueName="[Clean brokerage]" displayFolder="" count="0" memberValueDatatype="130" unbalanced="0"/>
    <cacheHierarchy uniqueName="[Clean brokerage].[last_updated_date]" caption="last_updated_date" attribute="1" time="1" defaultMemberUniqueName="[Clean brokerage].[last_updated_date].[All]" allUniqueName="[Clean brokerage].[last_updated_date].[All]" dimensionUniqueName="[Clean brokerage]" displayFolder="" count="0" memberValueDatatype="7" unbalanced="0"/>
    <cacheHierarchy uniqueName="[fees_202001231041].[client_name]" caption="client_name" attribute="1" defaultMemberUniqueName="[fees_202001231041].[client_name].[All]" allUniqueName="[fees_202001231041].[client_name].[All]" dimensionUniqueName="[fees_202001231041]" displayFolder="" count="0" memberValueDatatype="130" unbalanced="0"/>
    <cacheHierarchy uniqueName="[fees_202001231041].[branch_name]" caption="branch_name" attribute="1" defaultMemberUniqueName="[fees_202001231041].[branch_name].[All]" allUniqueName="[fees_202001231041].[branch_name].[All]" dimensionUniqueName="[fees_202001231041]" displayFolder="" count="0" memberValueDatatype="130" unbalanced="0"/>
    <cacheHierarchy uniqueName="[fees_202001231041].[solution_group]" caption="solution_group" attribute="1" defaultMemberUniqueName="[fees_202001231041].[solution_group].[All]" allUniqueName="[fees_202001231041].[solution_group].[All]" dimensionUniqueName="[fees_202001231041]" displayFolder="" count="0" memberValueDatatype="130" unbalanced="0"/>
    <cacheHierarchy uniqueName="[fees_202001231041].[Account Exe ID]" caption="Account Exe ID" attribute="1" defaultMemberUniqueName="[fees_202001231041].[Account Exe ID].[All]" allUniqueName="[fees_202001231041].[Account Exe ID].[All]" dimensionUniqueName="[fees_202001231041]" displayFolder="" count="0" memberValueDatatype="5" unbalanced="0"/>
    <cacheHierarchy uniqueName="[fees_202001231041].[Account Executive]" caption="Account Executive" attribute="1" defaultMemberUniqueName="[fees_202001231041].[Account Executive].[All]" allUniqueName="[fees_202001231041].[Account Executive].[All]" dimensionUniqueName="[fees_202001231041]" displayFolder="" count="0" memberValueDatatype="130" unbalanced="0"/>
    <cacheHierarchy uniqueName="[fees_202001231041].[income_class]" caption="income_class" attribute="1" defaultMemberUniqueName="[fees_202001231041].[income_class].[All]" allUniqueName="[fees_202001231041].[income_class].[All]" dimensionUniqueName="[fees_202001231041]" displayFolder="" count="0" memberValueDatatype="130" unbalanced="0"/>
    <cacheHierarchy uniqueName="[fees_202001231041].[Amount]" caption="Amount" attribute="1" defaultMemberUniqueName="[fees_202001231041].[Amount].[All]" allUniqueName="[fees_202001231041].[Amount].[All]" dimensionUniqueName="[fees_202001231041]" displayFolder="" count="0" memberValueDatatype="5" unbalanced="0"/>
    <cacheHierarchy uniqueName="[fees_202001231041].[income_due_date]" caption="income_due_date" attribute="1" time="1" defaultMemberUniqueName="[fees_202001231041].[income_due_date].[All]" allUniqueName="[fees_202001231041].[income_due_date].[All]" dimensionUniqueName="[fees_202001231041]" displayFolder="" count="0" memberValueDatatype="7" unbalanced="0"/>
    <cacheHierarchy uniqueName="[fees_202001231041].[revenue_transaction_type]" caption="revenue_transaction_type" attribute="1" defaultMemberUniqueName="[fees_202001231041].[revenue_transaction_type].[All]" allUniqueName="[fees_202001231041].[revenue_transaction_type].[All]" dimensionUniqueName="[fees_202001231041]" displayFolder="" count="0" memberValueDatatype="130" unbalanced="0"/>
    <cacheHierarchy uniqueName="[gcrm_opportunity_202001231041].[opportunity_name]" caption="opportunity_name" attribute="1" defaultMemberUniqueName="[gcrm_opportunity_202001231041].[opportunity_name].[All]" allUniqueName="[gcrm_opportunity_202001231041].[opportunity_name].[All]" dimensionUniqueName="[gcrm_opportunity_202001231041]" displayFolder="" count="0" memberValueDatatype="130" unbalanced="0"/>
    <cacheHierarchy uniqueName="[gcrm_opportunity_202001231041].[opportunity_id]" caption="opportunity_id" attribute="1" defaultMemberUniqueName="[gcrm_opportunity_202001231041].[opportunity_id].[All]" allUniqueName="[gcrm_opportunity_202001231041].[opportunity_id].[All]" dimensionUniqueName="[gcrm_opportunity_202001231041]" displayFolder="" count="0" memberValueDatatype="130" unbalanced="0"/>
    <cacheHierarchy uniqueName="[gcrm_opportunity_202001231041].[Account Exe Id]" caption="Account Exe Id" attribute="1" defaultMemberUniqueName="[gcrm_opportunity_202001231041].[Account Exe Id].[All]" allUniqueName="[gcrm_opportunity_202001231041].[Account Exe Id].[All]" dimensionUniqueName="[gcrm_opportunity_202001231041]" displayFolder="" count="0" memberValueDatatype="5" unbalanced="0"/>
    <cacheHierarchy uniqueName="[gcrm_opportunity_202001231041].[Account Executive]" caption="Account Executive" attribute="1" defaultMemberUniqueName="[gcrm_opportunity_202001231041].[Account Executive].[All]" allUniqueName="[gcrm_opportunity_202001231041].[Account Executive].[All]" dimensionUniqueName="[gcrm_opportunity_202001231041]" displayFolder="" count="0" memberValueDatatype="130" unbalanced="0"/>
    <cacheHierarchy uniqueName="[gcrm_opportunity_202001231041].[premium_amount]" caption="premium_amount" attribute="1" defaultMemberUniqueName="[gcrm_opportunity_202001231041].[premium_amount].[All]" allUniqueName="[gcrm_opportunity_202001231041].[premium_amount].[All]" dimensionUniqueName="[gcrm_opportunity_202001231041]" displayFolder="" count="0" memberValueDatatype="5" unbalanced="0"/>
    <cacheHierarchy uniqueName="[gcrm_opportunity_202001231041].[revenue_amount]" caption="revenue_amount" attribute="1" defaultMemberUniqueName="[gcrm_opportunity_202001231041].[revenue_amount].[All]" allUniqueName="[gcrm_opportunity_202001231041].[revenue_amount].[All]" dimensionUniqueName="[gcrm_opportunity_202001231041]" displayFolder="" count="0" memberValueDatatype="5" unbalanced="0"/>
    <cacheHierarchy uniqueName="[gcrm_opportunity_202001231041].[closing_date]" caption="closing_date" attribute="1" time="1" defaultMemberUniqueName="[gcrm_opportunity_202001231041].[closing_date].[All]" allUniqueName="[gcrm_opportunity_202001231041].[closing_date].[All]" dimensionUniqueName="[gcrm_opportunity_202001231041]" displayFolder="" count="0" memberValueDatatype="7" unbalanced="0"/>
    <cacheHierarchy uniqueName="[gcrm_opportunity_202001231041].[stage]" caption="stage" attribute="1" defaultMemberUniqueName="[gcrm_opportunity_202001231041].[stage].[All]" allUniqueName="[gcrm_opportunity_202001231041].[stage].[All]" dimensionUniqueName="[gcrm_opportunity_202001231041]" displayFolder="" count="2" memberValueDatatype="130" unbalanced="0">
      <fieldsUsage count="2">
        <fieldUsage x="-1"/>
        <fieldUsage x="0"/>
      </fieldsUsage>
    </cacheHierarchy>
    <cacheHierarchy uniqueName="[gcrm_opportunity_202001231041].[branch]" caption="branch" attribute="1" defaultMemberUniqueName="[gcrm_opportunity_202001231041].[branch].[All]" allUniqueName="[gcrm_opportunity_202001231041].[branch].[All]" dimensionUniqueName="[gcrm_opportunity_202001231041]" displayFolder="" count="0" memberValueDatatype="130" unbalanced="0"/>
    <cacheHierarchy uniqueName="[gcrm_opportunity_202001231041].[specialty]" caption="specialty" attribute="1" defaultMemberUniqueName="[gcrm_opportunity_202001231041].[specialty].[All]" allUniqueName="[gcrm_opportunity_202001231041].[specialty].[All]" dimensionUniqueName="[gcrm_opportunity_202001231041]" displayFolder="" count="0" memberValueDatatype="130" unbalanced="0"/>
    <cacheHierarchy uniqueName="[gcrm_opportunity_202001231041].[product_group]" caption="product_group" attribute="1" defaultMemberUniqueName="[gcrm_opportunity_202001231041].[product_group].[All]" allUniqueName="[gcrm_opportunity_202001231041].[product_group].[All]" dimensionUniqueName="[gcrm_opportunity_202001231041]" displayFolder="" count="0" memberValueDatatype="130" unbalanced="0"/>
    <cacheHierarchy uniqueName="[gcrm_opportunity_202001231041].[product_sub_group]" caption="product_sub_group" attribute="1" defaultMemberUniqueName="[gcrm_opportunity_202001231041].[product_sub_group].[All]" allUniqueName="[gcrm_opportunity_202001231041].[product_sub_group].[All]" dimensionUniqueName="[gcrm_opportunity_202001231041]" displayFolder="" count="0" memberValueDatatype="130" unbalanced="0"/>
    <cacheHierarchy uniqueName="[gcrm_opportunity_202001231041].[risk_details]" caption="risk_details" attribute="1" defaultMemberUniqueName="[gcrm_opportunity_202001231041].[risk_details].[All]" allUniqueName="[gcrm_opportunity_202001231041].[risk_details].[All]" dimensionUniqueName="[gcrm_opportunity_202001231041]" displayFolder="" count="0" memberValueDatatype="130" unbalanced="0"/>
    <cacheHierarchy uniqueName="[invoice_202001231041].[invoice_number]" caption="invoice_number" attribute="1" defaultMemberUniqueName="[invoice_202001231041].[invoice_number].[All]" allUniqueName="[invoice_202001231041].[invoice_number].[All]" dimensionUniqueName="[invoice_202001231041]" displayFolder="" count="0" memberValueDatatype="5" unbalanced="0"/>
    <cacheHierarchy uniqueName="[invoice_202001231041].[invoice_date]" caption="invoice_date" attribute="1" time="1" defaultMemberUniqueName="[invoice_202001231041].[invoice_date].[All]" allUniqueName="[invoice_202001231041].[invoice_date].[All]" dimensionUniqueName="[invoice_202001231041]" displayFolder="" count="0" memberValueDatatype="7" unbalanced="0"/>
    <cacheHierarchy uniqueName="[invoice_202001231041].[Invoice_Month &amp; Year]" caption="Invoice_Month &amp; Year" attribute="1" defaultMemberUniqueName="[invoice_202001231041].[Invoice_Month &amp; Year].[All]" allUniqueName="[invoice_202001231041].[Invoice_Month &amp; Year].[All]" dimensionUniqueName="[invoice_202001231041]" displayFolder="" count="0" memberValueDatatype="130" unbalanced="0"/>
    <cacheHierarchy uniqueName="[invoice_202001231041].[revenue_transaction_type]" caption="revenue_transaction_type" attribute="1" defaultMemberUniqueName="[invoice_202001231041].[revenue_transaction_type].[All]" allUniqueName="[invoice_202001231041].[revenue_transaction_type].[All]" dimensionUniqueName="[invoice_202001231041]" displayFolder="" count="0" memberValueDatatype="130" unbalanced="0"/>
    <cacheHierarchy uniqueName="[invoice_202001231041].[branch_name]" caption="branch_name" attribute="1" defaultMemberUniqueName="[invoice_202001231041].[branch_name].[All]" allUniqueName="[invoice_202001231041].[branch_name].[All]" dimensionUniqueName="[invoice_202001231041]" displayFolder="" count="0" memberValueDatatype="130" unbalanced="0"/>
    <cacheHierarchy uniqueName="[invoice_202001231041].[solution_group]" caption="solution_group" attribute="1" defaultMemberUniqueName="[invoice_202001231041].[solution_group].[All]" allUniqueName="[invoice_202001231041].[solution_group].[All]" dimensionUniqueName="[invoice_202001231041]" displayFolder="" count="0" memberValueDatatype="130" unbalanced="0"/>
    <cacheHierarchy uniqueName="[invoice_202001231041].[Account Exe ID]" caption="Account Exe ID" attribute="1" defaultMemberUniqueName="[invoice_202001231041].[Account Exe ID].[All]" allUniqueName="[invoice_202001231041].[Account Exe ID].[All]" dimensionUniqueName="[invoice_202001231041]" displayFolder="" count="0" memberValueDatatype="5" unbalanced="0"/>
    <cacheHierarchy uniqueName="[invoice_202001231041].[Account Executive]" caption="Account Executive" attribute="1" defaultMemberUniqueName="[invoice_202001231041].[Account Executive].[All]" allUniqueName="[invoice_202001231041].[Account Executive].[All]" dimensionUniqueName="[invoice_202001231041]" displayFolder="" count="0" memberValueDatatype="130" unbalanced="0"/>
    <cacheHierarchy uniqueName="[invoice_202001231041].[income_class]" caption="income_class" attribute="1" defaultMemberUniqueName="[invoice_202001231041].[income_class].[All]" allUniqueName="[invoice_202001231041].[income_class].[All]" dimensionUniqueName="[invoice_202001231041]" displayFolder="" count="0" memberValueDatatype="130" unbalanced="0"/>
    <cacheHierarchy uniqueName="[invoice_202001231041].[Clean Client Name]" caption="Clean Client Name" attribute="1" defaultMemberUniqueName="[invoice_202001231041].[Clean Client Name].[All]" allUniqueName="[invoice_202001231041].[Clean Client Name].[All]" dimensionUniqueName="[invoice_202001231041]" displayFolder="" count="0" memberValueDatatype="130" unbalanced="0"/>
    <cacheHierarchy uniqueName="[invoice_202001231041].[Cleaned Policy_Number]" caption="Cleaned Policy_Number" attribute="1" defaultMemberUniqueName="[invoice_202001231041].[Cleaned Policy_Number].[All]" allUniqueName="[invoice_202001231041].[Cleaned Policy_Number].[All]" dimensionUniqueName="[invoice_202001231041]" displayFolder="" count="0" memberValueDatatype="130" unbalanced="0"/>
    <cacheHierarchy uniqueName="[invoice_202001231041].[Amount]" caption="Amount" attribute="1" defaultMemberUniqueName="[invoice_202001231041].[Amount].[All]" allUniqueName="[invoice_202001231041].[Amount].[All]" dimensionUniqueName="[invoice_202001231041]" displayFolder="" count="0" memberValueDatatype="5" unbalanced="0"/>
    <cacheHierarchy uniqueName="[invoice_202001231041].[income_due_date]" caption="income_due_date" attribute="1" time="1" defaultMemberUniqueName="[invoice_202001231041].[income_due_date].[All]" allUniqueName="[invoice_202001231041].[income_due_date].[All]" dimensionUniqueName="[invoice_202001231041]" displayFolder="" count="0" memberValueDatatype="7" unbalanced="0"/>
    <cacheHierarchy uniqueName="[invoice_202001231041].[check up]" caption="check up" attribute="1" defaultMemberUniqueName="[invoice_202001231041].[check up].[All]" allUniqueName="[invoice_202001231041].[check up].[All]" dimensionUniqueName="[invoice_202001231041]" displayFolder="" count="0" memberValueDatatype="130" unbalanced="0"/>
    <cacheHierarchy uniqueName="[meeting_list_202001231041].[Account Exe ID]" caption="Account Exe ID" attribute="1" defaultMemberUniqueName="[meeting_list_202001231041].[Account Exe ID].[All]" allUniqueName="[meeting_list_202001231041].[Account Exe ID].[All]" dimensionUniqueName="[meeting_list_202001231041]" displayFolder="" count="0" memberValueDatatype="5" unbalanced="0"/>
    <cacheHierarchy uniqueName="[meeting_list_202001231041].[Account Executive]" caption="Account Executive" attribute="1" defaultMemberUniqueName="[meeting_list_202001231041].[Account Executive].[All]" allUniqueName="[meeting_list_202001231041].[Account Executive].[All]" dimensionUniqueName="[meeting_list_202001231041]" displayFolder="" count="0" memberValueDatatype="130" unbalanced="0"/>
    <cacheHierarchy uniqueName="[meeting_list_202001231041].[branch_name]" caption="branch_name" attribute="1" defaultMemberUniqueName="[meeting_list_202001231041].[branch_name].[All]" allUniqueName="[meeting_list_202001231041].[branch_name].[All]" dimensionUniqueName="[meeting_list_202001231041]" displayFolder="" count="0" memberValueDatatype="130" unbalanced="0"/>
    <cacheHierarchy uniqueName="[meeting_list_202001231041].[global_attendees]" caption="global_attendees" attribute="1" defaultMemberUniqueName="[meeting_list_202001231041].[global_attendees].[All]" allUniqueName="[meeting_list_202001231041].[global_attendees].[All]" dimensionUniqueName="[meeting_list_202001231041]" displayFolder="" count="0" memberValueDatatype="130" unbalanced="0"/>
    <cacheHierarchy uniqueName="[meeting_list_202001231041].[meeting_date]" caption="meeting_date" attribute="1" time="1" defaultMemberUniqueName="[meeting_list_202001231041].[meeting_date].[All]" allUniqueName="[meeting_list_202001231041].[meeting_date].[All]" dimensionUniqueName="[meeting_list_202001231041]" displayFolder="" count="0" memberValueDatatype="7" unbalanced="0"/>
    <cacheHierarchy uniqueName="[NNENEE Indi bdgt -20012020].[Branch]" caption="Branch" attribute="1" defaultMemberUniqueName="[NNENEE Indi bdgt -20012020].[Branch].[All]" allUniqueName="[NNENEE Indi bdgt -20012020].[Branch].[All]" dimensionUniqueName="[NNENEE Indi bdgt -20012020]" displayFolder="" count="0" memberValueDatatype="130" unbalanced="0"/>
    <cacheHierarchy uniqueName="[NNENEE Indi bdgt -20012020].[Account Exe ID]" caption="Account Exe ID" attribute="1" defaultMemberUniqueName="[NNENEE Indi bdgt -20012020].[Account Exe ID].[All]" allUniqueName="[NNENEE Indi bdgt -20012020].[Account Exe ID].[All]" dimensionUniqueName="[NNENEE Indi bdgt -20012020]" displayFolder="" count="0" memberValueDatatype="5" unbalanced="0"/>
    <cacheHierarchy uniqueName="[NNENEE Indi bdgt -20012020].[Employee Name]" caption="Employee Name" attribute="1" defaultMemberUniqueName="[NNENEE Indi bdgt -20012020].[Employee Name].[All]" allUniqueName="[NNENEE Indi bdgt -20012020].[Employee Name].[All]" dimensionUniqueName="[NNENEE Indi bdgt -20012020]" displayFolder="" count="0" memberValueDatatype="130" unbalanced="0"/>
    <cacheHierarchy uniqueName="[NNENEE Indi bdgt -20012020].[New Role2]" caption="New Role2" attribute="1" defaultMemberUniqueName="[NNENEE Indi bdgt -20012020].[New Role2].[All]" allUniqueName="[NNENEE Indi bdgt -20012020].[New Role2].[All]" dimensionUniqueName="[NNENEE Indi bdgt -20012020]" displayFolder="" count="0" memberValueDatatype="130" unbalanced="0"/>
    <cacheHierarchy uniqueName="[NNENEE Indi bdgt -20012020].[New Budget]" caption="New Budget" attribute="1" defaultMemberUniqueName="[NNENEE Indi bdgt -20012020].[New Budget].[All]" allUniqueName="[NNENEE Indi bdgt -20012020].[New Budget].[All]" dimensionUniqueName="[NNENEE Indi bdgt -20012020]" displayFolder="" count="0" memberValueDatatype="5" unbalanced="0"/>
    <cacheHierarchy uniqueName="[NNENEE Indi bdgt -20012020].[Cross sell bugdet]" caption="Cross sell bugdet" attribute="1" defaultMemberUniqueName="[NNENEE Indi bdgt -20012020].[Cross sell bugdet].[All]" allUniqueName="[NNENEE Indi bdgt -20012020].[Cross sell bugdet].[All]" dimensionUniqueName="[NNENEE Indi bdgt -20012020]" displayFolder="" count="0" memberValueDatatype="5" unbalanced="0"/>
    <cacheHierarchy uniqueName="[NNENEE Indi bdgt -20012020].[Renewal Budget]" caption="Renewal Budget" attribute="1" defaultMemberUniqueName="[NNENEE Indi bdgt -20012020].[Renewal Budget].[All]" allUniqueName="[NNENEE Indi bdgt -20012020].[Renewal Budget].[All]" dimensionUniqueName="[NNENEE Indi bdgt -20012020]" displayFolder="" count="0" memberValueDatatype="5" unbalanced="0"/>
    <cacheHierarchy uniqueName="[Sheet1].[Executive name]" caption="Executive name" attribute="1" defaultMemberUniqueName="[Sheet1].[Executive name].[All]" allUniqueName="[Sheet1].[Executive name].[All]" dimensionUniqueName="[Sheet1]" displayFolder="" count="0" memberValueDatatype="130" unbalanced="0"/>
    <cacheHierarchy uniqueName="[Measures].[__XL_Count fees_202001231041]" caption="__XL_Count fees_202001231041" measure="1" displayFolder="" measureGroup="fees_202001231041" count="0" hidden="1"/>
    <cacheHierarchy uniqueName="[Measures].[__XL_Count NNENEE Indi bdgt -20012020]" caption="__XL_Count NNENEE Indi bdgt -20012020" measure="1" displayFolder="" measureGroup="NNENEE Indi bdgt -20012020" count="0" hidden="1"/>
    <cacheHierarchy uniqueName="[Measures].[__XL_Count meeting_list_202001231041]" caption="__XL_Count meeting_list_202001231041" measure="1" displayFolder="" measureGroup="meeting_list_202001231041" count="0" hidden="1"/>
    <cacheHierarchy uniqueName="[Measures].[__XL_Count gcrm_opportunity_202001231041]" caption="__XL_Count gcrm_opportunity_202001231041" measure="1" displayFolder="" measureGroup="gcrm_opportunity_202001231041" count="0" hidden="1"/>
    <cacheHierarchy uniqueName="[Measures].[__XL_Count Sheet1]" caption="__XL_Count Sheet1" measure="1" displayFolder="" measureGroup="Sheet1" count="0" hidden="1"/>
    <cacheHierarchy uniqueName="[Measures].[__XL_Count Clean brokerage]" caption="__XL_Count Clean brokerage" measure="1" displayFolder="" measureGroup="Clean brokerage" count="0" hidden="1"/>
    <cacheHierarchy uniqueName="[Measures].[__XL_Count invoice_202001231041]" caption="__XL_Count invoice_202001231041" measure="1" displayFolder="" measureGroup="invoice_202001231041" count="0" hidden="1"/>
    <cacheHierarchy uniqueName="[Measures].[__No measures defined]" caption="__No measures defined" measure="1" displayFolder="" count="0" hidden="1"/>
    <cacheHierarchy uniqueName="[Measures].[Sum of New Budget]" caption="Sum of New Budget" measure="1" displayFolder="" measureGroup="NNENEE Indi bdgt -20012020" count="0" hidden="1">
      <extLst>
        <ext xmlns:x15="http://schemas.microsoft.com/office/spreadsheetml/2010/11/main" uri="{B97F6D7D-B522-45F9-BDA1-12C45D357490}">
          <x15:cacheHierarchy aggregatedColumn="62"/>
        </ext>
      </extLst>
    </cacheHierarchy>
    <cacheHierarchy uniqueName="[Measures].[Sum of Cross sell bugdet]" caption="Sum of Cross sell bugdet" measure="1" displayFolder="" measureGroup="NNENEE Indi bdgt -20012020" count="0" hidden="1">
      <extLst>
        <ext xmlns:x15="http://schemas.microsoft.com/office/spreadsheetml/2010/11/main" uri="{B97F6D7D-B522-45F9-BDA1-12C45D357490}">
          <x15:cacheHierarchy aggregatedColumn="63"/>
        </ext>
      </extLst>
    </cacheHierarchy>
    <cacheHierarchy uniqueName="[Measures].[Sum of Renewal Budget]" caption="Sum of Renewal Budget" measure="1" displayFolder="" measureGroup="NNENEE Indi bdgt -20012020" count="0" hidden="1">
      <extLst>
        <ext xmlns:x15="http://schemas.microsoft.com/office/spreadsheetml/2010/11/main" uri="{B97F6D7D-B522-45F9-BDA1-12C45D357490}">
          <x15:cacheHierarchy aggregatedColumn="64"/>
        </ext>
      </extLst>
    </cacheHierarchy>
    <cacheHierarchy uniqueName="[Measures].[Sum of Amount 2]" caption="Sum of Amount 2" measure="1" displayFolder="" measureGroup="fees_202001231041" count="0" hidden="1">
      <extLst>
        <ext xmlns:x15="http://schemas.microsoft.com/office/spreadsheetml/2010/11/main" uri="{B97F6D7D-B522-45F9-BDA1-12C45D357490}">
          <x15:cacheHierarchy aggregatedColumn="23"/>
        </ext>
      </extLst>
    </cacheHierarchy>
    <cacheHierarchy uniqueName="[Measures].[Count of meeting_date]" caption="Count of meeting_date" measure="1" displayFolder="" measureGroup="meeting_list_202001231041" count="0" hidden="1">
      <extLst>
        <ext xmlns:x15="http://schemas.microsoft.com/office/spreadsheetml/2010/11/main" uri="{B97F6D7D-B522-45F9-BDA1-12C45D357490}">
          <x15:cacheHierarchy aggregatedColumn="57"/>
        </ext>
      </extLst>
    </cacheHierarchy>
    <cacheHierarchy uniqueName="[Measures].[Count of stage]" caption="Count of stage" measure="1" displayFolder="" measureGroup="gcrm_opportunity_202001231041" count="0" oneField="1" hidden="1">
      <fieldsUsage count="1">
        <fieldUsage x="1"/>
      </fieldsUsage>
      <extLst>
        <ext xmlns:x15="http://schemas.microsoft.com/office/spreadsheetml/2010/11/main" uri="{B97F6D7D-B522-45F9-BDA1-12C45D357490}">
          <x15:cacheHierarchy aggregatedColumn="33"/>
        </ext>
      </extLst>
    </cacheHierarchy>
    <cacheHierarchy uniqueName="[Measures].[Count of Account Executive 2]" caption="Count of Account Executive 2" measure="1" displayFolder="" measureGroup="meeting_list_202001231041" count="0" hidden="1">
      <extLst>
        <ext xmlns:x15="http://schemas.microsoft.com/office/spreadsheetml/2010/11/main" uri="{B97F6D7D-B522-45F9-BDA1-12C45D357490}">
          <x15:cacheHierarchy aggregatedColumn="54"/>
        </ext>
      </extLst>
    </cacheHierarchy>
    <cacheHierarchy uniqueName="[Measures].[Sum of revenue_amount]" caption="Sum of revenue_amount" measure="1" displayFolder="" measureGroup="gcrm_opportunity_202001231041" count="0" hidden="1">
      <extLst>
        <ext xmlns:x15="http://schemas.microsoft.com/office/spreadsheetml/2010/11/main" uri="{B97F6D7D-B522-45F9-BDA1-12C45D357490}">
          <x15:cacheHierarchy aggregatedColumn="31"/>
        </ext>
      </extLst>
    </cacheHierarchy>
    <cacheHierarchy uniqueName="[Measures].[Count of global_attendees]" caption="Count of global_attendees" measure="1" displayFolder="" measureGroup="meeting_list_202001231041" count="0" hidden="1">
      <extLst>
        <ext xmlns:x15="http://schemas.microsoft.com/office/spreadsheetml/2010/11/main" uri="{B97F6D7D-B522-45F9-BDA1-12C45D357490}">
          <x15:cacheHierarchy aggregatedColumn="56"/>
        </ext>
      </extLst>
    </cacheHierarchy>
    <cacheHierarchy uniqueName="[Measures].[Sum of Amount]" caption="Sum of Amount" measure="1" displayFolder="" measureGroup="Clean brokerage" count="0" hidden="1">
      <extLst>
        <ext xmlns:x15="http://schemas.microsoft.com/office/spreadsheetml/2010/11/main" uri="{B97F6D7D-B522-45F9-BDA1-12C45D357490}">
          <x15:cacheHierarchy aggregatedColumn="11"/>
        </ext>
      </extLst>
    </cacheHierarchy>
    <cacheHierarchy uniqueName="[Measures].[Count of income_class]" caption="Count of income_class" measure="1" displayFolder="" measureGroup="invoice_202001231041" count="0" hidden="1">
      <extLst>
        <ext xmlns:x15="http://schemas.microsoft.com/office/spreadsheetml/2010/11/main" uri="{B97F6D7D-B522-45F9-BDA1-12C45D357490}">
          <x15:cacheHierarchy aggregatedColumn="47"/>
        </ext>
      </extLst>
    </cacheHierarchy>
    <cacheHierarchy uniqueName="[Measures].[Sum of invoice_number]" caption="Sum of invoice_number" measure="1" displayFolder="" measureGroup="invoice_202001231041" count="0" hidden="1">
      <extLst>
        <ext xmlns:x15="http://schemas.microsoft.com/office/spreadsheetml/2010/11/main" uri="{B97F6D7D-B522-45F9-BDA1-12C45D357490}">
          <x15:cacheHierarchy aggregatedColumn="39"/>
        </ext>
      </extLst>
    </cacheHierarchy>
    <cacheHierarchy uniqueName="[Measures].[Count of invoice_number]" caption="Count of invoice_number" measure="1" displayFolder="" measureGroup="invoice_202001231041" count="0" hidden="1">
      <extLst>
        <ext xmlns:x15="http://schemas.microsoft.com/office/spreadsheetml/2010/11/main" uri="{B97F6D7D-B522-45F9-BDA1-12C45D357490}">
          <x15:cacheHierarchy aggregatedColumn="39"/>
        </ext>
      </extLst>
    </cacheHierarchy>
  </cacheHierarchies>
  <kpis count="0"/>
  <dimensions count="8">
    <dimension name="Clean brokerage" uniqueName="[Clean brokerage]" caption="Clean brokerage"/>
    <dimension name="fees_202001231041" uniqueName="[fees_202001231041]" caption="fees_202001231041"/>
    <dimension name="gcrm_opportunity_202001231041" uniqueName="[gcrm_opportunity_202001231041]" caption="gcrm_opportunity_202001231041"/>
    <dimension name="invoice_202001231041" uniqueName="[invoice_202001231041]" caption="invoice_202001231041"/>
    <dimension measure="1" name="Measures" uniqueName="[Measures]" caption="Measures"/>
    <dimension name="meeting_list_202001231041" uniqueName="[meeting_list_202001231041]" caption="meeting_list_202001231041"/>
    <dimension name="NNENEE Indi bdgt -20012020" uniqueName="[NNENEE Indi bdgt -20012020]" caption="NNENEE Indi bdgt -20012020"/>
    <dimension name="Sheet1" uniqueName="[Sheet1]" caption="Sheet1"/>
  </dimensions>
  <measureGroups count="7">
    <measureGroup name="Clean brokerage" caption="Clean brokerage"/>
    <measureGroup name="fees_202001231041" caption="fees_202001231041"/>
    <measureGroup name="gcrm_opportunity_202001231041" caption="gcrm_opportunity_202001231041"/>
    <measureGroup name="invoice_202001231041" caption="invoice_202001231041"/>
    <measureGroup name="meeting_list_202001231041" caption="meeting_list_202001231041"/>
    <measureGroup name="NNENEE Indi bdgt -20012020" caption="NNENEE Indi bdgt -20012020"/>
    <measureGroup name="Sheet1" caption="Sheet1"/>
  </measureGroups>
  <maps count="13">
    <map measureGroup="0" dimension="0"/>
    <map measureGroup="0" dimension="7"/>
    <map measureGroup="1" dimension="1"/>
    <map measureGroup="1" dimension="7"/>
    <map measureGroup="2" dimension="2"/>
    <map measureGroup="2" dimension="7"/>
    <map measureGroup="3" dimension="3"/>
    <map measureGroup="3" dimension="7"/>
    <map measureGroup="4" dimension="5"/>
    <map measureGroup="4" dimension="7"/>
    <map measureGroup="5" dimension="6"/>
    <map measureGroup="5" dimension="7"/>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utam Tapan" refreshedDate="46172.64379224537" backgroundQuery="1" createdVersion="8" refreshedVersion="8" minRefreshableVersion="3" recordCount="0" supportSubquery="1" supportAdvancedDrill="1" xr:uid="{5A055A3F-9D8C-45C5-A17A-8895A22F4E52}">
  <cacheSource type="external" connectionId="8"/>
  <cacheFields count="3">
    <cacheField name="[gcrm_opportunity_202001231041].[Account Executive].[Account Executive]" caption="Account Executive" numFmtId="0" hierarchy="29" level="1">
      <sharedItems count="5">
        <s v="Animesh Rawat"/>
        <s v="Ketan Jain"/>
        <s v="Mark"/>
        <s v="Shivani Sharma"/>
        <s v="Vinay"/>
      </sharedItems>
    </cacheField>
    <cacheField name="[gcrm_opportunity_202001231041].[stage].[stage]" caption="stage" numFmtId="0" hierarchy="33" level="1">
      <sharedItems count="3">
        <s v="Negotiate"/>
        <s v="Propose Solution"/>
        <s v="Qualify Opportunity"/>
      </sharedItems>
    </cacheField>
    <cacheField name="[Measures].[Sum of revenue_amount]" caption="Sum of revenue_amount" numFmtId="0" hierarchy="81" level="32767"/>
  </cacheFields>
  <cacheHierarchies count="87">
    <cacheHierarchy uniqueName="[Clean brokerage].[client_name]" caption="client_name" attribute="1" defaultMemberUniqueName="[Clean brokerage].[client_name].[All]" allUniqueName="[Clean brokerage].[client_name].[All]" dimensionUniqueName="[Clean brokerage]" displayFolder="" count="0" memberValueDatatype="130" unbalanced="0"/>
    <cacheHierarchy uniqueName="[Clean brokerage].[policy_number]" caption="policy_number" attribute="1" defaultMemberUniqueName="[Clean brokerage].[policy_number].[All]" allUniqueName="[Clean brokerage].[policy_number].[All]" dimensionUniqueName="[Clean brokerage]" displayFolder="" count="0" memberValueDatatype="130" unbalanced="0"/>
    <cacheHierarchy uniqueName="[Clean brokerage].[policy_status]" caption="policy_status" attribute="1" defaultMemberUniqueName="[Clean brokerage].[policy_status].[All]" allUniqueName="[Clean brokerage].[policy_status].[All]" dimensionUniqueName="[Clean brokerage]" displayFolder="" count="0" memberValueDatatype="130" unbalanced="0"/>
    <cacheHierarchy uniqueName="[Clean brokerage].[policy_start_date]" caption="policy_start_date" attribute="1" time="1" defaultMemberUniqueName="[Clean brokerage].[policy_start_date].[All]" allUniqueName="[Clean brokerage].[policy_start_date].[All]" dimensionUniqueName="[Clean brokerage]" displayFolder="" count="0" memberValueDatatype="7" unbalanced="0"/>
    <cacheHierarchy uniqueName="[Clean brokerage].[policy_end_date]" caption="policy_end_date" attribute="1" time="1" defaultMemberUniqueName="[Clean brokerage].[policy_end_date].[All]" allUniqueName="[Clean brokerage].[policy_end_date].[All]" dimensionUniqueName="[Clean brokerage]" displayFolder="" count="0" memberValueDatatype="7" unbalanced="0"/>
    <cacheHierarchy uniqueName="[Clean brokerage].[product_group]" caption="product_group" attribute="1" defaultMemberUniqueName="[Clean brokerage].[product_group].[All]" allUniqueName="[Clean brokerage].[product_group].[All]" dimensionUniqueName="[Clean brokerage]" displayFolder="" count="0" memberValueDatatype="130" unbalanced="0"/>
    <cacheHierarchy uniqueName="[Clean brokerage].[Account Exe ID]" caption="Account Exe ID" attribute="1" defaultMemberUniqueName="[Clean brokerage].[Account Exe ID].[All]" allUniqueName="[Clean brokerage].[Account Exe ID].[All]" dimensionUniqueName="[Clean brokerage]" displayFolder="" count="0" memberValueDatatype="5" unbalanced="0"/>
    <cacheHierarchy uniqueName="[Clean brokerage].[Exe Name]" caption="Exe Name" attribute="1" defaultMemberUniqueName="[Clean brokerage].[Exe Name].[All]" allUniqueName="[Clean brokerage].[Exe Name].[All]" dimensionUniqueName="[Clean brokerage]" displayFolder="" count="0" memberValueDatatype="130" unbalanced="0"/>
    <cacheHierarchy uniqueName="[Clean brokerage].[branch_name]" caption="branch_name" attribute="1" defaultMemberUniqueName="[Clean brokerage].[branch_name].[All]" allUniqueName="[Clean brokerage].[branch_name].[All]" dimensionUniqueName="[Clean brokerage]" displayFolder="" count="0" memberValueDatatype="130" unbalanced="0"/>
    <cacheHierarchy uniqueName="[Clean brokerage].[solution_group]" caption="solution_group" attribute="1" defaultMemberUniqueName="[Clean brokerage].[solution_group].[All]" allUniqueName="[Clean brokerage].[solution_group].[All]" dimensionUniqueName="[Clean brokerage]" displayFolder="" count="0" memberValueDatatype="130" unbalanced="0"/>
    <cacheHierarchy uniqueName="[Clean brokerage].[income_class]" caption="income_class" attribute="1" defaultMemberUniqueName="[Clean brokerage].[income_class].[All]" allUniqueName="[Clean brokerage].[income_class].[All]" dimensionUniqueName="[Clean brokerage]" displayFolder="" count="0" memberValueDatatype="130" unbalanced="0"/>
    <cacheHierarchy uniqueName="[Clean brokerage].[Amount]" caption="Amount" attribute="1" defaultMemberUniqueName="[Clean brokerage].[Amount].[All]" allUniqueName="[Clean brokerage].[Amount].[All]" dimensionUniqueName="[Clean brokerage]" displayFolder="" count="0" memberValueDatatype="5" unbalanced="0"/>
    <cacheHierarchy uniqueName="[Clean brokerage].[income_due_date]" caption="income_due_date" attribute="1" time="1" defaultMemberUniqueName="[Clean brokerage].[income_due_date].[All]" allUniqueName="[Clean brokerage].[income_due_date].[All]" dimensionUniqueName="[Clean brokerage]" displayFolder="" count="0" memberValueDatatype="7" unbalanced="0"/>
    <cacheHierarchy uniqueName="[Clean brokerage].[revenue_transaction_type]" caption="revenue_transaction_type" attribute="1" defaultMemberUniqueName="[Clean brokerage].[revenue_transaction_type].[All]" allUniqueName="[Clean brokerage].[revenue_transaction_type].[All]" dimensionUniqueName="[Clean brokerage]" displayFolder="" count="0" memberValueDatatype="130" unbalanced="0"/>
    <cacheHierarchy uniqueName="[Clean brokerage].[renewal_status]" caption="renewal_status" attribute="1" defaultMemberUniqueName="[Clean brokerage].[renewal_status].[All]" allUniqueName="[Clean brokerage].[renewal_status].[All]" dimensionUniqueName="[Clean brokerage]" displayFolder="" count="0" memberValueDatatype="130" unbalanced="0"/>
    <cacheHierarchy uniqueName="[Clean brokerage].[lapse_reason]" caption="lapse_reason" attribute="1" defaultMemberUniqueName="[Clean brokerage].[lapse_reason].[All]" allUniqueName="[Clean brokerage].[lapse_reason].[All]" dimensionUniqueName="[Clean brokerage]" displayFolder="" count="0" memberValueDatatype="130" unbalanced="0"/>
    <cacheHierarchy uniqueName="[Clean brokerage].[last_updated_date]" caption="last_updated_date" attribute="1" time="1" defaultMemberUniqueName="[Clean brokerage].[last_updated_date].[All]" allUniqueName="[Clean brokerage].[last_updated_date].[All]" dimensionUniqueName="[Clean brokerage]" displayFolder="" count="0" memberValueDatatype="7" unbalanced="0"/>
    <cacheHierarchy uniqueName="[fees_202001231041].[client_name]" caption="client_name" attribute="1" defaultMemberUniqueName="[fees_202001231041].[client_name].[All]" allUniqueName="[fees_202001231041].[client_name].[All]" dimensionUniqueName="[fees_202001231041]" displayFolder="" count="0" memberValueDatatype="130" unbalanced="0"/>
    <cacheHierarchy uniqueName="[fees_202001231041].[branch_name]" caption="branch_name" attribute="1" defaultMemberUniqueName="[fees_202001231041].[branch_name].[All]" allUniqueName="[fees_202001231041].[branch_name].[All]" dimensionUniqueName="[fees_202001231041]" displayFolder="" count="0" memberValueDatatype="130" unbalanced="0"/>
    <cacheHierarchy uniqueName="[fees_202001231041].[solution_group]" caption="solution_group" attribute="1" defaultMemberUniqueName="[fees_202001231041].[solution_group].[All]" allUniqueName="[fees_202001231041].[solution_group].[All]" dimensionUniqueName="[fees_202001231041]" displayFolder="" count="0" memberValueDatatype="130" unbalanced="0"/>
    <cacheHierarchy uniqueName="[fees_202001231041].[Account Exe ID]" caption="Account Exe ID" attribute="1" defaultMemberUniqueName="[fees_202001231041].[Account Exe ID].[All]" allUniqueName="[fees_202001231041].[Account Exe ID].[All]" dimensionUniqueName="[fees_202001231041]" displayFolder="" count="0" memberValueDatatype="5" unbalanced="0"/>
    <cacheHierarchy uniqueName="[fees_202001231041].[Account Executive]" caption="Account Executive" attribute="1" defaultMemberUniqueName="[fees_202001231041].[Account Executive].[All]" allUniqueName="[fees_202001231041].[Account Executive].[All]" dimensionUniqueName="[fees_202001231041]" displayFolder="" count="0" memberValueDatatype="130" unbalanced="0"/>
    <cacheHierarchy uniqueName="[fees_202001231041].[income_class]" caption="income_class" attribute="1" defaultMemberUniqueName="[fees_202001231041].[income_class].[All]" allUniqueName="[fees_202001231041].[income_class].[All]" dimensionUniqueName="[fees_202001231041]" displayFolder="" count="0" memberValueDatatype="130" unbalanced="0"/>
    <cacheHierarchy uniqueName="[fees_202001231041].[Amount]" caption="Amount" attribute="1" defaultMemberUniqueName="[fees_202001231041].[Amount].[All]" allUniqueName="[fees_202001231041].[Amount].[All]" dimensionUniqueName="[fees_202001231041]" displayFolder="" count="0" memberValueDatatype="5" unbalanced="0"/>
    <cacheHierarchy uniqueName="[fees_202001231041].[income_due_date]" caption="income_due_date" attribute="1" time="1" defaultMemberUniqueName="[fees_202001231041].[income_due_date].[All]" allUniqueName="[fees_202001231041].[income_due_date].[All]" dimensionUniqueName="[fees_202001231041]" displayFolder="" count="0" memberValueDatatype="7" unbalanced="0"/>
    <cacheHierarchy uniqueName="[fees_202001231041].[revenue_transaction_type]" caption="revenue_transaction_type" attribute="1" defaultMemberUniqueName="[fees_202001231041].[revenue_transaction_type].[All]" allUniqueName="[fees_202001231041].[revenue_transaction_type].[All]" dimensionUniqueName="[fees_202001231041]" displayFolder="" count="0" memberValueDatatype="130" unbalanced="0"/>
    <cacheHierarchy uniqueName="[gcrm_opportunity_202001231041].[opportunity_name]" caption="opportunity_name" attribute="1" defaultMemberUniqueName="[gcrm_opportunity_202001231041].[opportunity_name].[All]" allUniqueName="[gcrm_opportunity_202001231041].[opportunity_name].[All]" dimensionUniqueName="[gcrm_opportunity_202001231041]" displayFolder="" count="0" memberValueDatatype="130" unbalanced="0"/>
    <cacheHierarchy uniqueName="[gcrm_opportunity_202001231041].[opportunity_id]" caption="opportunity_id" attribute="1" defaultMemberUniqueName="[gcrm_opportunity_202001231041].[opportunity_id].[All]" allUniqueName="[gcrm_opportunity_202001231041].[opportunity_id].[All]" dimensionUniqueName="[gcrm_opportunity_202001231041]" displayFolder="" count="0" memberValueDatatype="130" unbalanced="0"/>
    <cacheHierarchy uniqueName="[gcrm_opportunity_202001231041].[Account Exe Id]" caption="Account Exe Id" attribute="1" defaultMemberUniqueName="[gcrm_opportunity_202001231041].[Account Exe Id].[All]" allUniqueName="[gcrm_opportunity_202001231041].[Account Exe Id].[All]" dimensionUniqueName="[gcrm_opportunity_202001231041]" displayFolder="" count="0" memberValueDatatype="5" unbalanced="0"/>
    <cacheHierarchy uniqueName="[gcrm_opportunity_202001231041].[Account Executive]" caption="Account Executive" attribute="1" defaultMemberUniqueName="[gcrm_opportunity_202001231041].[Account Executive].[All]" allUniqueName="[gcrm_opportunity_202001231041].[Account Executive].[All]" dimensionUniqueName="[gcrm_opportunity_202001231041]" displayFolder="" count="2" memberValueDatatype="130" unbalanced="0">
      <fieldsUsage count="2">
        <fieldUsage x="-1"/>
        <fieldUsage x="0"/>
      </fieldsUsage>
    </cacheHierarchy>
    <cacheHierarchy uniqueName="[gcrm_opportunity_202001231041].[premium_amount]" caption="premium_amount" attribute="1" defaultMemberUniqueName="[gcrm_opportunity_202001231041].[premium_amount].[All]" allUniqueName="[gcrm_opportunity_202001231041].[premium_amount].[All]" dimensionUniqueName="[gcrm_opportunity_202001231041]" displayFolder="" count="0" memberValueDatatype="5" unbalanced="0"/>
    <cacheHierarchy uniqueName="[gcrm_opportunity_202001231041].[revenue_amount]" caption="revenue_amount" attribute="1" defaultMemberUniqueName="[gcrm_opportunity_202001231041].[revenue_amount].[All]" allUniqueName="[gcrm_opportunity_202001231041].[revenue_amount].[All]" dimensionUniqueName="[gcrm_opportunity_202001231041]" displayFolder="" count="0" memberValueDatatype="5" unbalanced="0"/>
    <cacheHierarchy uniqueName="[gcrm_opportunity_202001231041].[closing_date]" caption="closing_date" attribute="1" time="1" defaultMemberUniqueName="[gcrm_opportunity_202001231041].[closing_date].[All]" allUniqueName="[gcrm_opportunity_202001231041].[closing_date].[All]" dimensionUniqueName="[gcrm_opportunity_202001231041]" displayFolder="" count="0" memberValueDatatype="7" unbalanced="0"/>
    <cacheHierarchy uniqueName="[gcrm_opportunity_202001231041].[stage]" caption="stage" attribute="1" defaultMemberUniqueName="[gcrm_opportunity_202001231041].[stage].[All]" allUniqueName="[gcrm_opportunity_202001231041].[stage].[All]" dimensionUniqueName="[gcrm_opportunity_202001231041]" displayFolder="" count="2" memberValueDatatype="130" unbalanced="0">
      <fieldsUsage count="2">
        <fieldUsage x="-1"/>
        <fieldUsage x="1"/>
      </fieldsUsage>
    </cacheHierarchy>
    <cacheHierarchy uniqueName="[gcrm_opportunity_202001231041].[branch]" caption="branch" attribute="1" defaultMemberUniqueName="[gcrm_opportunity_202001231041].[branch].[All]" allUniqueName="[gcrm_opportunity_202001231041].[branch].[All]" dimensionUniqueName="[gcrm_opportunity_202001231041]" displayFolder="" count="0" memberValueDatatype="130" unbalanced="0"/>
    <cacheHierarchy uniqueName="[gcrm_opportunity_202001231041].[specialty]" caption="specialty" attribute="1" defaultMemberUniqueName="[gcrm_opportunity_202001231041].[specialty].[All]" allUniqueName="[gcrm_opportunity_202001231041].[specialty].[All]" dimensionUniqueName="[gcrm_opportunity_202001231041]" displayFolder="" count="0" memberValueDatatype="130" unbalanced="0"/>
    <cacheHierarchy uniqueName="[gcrm_opportunity_202001231041].[product_group]" caption="product_group" attribute="1" defaultMemberUniqueName="[gcrm_opportunity_202001231041].[product_group].[All]" allUniqueName="[gcrm_opportunity_202001231041].[product_group].[All]" dimensionUniqueName="[gcrm_opportunity_202001231041]" displayFolder="" count="0" memberValueDatatype="130" unbalanced="0"/>
    <cacheHierarchy uniqueName="[gcrm_opportunity_202001231041].[product_sub_group]" caption="product_sub_group" attribute="1" defaultMemberUniqueName="[gcrm_opportunity_202001231041].[product_sub_group].[All]" allUniqueName="[gcrm_opportunity_202001231041].[product_sub_group].[All]" dimensionUniqueName="[gcrm_opportunity_202001231041]" displayFolder="" count="0" memberValueDatatype="130" unbalanced="0"/>
    <cacheHierarchy uniqueName="[gcrm_opportunity_202001231041].[risk_details]" caption="risk_details" attribute="1" defaultMemberUniqueName="[gcrm_opportunity_202001231041].[risk_details].[All]" allUniqueName="[gcrm_opportunity_202001231041].[risk_details].[All]" dimensionUniqueName="[gcrm_opportunity_202001231041]" displayFolder="" count="0" memberValueDatatype="130" unbalanced="0"/>
    <cacheHierarchy uniqueName="[invoice_202001231041].[invoice_number]" caption="invoice_number" attribute="1" defaultMemberUniqueName="[invoice_202001231041].[invoice_number].[All]" allUniqueName="[invoice_202001231041].[invoice_number].[All]" dimensionUniqueName="[invoice_202001231041]" displayFolder="" count="0" memberValueDatatype="5" unbalanced="0"/>
    <cacheHierarchy uniqueName="[invoice_202001231041].[invoice_date]" caption="invoice_date" attribute="1" time="1" defaultMemberUniqueName="[invoice_202001231041].[invoice_date].[All]" allUniqueName="[invoice_202001231041].[invoice_date].[All]" dimensionUniqueName="[invoice_202001231041]" displayFolder="" count="0" memberValueDatatype="7" unbalanced="0"/>
    <cacheHierarchy uniqueName="[invoice_202001231041].[Invoice_Month &amp; Year]" caption="Invoice_Month &amp; Year" attribute="1" defaultMemberUniqueName="[invoice_202001231041].[Invoice_Month &amp; Year].[All]" allUniqueName="[invoice_202001231041].[Invoice_Month &amp; Year].[All]" dimensionUniqueName="[invoice_202001231041]" displayFolder="" count="0" memberValueDatatype="130" unbalanced="0"/>
    <cacheHierarchy uniqueName="[invoice_202001231041].[revenue_transaction_type]" caption="revenue_transaction_type" attribute="1" defaultMemberUniqueName="[invoice_202001231041].[revenue_transaction_type].[All]" allUniqueName="[invoice_202001231041].[revenue_transaction_type].[All]" dimensionUniqueName="[invoice_202001231041]" displayFolder="" count="0" memberValueDatatype="130" unbalanced="0"/>
    <cacheHierarchy uniqueName="[invoice_202001231041].[branch_name]" caption="branch_name" attribute="1" defaultMemberUniqueName="[invoice_202001231041].[branch_name].[All]" allUniqueName="[invoice_202001231041].[branch_name].[All]" dimensionUniqueName="[invoice_202001231041]" displayFolder="" count="0" memberValueDatatype="130" unbalanced="0"/>
    <cacheHierarchy uniqueName="[invoice_202001231041].[solution_group]" caption="solution_group" attribute="1" defaultMemberUniqueName="[invoice_202001231041].[solution_group].[All]" allUniqueName="[invoice_202001231041].[solution_group].[All]" dimensionUniqueName="[invoice_202001231041]" displayFolder="" count="0" memberValueDatatype="130" unbalanced="0"/>
    <cacheHierarchy uniqueName="[invoice_202001231041].[Account Exe ID]" caption="Account Exe ID" attribute="1" defaultMemberUniqueName="[invoice_202001231041].[Account Exe ID].[All]" allUniqueName="[invoice_202001231041].[Account Exe ID].[All]" dimensionUniqueName="[invoice_202001231041]" displayFolder="" count="0" memberValueDatatype="5" unbalanced="0"/>
    <cacheHierarchy uniqueName="[invoice_202001231041].[Account Executive]" caption="Account Executive" attribute="1" defaultMemberUniqueName="[invoice_202001231041].[Account Executive].[All]" allUniqueName="[invoice_202001231041].[Account Executive].[All]" dimensionUniqueName="[invoice_202001231041]" displayFolder="" count="0" memberValueDatatype="130" unbalanced="0"/>
    <cacheHierarchy uniqueName="[invoice_202001231041].[income_class]" caption="income_class" attribute="1" defaultMemberUniqueName="[invoice_202001231041].[income_class].[All]" allUniqueName="[invoice_202001231041].[income_class].[All]" dimensionUniqueName="[invoice_202001231041]" displayFolder="" count="0" memberValueDatatype="130" unbalanced="0"/>
    <cacheHierarchy uniqueName="[invoice_202001231041].[Clean Client Name]" caption="Clean Client Name" attribute="1" defaultMemberUniqueName="[invoice_202001231041].[Clean Client Name].[All]" allUniqueName="[invoice_202001231041].[Clean Client Name].[All]" dimensionUniqueName="[invoice_202001231041]" displayFolder="" count="0" memberValueDatatype="130" unbalanced="0"/>
    <cacheHierarchy uniqueName="[invoice_202001231041].[Cleaned Policy_Number]" caption="Cleaned Policy_Number" attribute="1" defaultMemberUniqueName="[invoice_202001231041].[Cleaned Policy_Number].[All]" allUniqueName="[invoice_202001231041].[Cleaned Policy_Number].[All]" dimensionUniqueName="[invoice_202001231041]" displayFolder="" count="0" memberValueDatatype="130" unbalanced="0"/>
    <cacheHierarchy uniqueName="[invoice_202001231041].[Amount]" caption="Amount" attribute="1" defaultMemberUniqueName="[invoice_202001231041].[Amount].[All]" allUniqueName="[invoice_202001231041].[Amount].[All]" dimensionUniqueName="[invoice_202001231041]" displayFolder="" count="0" memberValueDatatype="5" unbalanced="0"/>
    <cacheHierarchy uniqueName="[invoice_202001231041].[income_due_date]" caption="income_due_date" attribute="1" time="1" defaultMemberUniqueName="[invoice_202001231041].[income_due_date].[All]" allUniqueName="[invoice_202001231041].[income_due_date].[All]" dimensionUniqueName="[invoice_202001231041]" displayFolder="" count="0" memberValueDatatype="7" unbalanced="0"/>
    <cacheHierarchy uniqueName="[invoice_202001231041].[check up]" caption="check up" attribute="1" defaultMemberUniqueName="[invoice_202001231041].[check up].[All]" allUniqueName="[invoice_202001231041].[check up].[All]" dimensionUniqueName="[invoice_202001231041]" displayFolder="" count="0" memberValueDatatype="130" unbalanced="0"/>
    <cacheHierarchy uniqueName="[meeting_list_202001231041].[Account Exe ID]" caption="Account Exe ID" attribute="1" defaultMemberUniqueName="[meeting_list_202001231041].[Account Exe ID].[All]" allUniqueName="[meeting_list_202001231041].[Account Exe ID].[All]" dimensionUniqueName="[meeting_list_202001231041]" displayFolder="" count="0" memberValueDatatype="5" unbalanced="0"/>
    <cacheHierarchy uniqueName="[meeting_list_202001231041].[Account Executive]" caption="Account Executive" attribute="1" defaultMemberUniqueName="[meeting_list_202001231041].[Account Executive].[All]" allUniqueName="[meeting_list_202001231041].[Account Executive].[All]" dimensionUniqueName="[meeting_list_202001231041]" displayFolder="" count="0" memberValueDatatype="130" unbalanced="0"/>
    <cacheHierarchy uniqueName="[meeting_list_202001231041].[branch_name]" caption="branch_name" attribute="1" defaultMemberUniqueName="[meeting_list_202001231041].[branch_name].[All]" allUniqueName="[meeting_list_202001231041].[branch_name].[All]" dimensionUniqueName="[meeting_list_202001231041]" displayFolder="" count="0" memberValueDatatype="130" unbalanced="0"/>
    <cacheHierarchy uniqueName="[meeting_list_202001231041].[global_attendees]" caption="global_attendees" attribute="1" defaultMemberUniqueName="[meeting_list_202001231041].[global_attendees].[All]" allUniqueName="[meeting_list_202001231041].[global_attendees].[All]" dimensionUniqueName="[meeting_list_202001231041]" displayFolder="" count="0" memberValueDatatype="130" unbalanced="0"/>
    <cacheHierarchy uniqueName="[meeting_list_202001231041].[meeting_date]" caption="meeting_date" attribute="1" time="1" defaultMemberUniqueName="[meeting_list_202001231041].[meeting_date].[All]" allUniqueName="[meeting_list_202001231041].[meeting_date].[All]" dimensionUniqueName="[meeting_list_202001231041]" displayFolder="" count="0" memberValueDatatype="7" unbalanced="0"/>
    <cacheHierarchy uniqueName="[NNENEE Indi bdgt -20012020].[Branch]" caption="Branch" attribute="1" defaultMemberUniqueName="[NNENEE Indi bdgt -20012020].[Branch].[All]" allUniqueName="[NNENEE Indi bdgt -20012020].[Branch].[All]" dimensionUniqueName="[NNENEE Indi bdgt -20012020]" displayFolder="" count="0" memberValueDatatype="130" unbalanced="0"/>
    <cacheHierarchy uniqueName="[NNENEE Indi bdgt -20012020].[Account Exe ID]" caption="Account Exe ID" attribute="1" defaultMemberUniqueName="[NNENEE Indi bdgt -20012020].[Account Exe ID].[All]" allUniqueName="[NNENEE Indi bdgt -20012020].[Account Exe ID].[All]" dimensionUniqueName="[NNENEE Indi bdgt -20012020]" displayFolder="" count="0" memberValueDatatype="5" unbalanced="0"/>
    <cacheHierarchy uniqueName="[NNENEE Indi bdgt -20012020].[Employee Name]" caption="Employee Name" attribute="1" defaultMemberUniqueName="[NNENEE Indi bdgt -20012020].[Employee Name].[All]" allUniqueName="[NNENEE Indi bdgt -20012020].[Employee Name].[All]" dimensionUniqueName="[NNENEE Indi bdgt -20012020]" displayFolder="" count="0" memberValueDatatype="130" unbalanced="0"/>
    <cacheHierarchy uniqueName="[NNENEE Indi bdgt -20012020].[New Role2]" caption="New Role2" attribute="1" defaultMemberUniqueName="[NNENEE Indi bdgt -20012020].[New Role2].[All]" allUniqueName="[NNENEE Indi bdgt -20012020].[New Role2].[All]" dimensionUniqueName="[NNENEE Indi bdgt -20012020]" displayFolder="" count="0" memberValueDatatype="130" unbalanced="0"/>
    <cacheHierarchy uniqueName="[NNENEE Indi bdgt -20012020].[New Budget]" caption="New Budget" attribute="1" defaultMemberUniqueName="[NNENEE Indi bdgt -20012020].[New Budget].[All]" allUniqueName="[NNENEE Indi bdgt -20012020].[New Budget].[All]" dimensionUniqueName="[NNENEE Indi bdgt -20012020]" displayFolder="" count="0" memberValueDatatype="5" unbalanced="0"/>
    <cacheHierarchy uniqueName="[NNENEE Indi bdgt -20012020].[Cross sell bugdet]" caption="Cross sell bugdet" attribute="1" defaultMemberUniqueName="[NNENEE Indi bdgt -20012020].[Cross sell bugdet].[All]" allUniqueName="[NNENEE Indi bdgt -20012020].[Cross sell bugdet].[All]" dimensionUniqueName="[NNENEE Indi bdgt -20012020]" displayFolder="" count="0" memberValueDatatype="5" unbalanced="0"/>
    <cacheHierarchy uniqueName="[NNENEE Indi bdgt -20012020].[Renewal Budget]" caption="Renewal Budget" attribute="1" defaultMemberUniqueName="[NNENEE Indi bdgt -20012020].[Renewal Budget].[All]" allUniqueName="[NNENEE Indi bdgt -20012020].[Renewal Budget].[All]" dimensionUniqueName="[NNENEE Indi bdgt -20012020]" displayFolder="" count="0" memberValueDatatype="5" unbalanced="0"/>
    <cacheHierarchy uniqueName="[Sheet1].[Executive name]" caption="Executive name" attribute="1" defaultMemberUniqueName="[Sheet1].[Executive name].[All]" allUniqueName="[Sheet1].[Executive name].[All]" dimensionUniqueName="[Sheet1]" displayFolder="" count="0" memberValueDatatype="130" unbalanced="0"/>
    <cacheHierarchy uniqueName="[Measures].[__XL_Count fees_202001231041]" caption="__XL_Count fees_202001231041" measure="1" displayFolder="" measureGroup="fees_202001231041" count="0" hidden="1"/>
    <cacheHierarchy uniqueName="[Measures].[__XL_Count NNENEE Indi bdgt -20012020]" caption="__XL_Count NNENEE Indi bdgt -20012020" measure="1" displayFolder="" measureGroup="NNENEE Indi bdgt -20012020" count="0" hidden="1"/>
    <cacheHierarchy uniqueName="[Measures].[__XL_Count meeting_list_202001231041]" caption="__XL_Count meeting_list_202001231041" measure="1" displayFolder="" measureGroup="meeting_list_202001231041" count="0" hidden="1"/>
    <cacheHierarchy uniqueName="[Measures].[__XL_Count gcrm_opportunity_202001231041]" caption="__XL_Count gcrm_opportunity_202001231041" measure="1" displayFolder="" measureGroup="gcrm_opportunity_202001231041" count="0" hidden="1"/>
    <cacheHierarchy uniqueName="[Measures].[__XL_Count Sheet1]" caption="__XL_Count Sheet1" measure="1" displayFolder="" measureGroup="Sheet1" count="0" hidden="1"/>
    <cacheHierarchy uniqueName="[Measures].[__XL_Count Clean brokerage]" caption="__XL_Count Clean brokerage" measure="1" displayFolder="" measureGroup="Clean brokerage" count="0" hidden="1"/>
    <cacheHierarchy uniqueName="[Measures].[__XL_Count invoice_202001231041]" caption="__XL_Count invoice_202001231041" measure="1" displayFolder="" measureGroup="invoice_202001231041" count="0" hidden="1"/>
    <cacheHierarchy uniqueName="[Measures].[__No measures defined]" caption="__No measures defined" measure="1" displayFolder="" count="0" hidden="1"/>
    <cacheHierarchy uniqueName="[Measures].[Sum of New Budget]" caption="Sum of New Budget" measure="1" displayFolder="" measureGroup="NNENEE Indi bdgt -20012020" count="0" hidden="1">
      <extLst>
        <ext xmlns:x15="http://schemas.microsoft.com/office/spreadsheetml/2010/11/main" uri="{B97F6D7D-B522-45F9-BDA1-12C45D357490}">
          <x15:cacheHierarchy aggregatedColumn="62"/>
        </ext>
      </extLst>
    </cacheHierarchy>
    <cacheHierarchy uniqueName="[Measures].[Sum of Cross sell bugdet]" caption="Sum of Cross sell bugdet" measure="1" displayFolder="" measureGroup="NNENEE Indi bdgt -20012020" count="0" hidden="1">
      <extLst>
        <ext xmlns:x15="http://schemas.microsoft.com/office/spreadsheetml/2010/11/main" uri="{B97F6D7D-B522-45F9-BDA1-12C45D357490}">
          <x15:cacheHierarchy aggregatedColumn="63"/>
        </ext>
      </extLst>
    </cacheHierarchy>
    <cacheHierarchy uniqueName="[Measures].[Sum of Renewal Budget]" caption="Sum of Renewal Budget" measure="1" displayFolder="" measureGroup="NNENEE Indi bdgt -20012020" count="0" hidden="1">
      <extLst>
        <ext xmlns:x15="http://schemas.microsoft.com/office/spreadsheetml/2010/11/main" uri="{B97F6D7D-B522-45F9-BDA1-12C45D357490}">
          <x15:cacheHierarchy aggregatedColumn="64"/>
        </ext>
      </extLst>
    </cacheHierarchy>
    <cacheHierarchy uniqueName="[Measures].[Sum of Amount 2]" caption="Sum of Amount 2" measure="1" displayFolder="" measureGroup="fees_202001231041" count="0" hidden="1">
      <extLst>
        <ext xmlns:x15="http://schemas.microsoft.com/office/spreadsheetml/2010/11/main" uri="{B97F6D7D-B522-45F9-BDA1-12C45D357490}">
          <x15:cacheHierarchy aggregatedColumn="23"/>
        </ext>
      </extLst>
    </cacheHierarchy>
    <cacheHierarchy uniqueName="[Measures].[Count of meeting_date]" caption="Count of meeting_date" measure="1" displayFolder="" measureGroup="meeting_list_202001231041" count="0" hidden="1">
      <extLst>
        <ext xmlns:x15="http://schemas.microsoft.com/office/spreadsheetml/2010/11/main" uri="{B97F6D7D-B522-45F9-BDA1-12C45D357490}">
          <x15:cacheHierarchy aggregatedColumn="57"/>
        </ext>
      </extLst>
    </cacheHierarchy>
    <cacheHierarchy uniqueName="[Measures].[Count of stage]" caption="Count of stage" measure="1" displayFolder="" measureGroup="gcrm_opportunity_202001231041" count="0" hidden="1">
      <extLst>
        <ext xmlns:x15="http://schemas.microsoft.com/office/spreadsheetml/2010/11/main" uri="{B97F6D7D-B522-45F9-BDA1-12C45D357490}">
          <x15:cacheHierarchy aggregatedColumn="33"/>
        </ext>
      </extLst>
    </cacheHierarchy>
    <cacheHierarchy uniqueName="[Measures].[Count of Account Executive 2]" caption="Count of Account Executive 2" measure="1" displayFolder="" measureGroup="meeting_list_202001231041" count="0" hidden="1">
      <extLst>
        <ext xmlns:x15="http://schemas.microsoft.com/office/spreadsheetml/2010/11/main" uri="{B97F6D7D-B522-45F9-BDA1-12C45D357490}">
          <x15:cacheHierarchy aggregatedColumn="54"/>
        </ext>
      </extLst>
    </cacheHierarchy>
    <cacheHierarchy uniqueName="[Measures].[Sum of revenue_amount]" caption="Sum of revenue_amount" measure="1" displayFolder="" measureGroup="gcrm_opportunity_202001231041" count="0" oneField="1" hidden="1">
      <fieldsUsage count="1">
        <fieldUsage x="2"/>
      </fieldsUsage>
      <extLst>
        <ext xmlns:x15="http://schemas.microsoft.com/office/spreadsheetml/2010/11/main" uri="{B97F6D7D-B522-45F9-BDA1-12C45D357490}">
          <x15:cacheHierarchy aggregatedColumn="31"/>
        </ext>
      </extLst>
    </cacheHierarchy>
    <cacheHierarchy uniqueName="[Measures].[Count of global_attendees]" caption="Count of global_attendees" measure="1" displayFolder="" measureGroup="meeting_list_202001231041" count="0" hidden="1">
      <extLst>
        <ext xmlns:x15="http://schemas.microsoft.com/office/spreadsheetml/2010/11/main" uri="{B97F6D7D-B522-45F9-BDA1-12C45D357490}">
          <x15:cacheHierarchy aggregatedColumn="56"/>
        </ext>
      </extLst>
    </cacheHierarchy>
    <cacheHierarchy uniqueName="[Measures].[Sum of Amount]" caption="Sum of Amount" measure="1" displayFolder="" measureGroup="Clean brokerage" count="0" hidden="1">
      <extLst>
        <ext xmlns:x15="http://schemas.microsoft.com/office/spreadsheetml/2010/11/main" uri="{B97F6D7D-B522-45F9-BDA1-12C45D357490}">
          <x15:cacheHierarchy aggregatedColumn="11"/>
        </ext>
      </extLst>
    </cacheHierarchy>
    <cacheHierarchy uniqueName="[Measures].[Count of income_class]" caption="Count of income_class" measure="1" displayFolder="" measureGroup="invoice_202001231041" count="0" hidden="1">
      <extLst>
        <ext xmlns:x15="http://schemas.microsoft.com/office/spreadsheetml/2010/11/main" uri="{B97F6D7D-B522-45F9-BDA1-12C45D357490}">
          <x15:cacheHierarchy aggregatedColumn="47"/>
        </ext>
      </extLst>
    </cacheHierarchy>
    <cacheHierarchy uniqueName="[Measures].[Sum of invoice_number]" caption="Sum of invoice_number" measure="1" displayFolder="" measureGroup="invoice_202001231041" count="0" hidden="1">
      <extLst>
        <ext xmlns:x15="http://schemas.microsoft.com/office/spreadsheetml/2010/11/main" uri="{B97F6D7D-B522-45F9-BDA1-12C45D357490}">
          <x15:cacheHierarchy aggregatedColumn="39"/>
        </ext>
      </extLst>
    </cacheHierarchy>
    <cacheHierarchy uniqueName="[Measures].[Count of invoice_number]" caption="Count of invoice_number" measure="1" displayFolder="" measureGroup="invoice_202001231041" count="0" hidden="1">
      <extLst>
        <ext xmlns:x15="http://schemas.microsoft.com/office/spreadsheetml/2010/11/main" uri="{B97F6D7D-B522-45F9-BDA1-12C45D357490}">
          <x15:cacheHierarchy aggregatedColumn="39"/>
        </ext>
      </extLst>
    </cacheHierarchy>
  </cacheHierarchies>
  <kpis count="0"/>
  <dimensions count="8">
    <dimension name="Clean brokerage" uniqueName="[Clean brokerage]" caption="Clean brokerage"/>
    <dimension name="fees_202001231041" uniqueName="[fees_202001231041]" caption="fees_202001231041"/>
    <dimension name="gcrm_opportunity_202001231041" uniqueName="[gcrm_opportunity_202001231041]" caption="gcrm_opportunity_202001231041"/>
    <dimension name="invoice_202001231041" uniqueName="[invoice_202001231041]" caption="invoice_202001231041"/>
    <dimension measure="1" name="Measures" uniqueName="[Measures]" caption="Measures"/>
    <dimension name="meeting_list_202001231041" uniqueName="[meeting_list_202001231041]" caption="meeting_list_202001231041"/>
    <dimension name="NNENEE Indi bdgt -20012020" uniqueName="[NNENEE Indi bdgt -20012020]" caption="NNENEE Indi bdgt -20012020"/>
    <dimension name="Sheet1" uniqueName="[Sheet1]" caption="Sheet1"/>
  </dimensions>
  <measureGroups count="7">
    <measureGroup name="Clean brokerage" caption="Clean brokerage"/>
    <measureGroup name="fees_202001231041" caption="fees_202001231041"/>
    <measureGroup name="gcrm_opportunity_202001231041" caption="gcrm_opportunity_202001231041"/>
    <measureGroup name="invoice_202001231041" caption="invoice_202001231041"/>
    <measureGroup name="meeting_list_202001231041" caption="meeting_list_202001231041"/>
    <measureGroup name="NNENEE Indi bdgt -20012020" caption="NNENEE Indi bdgt -20012020"/>
    <measureGroup name="Sheet1" caption="Sheet1"/>
  </measureGroups>
  <maps count="13">
    <map measureGroup="0" dimension="0"/>
    <map measureGroup="0" dimension="7"/>
    <map measureGroup="1" dimension="1"/>
    <map measureGroup="1" dimension="7"/>
    <map measureGroup="2" dimension="2"/>
    <map measureGroup="2" dimension="7"/>
    <map measureGroup="3" dimension="3"/>
    <map measureGroup="3" dimension="7"/>
    <map measureGroup="4" dimension="5"/>
    <map measureGroup="4" dimension="7"/>
    <map measureGroup="5" dimension="6"/>
    <map measureGroup="5" dimension="7"/>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utam Tapan" refreshedDate="46172.643802777777" backgroundQuery="1" createdVersion="8" refreshedVersion="8" minRefreshableVersion="3" recordCount="0" supportSubquery="1" supportAdvancedDrill="1" xr:uid="{0C27677F-EDD2-4FC1-8A2F-DC3B0B1EEFB4}">
  <cacheSource type="external" connectionId="8"/>
  <cacheFields count="3">
    <cacheField name="[meeting_list_202001231041].[Account Executive].[Account Executive]" caption="Account Executive" numFmtId="0" hierarchy="54" level="1">
      <sharedItems count="9">
        <s v="Abhinav Shivam"/>
        <s v="Animesh Rawat"/>
        <s v="Gilbert"/>
        <s v="Ketan Jain"/>
        <s v="Manish Sharma"/>
        <s v="Mark"/>
        <s v="Raju Kumar"/>
        <s v="Shivani Sharma"/>
        <s v="Vinay"/>
      </sharedItems>
    </cacheField>
    <cacheField name="[Measures].[Count of global_attendees]" caption="Count of global_attendees" numFmtId="0" hierarchy="82" level="32767"/>
    <cacheField name="[Sheet1].[Executive name].[Executive name]" caption="Executive name" numFmtId="0" hierarchy="65" level="1">
      <sharedItems containsSemiMixedTypes="0" containsNonDate="0" containsString="0"/>
    </cacheField>
  </cacheFields>
  <cacheHierarchies count="87">
    <cacheHierarchy uniqueName="[Clean brokerage].[client_name]" caption="client_name" attribute="1" defaultMemberUniqueName="[Clean brokerage].[client_name].[All]" allUniqueName="[Clean brokerage].[client_name].[All]" dimensionUniqueName="[Clean brokerage]" displayFolder="" count="0" memberValueDatatype="130" unbalanced="0"/>
    <cacheHierarchy uniqueName="[Clean brokerage].[policy_number]" caption="policy_number" attribute="1" defaultMemberUniqueName="[Clean brokerage].[policy_number].[All]" allUniqueName="[Clean brokerage].[policy_number].[All]" dimensionUniqueName="[Clean brokerage]" displayFolder="" count="0" memberValueDatatype="130" unbalanced="0"/>
    <cacheHierarchy uniqueName="[Clean brokerage].[policy_status]" caption="policy_status" attribute="1" defaultMemberUniqueName="[Clean brokerage].[policy_status].[All]" allUniqueName="[Clean brokerage].[policy_status].[All]" dimensionUniqueName="[Clean brokerage]" displayFolder="" count="0" memberValueDatatype="130" unbalanced="0"/>
    <cacheHierarchy uniqueName="[Clean brokerage].[policy_start_date]" caption="policy_start_date" attribute="1" time="1" defaultMemberUniqueName="[Clean brokerage].[policy_start_date].[All]" allUniqueName="[Clean brokerage].[policy_start_date].[All]" dimensionUniqueName="[Clean brokerage]" displayFolder="" count="0" memberValueDatatype="7" unbalanced="0"/>
    <cacheHierarchy uniqueName="[Clean brokerage].[policy_end_date]" caption="policy_end_date" attribute="1" time="1" defaultMemberUniqueName="[Clean brokerage].[policy_end_date].[All]" allUniqueName="[Clean brokerage].[policy_end_date].[All]" dimensionUniqueName="[Clean brokerage]" displayFolder="" count="0" memberValueDatatype="7" unbalanced="0"/>
    <cacheHierarchy uniqueName="[Clean brokerage].[product_group]" caption="product_group" attribute="1" defaultMemberUniqueName="[Clean brokerage].[product_group].[All]" allUniqueName="[Clean brokerage].[product_group].[All]" dimensionUniqueName="[Clean brokerage]" displayFolder="" count="0" memberValueDatatype="130" unbalanced="0"/>
    <cacheHierarchy uniqueName="[Clean brokerage].[Account Exe ID]" caption="Account Exe ID" attribute="1" defaultMemberUniqueName="[Clean brokerage].[Account Exe ID].[All]" allUniqueName="[Clean brokerage].[Account Exe ID].[All]" dimensionUniqueName="[Clean brokerage]" displayFolder="" count="0" memberValueDatatype="5" unbalanced="0"/>
    <cacheHierarchy uniqueName="[Clean brokerage].[Exe Name]" caption="Exe Name" attribute="1" defaultMemberUniqueName="[Clean brokerage].[Exe Name].[All]" allUniqueName="[Clean brokerage].[Exe Name].[All]" dimensionUniqueName="[Clean brokerage]" displayFolder="" count="0" memberValueDatatype="130" unbalanced="0"/>
    <cacheHierarchy uniqueName="[Clean brokerage].[branch_name]" caption="branch_name" attribute="1" defaultMemberUniqueName="[Clean brokerage].[branch_name].[All]" allUniqueName="[Clean brokerage].[branch_name].[All]" dimensionUniqueName="[Clean brokerage]" displayFolder="" count="0" memberValueDatatype="130" unbalanced="0"/>
    <cacheHierarchy uniqueName="[Clean brokerage].[solution_group]" caption="solution_group" attribute="1" defaultMemberUniqueName="[Clean brokerage].[solution_group].[All]" allUniqueName="[Clean brokerage].[solution_group].[All]" dimensionUniqueName="[Clean brokerage]" displayFolder="" count="0" memberValueDatatype="130" unbalanced="0"/>
    <cacheHierarchy uniqueName="[Clean brokerage].[income_class]" caption="income_class" attribute="1" defaultMemberUniqueName="[Clean brokerage].[income_class].[All]" allUniqueName="[Clean brokerage].[income_class].[All]" dimensionUniqueName="[Clean brokerage]" displayFolder="" count="0" memberValueDatatype="130" unbalanced="0"/>
    <cacheHierarchy uniqueName="[Clean brokerage].[Amount]" caption="Amount" attribute="1" defaultMemberUniqueName="[Clean brokerage].[Amount].[All]" allUniqueName="[Clean brokerage].[Amount].[All]" dimensionUniqueName="[Clean brokerage]" displayFolder="" count="0" memberValueDatatype="5" unbalanced="0"/>
    <cacheHierarchy uniqueName="[Clean brokerage].[income_due_date]" caption="income_due_date" attribute="1" time="1" defaultMemberUniqueName="[Clean brokerage].[income_due_date].[All]" allUniqueName="[Clean brokerage].[income_due_date].[All]" dimensionUniqueName="[Clean brokerage]" displayFolder="" count="0" memberValueDatatype="7" unbalanced="0"/>
    <cacheHierarchy uniqueName="[Clean brokerage].[revenue_transaction_type]" caption="revenue_transaction_type" attribute="1" defaultMemberUniqueName="[Clean brokerage].[revenue_transaction_type].[All]" allUniqueName="[Clean brokerage].[revenue_transaction_type].[All]" dimensionUniqueName="[Clean brokerage]" displayFolder="" count="0" memberValueDatatype="130" unbalanced="0"/>
    <cacheHierarchy uniqueName="[Clean brokerage].[renewal_status]" caption="renewal_status" attribute="1" defaultMemberUniqueName="[Clean brokerage].[renewal_status].[All]" allUniqueName="[Clean brokerage].[renewal_status].[All]" dimensionUniqueName="[Clean brokerage]" displayFolder="" count="0" memberValueDatatype="130" unbalanced="0"/>
    <cacheHierarchy uniqueName="[Clean brokerage].[lapse_reason]" caption="lapse_reason" attribute="1" defaultMemberUniqueName="[Clean brokerage].[lapse_reason].[All]" allUniqueName="[Clean brokerage].[lapse_reason].[All]" dimensionUniqueName="[Clean brokerage]" displayFolder="" count="0" memberValueDatatype="130" unbalanced="0"/>
    <cacheHierarchy uniqueName="[Clean brokerage].[last_updated_date]" caption="last_updated_date" attribute="1" time="1" defaultMemberUniqueName="[Clean brokerage].[last_updated_date].[All]" allUniqueName="[Clean brokerage].[last_updated_date].[All]" dimensionUniqueName="[Clean brokerage]" displayFolder="" count="0" memberValueDatatype="7" unbalanced="0"/>
    <cacheHierarchy uniqueName="[fees_202001231041].[client_name]" caption="client_name" attribute="1" defaultMemberUniqueName="[fees_202001231041].[client_name].[All]" allUniqueName="[fees_202001231041].[client_name].[All]" dimensionUniqueName="[fees_202001231041]" displayFolder="" count="0" memberValueDatatype="130" unbalanced="0"/>
    <cacheHierarchy uniqueName="[fees_202001231041].[branch_name]" caption="branch_name" attribute="1" defaultMemberUniqueName="[fees_202001231041].[branch_name].[All]" allUniqueName="[fees_202001231041].[branch_name].[All]" dimensionUniqueName="[fees_202001231041]" displayFolder="" count="0" memberValueDatatype="130" unbalanced="0"/>
    <cacheHierarchy uniqueName="[fees_202001231041].[solution_group]" caption="solution_group" attribute="1" defaultMemberUniqueName="[fees_202001231041].[solution_group].[All]" allUniqueName="[fees_202001231041].[solution_group].[All]" dimensionUniqueName="[fees_202001231041]" displayFolder="" count="0" memberValueDatatype="130" unbalanced="0"/>
    <cacheHierarchy uniqueName="[fees_202001231041].[Account Exe ID]" caption="Account Exe ID" attribute="1" defaultMemberUniqueName="[fees_202001231041].[Account Exe ID].[All]" allUniqueName="[fees_202001231041].[Account Exe ID].[All]" dimensionUniqueName="[fees_202001231041]" displayFolder="" count="0" memberValueDatatype="5" unbalanced="0"/>
    <cacheHierarchy uniqueName="[fees_202001231041].[Account Executive]" caption="Account Executive" attribute="1" defaultMemberUniqueName="[fees_202001231041].[Account Executive].[All]" allUniqueName="[fees_202001231041].[Account Executive].[All]" dimensionUniqueName="[fees_202001231041]" displayFolder="" count="0" memberValueDatatype="130" unbalanced="0"/>
    <cacheHierarchy uniqueName="[fees_202001231041].[income_class]" caption="income_class" attribute="1" defaultMemberUniqueName="[fees_202001231041].[income_class].[All]" allUniqueName="[fees_202001231041].[income_class].[All]" dimensionUniqueName="[fees_202001231041]" displayFolder="" count="0" memberValueDatatype="130" unbalanced="0"/>
    <cacheHierarchy uniqueName="[fees_202001231041].[Amount]" caption="Amount" attribute="1" defaultMemberUniqueName="[fees_202001231041].[Amount].[All]" allUniqueName="[fees_202001231041].[Amount].[All]" dimensionUniqueName="[fees_202001231041]" displayFolder="" count="0" memberValueDatatype="5" unbalanced="0"/>
    <cacheHierarchy uniqueName="[fees_202001231041].[income_due_date]" caption="income_due_date" attribute="1" time="1" defaultMemberUniqueName="[fees_202001231041].[income_due_date].[All]" allUniqueName="[fees_202001231041].[income_due_date].[All]" dimensionUniqueName="[fees_202001231041]" displayFolder="" count="0" memberValueDatatype="7" unbalanced="0"/>
    <cacheHierarchy uniqueName="[fees_202001231041].[revenue_transaction_type]" caption="revenue_transaction_type" attribute="1" defaultMemberUniqueName="[fees_202001231041].[revenue_transaction_type].[All]" allUniqueName="[fees_202001231041].[revenue_transaction_type].[All]" dimensionUniqueName="[fees_202001231041]" displayFolder="" count="0" memberValueDatatype="130" unbalanced="0"/>
    <cacheHierarchy uniqueName="[gcrm_opportunity_202001231041].[opportunity_name]" caption="opportunity_name" attribute="1" defaultMemberUniqueName="[gcrm_opportunity_202001231041].[opportunity_name].[All]" allUniqueName="[gcrm_opportunity_202001231041].[opportunity_name].[All]" dimensionUniqueName="[gcrm_opportunity_202001231041]" displayFolder="" count="0" memberValueDatatype="130" unbalanced="0"/>
    <cacheHierarchy uniqueName="[gcrm_opportunity_202001231041].[opportunity_id]" caption="opportunity_id" attribute="1" defaultMemberUniqueName="[gcrm_opportunity_202001231041].[opportunity_id].[All]" allUniqueName="[gcrm_opportunity_202001231041].[opportunity_id].[All]" dimensionUniqueName="[gcrm_opportunity_202001231041]" displayFolder="" count="0" memberValueDatatype="130" unbalanced="0"/>
    <cacheHierarchy uniqueName="[gcrm_opportunity_202001231041].[Account Exe Id]" caption="Account Exe Id" attribute="1" defaultMemberUniqueName="[gcrm_opportunity_202001231041].[Account Exe Id].[All]" allUniqueName="[gcrm_opportunity_202001231041].[Account Exe Id].[All]" dimensionUniqueName="[gcrm_opportunity_202001231041]" displayFolder="" count="0" memberValueDatatype="5" unbalanced="0"/>
    <cacheHierarchy uniqueName="[gcrm_opportunity_202001231041].[Account Executive]" caption="Account Executive" attribute="1" defaultMemberUniqueName="[gcrm_opportunity_202001231041].[Account Executive].[All]" allUniqueName="[gcrm_opportunity_202001231041].[Account Executive].[All]" dimensionUniqueName="[gcrm_opportunity_202001231041]" displayFolder="" count="0" memberValueDatatype="130" unbalanced="0"/>
    <cacheHierarchy uniqueName="[gcrm_opportunity_202001231041].[premium_amount]" caption="premium_amount" attribute="1" defaultMemberUniqueName="[gcrm_opportunity_202001231041].[premium_amount].[All]" allUniqueName="[gcrm_opportunity_202001231041].[premium_amount].[All]" dimensionUniqueName="[gcrm_opportunity_202001231041]" displayFolder="" count="0" memberValueDatatype="5" unbalanced="0"/>
    <cacheHierarchy uniqueName="[gcrm_opportunity_202001231041].[revenue_amount]" caption="revenue_amount" attribute="1" defaultMemberUniqueName="[gcrm_opportunity_202001231041].[revenue_amount].[All]" allUniqueName="[gcrm_opportunity_202001231041].[revenue_amount].[All]" dimensionUniqueName="[gcrm_opportunity_202001231041]" displayFolder="" count="0" memberValueDatatype="5" unbalanced="0"/>
    <cacheHierarchy uniqueName="[gcrm_opportunity_202001231041].[closing_date]" caption="closing_date" attribute="1" time="1" defaultMemberUniqueName="[gcrm_opportunity_202001231041].[closing_date].[All]" allUniqueName="[gcrm_opportunity_202001231041].[closing_date].[All]" dimensionUniqueName="[gcrm_opportunity_202001231041]" displayFolder="" count="0" memberValueDatatype="7" unbalanced="0"/>
    <cacheHierarchy uniqueName="[gcrm_opportunity_202001231041].[stage]" caption="stage" attribute="1" defaultMemberUniqueName="[gcrm_opportunity_202001231041].[stage].[All]" allUniqueName="[gcrm_opportunity_202001231041].[stage].[All]" dimensionUniqueName="[gcrm_opportunity_202001231041]" displayFolder="" count="0" memberValueDatatype="130" unbalanced="0"/>
    <cacheHierarchy uniqueName="[gcrm_opportunity_202001231041].[branch]" caption="branch" attribute="1" defaultMemberUniqueName="[gcrm_opportunity_202001231041].[branch].[All]" allUniqueName="[gcrm_opportunity_202001231041].[branch].[All]" dimensionUniqueName="[gcrm_opportunity_202001231041]" displayFolder="" count="0" memberValueDatatype="130" unbalanced="0"/>
    <cacheHierarchy uniqueName="[gcrm_opportunity_202001231041].[specialty]" caption="specialty" attribute="1" defaultMemberUniqueName="[gcrm_opportunity_202001231041].[specialty].[All]" allUniqueName="[gcrm_opportunity_202001231041].[specialty].[All]" dimensionUniqueName="[gcrm_opportunity_202001231041]" displayFolder="" count="0" memberValueDatatype="130" unbalanced="0"/>
    <cacheHierarchy uniqueName="[gcrm_opportunity_202001231041].[product_group]" caption="product_group" attribute="1" defaultMemberUniqueName="[gcrm_opportunity_202001231041].[product_group].[All]" allUniqueName="[gcrm_opportunity_202001231041].[product_group].[All]" dimensionUniqueName="[gcrm_opportunity_202001231041]" displayFolder="" count="0" memberValueDatatype="130" unbalanced="0"/>
    <cacheHierarchy uniqueName="[gcrm_opportunity_202001231041].[product_sub_group]" caption="product_sub_group" attribute="1" defaultMemberUniqueName="[gcrm_opportunity_202001231041].[product_sub_group].[All]" allUniqueName="[gcrm_opportunity_202001231041].[product_sub_group].[All]" dimensionUniqueName="[gcrm_opportunity_202001231041]" displayFolder="" count="0" memberValueDatatype="130" unbalanced="0"/>
    <cacheHierarchy uniqueName="[gcrm_opportunity_202001231041].[risk_details]" caption="risk_details" attribute="1" defaultMemberUniqueName="[gcrm_opportunity_202001231041].[risk_details].[All]" allUniqueName="[gcrm_opportunity_202001231041].[risk_details].[All]" dimensionUniqueName="[gcrm_opportunity_202001231041]" displayFolder="" count="0" memberValueDatatype="130" unbalanced="0"/>
    <cacheHierarchy uniqueName="[invoice_202001231041].[invoice_number]" caption="invoice_number" attribute="1" defaultMemberUniqueName="[invoice_202001231041].[invoice_number].[All]" allUniqueName="[invoice_202001231041].[invoice_number].[All]" dimensionUniqueName="[invoice_202001231041]" displayFolder="" count="0" memberValueDatatype="5" unbalanced="0"/>
    <cacheHierarchy uniqueName="[invoice_202001231041].[invoice_date]" caption="invoice_date" attribute="1" time="1" defaultMemberUniqueName="[invoice_202001231041].[invoice_date].[All]" allUniqueName="[invoice_202001231041].[invoice_date].[All]" dimensionUniqueName="[invoice_202001231041]" displayFolder="" count="0" memberValueDatatype="7" unbalanced="0"/>
    <cacheHierarchy uniqueName="[invoice_202001231041].[Invoice_Month &amp; Year]" caption="Invoice_Month &amp; Year" attribute="1" defaultMemberUniqueName="[invoice_202001231041].[Invoice_Month &amp; Year].[All]" allUniqueName="[invoice_202001231041].[Invoice_Month &amp; Year].[All]" dimensionUniqueName="[invoice_202001231041]" displayFolder="" count="0" memberValueDatatype="130" unbalanced="0"/>
    <cacheHierarchy uniqueName="[invoice_202001231041].[revenue_transaction_type]" caption="revenue_transaction_type" attribute="1" defaultMemberUniqueName="[invoice_202001231041].[revenue_transaction_type].[All]" allUniqueName="[invoice_202001231041].[revenue_transaction_type].[All]" dimensionUniqueName="[invoice_202001231041]" displayFolder="" count="0" memberValueDatatype="130" unbalanced="0"/>
    <cacheHierarchy uniqueName="[invoice_202001231041].[branch_name]" caption="branch_name" attribute="1" defaultMemberUniqueName="[invoice_202001231041].[branch_name].[All]" allUniqueName="[invoice_202001231041].[branch_name].[All]" dimensionUniqueName="[invoice_202001231041]" displayFolder="" count="0" memberValueDatatype="130" unbalanced="0"/>
    <cacheHierarchy uniqueName="[invoice_202001231041].[solution_group]" caption="solution_group" attribute="1" defaultMemberUniqueName="[invoice_202001231041].[solution_group].[All]" allUniqueName="[invoice_202001231041].[solution_group].[All]" dimensionUniqueName="[invoice_202001231041]" displayFolder="" count="0" memberValueDatatype="130" unbalanced="0"/>
    <cacheHierarchy uniqueName="[invoice_202001231041].[Account Exe ID]" caption="Account Exe ID" attribute="1" defaultMemberUniqueName="[invoice_202001231041].[Account Exe ID].[All]" allUniqueName="[invoice_202001231041].[Account Exe ID].[All]" dimensionUniqueName="[invoice_202001231041]" displayFolder="" count="0" memberValueDatatype="5" unbalanced="0"/>
    <cacheHierarchy uniqueName="[invoice_202001231041].[Account Executive]" caption="Account Executive" attribute="1" defaultMemberUniqueName="[invoice_202001231041].[Account Executive].[All]" allUniqueName="[invoice_202001231041].[Account Executive].[All]" dimensionUniqueName="[invoice_202001231041]" displayFolder="" count="0" memberValueDatatype="130" unbalanced="0"/>
    <cacheHierarchy uniqueName="[invoice_202001231041].[income_class]" caption="income_class" attribute="1" defaultMemberUniqueName="[invoice_202001231041].[income_class].[All]" allUniqueName="[invoice_202001231041].[income_class].[All]" dimensionUniqueName="[invoice_202001231041]" displayFolder="" count="0" memberValueDatatype="130" unbalanced="0"/>
    <cacheHierarchy uniqueName="[invoice_202001231041].[Clean Client Name]" caption="Clean Client Name" attribute="1" defaultMemberUniqueName="[invoice_202001231041].[Clean Client Name].[All]" allUniqueName="[invoice_202001231041].[Clean Client Name].[All]" dimensionUniqueName="[invoice_202001231041]" displayFolder="" count="0" memberValueDatatype="130" unbalanced="0"/>
    <cacheHierarchy uniqueName="[invoice_202001231041].[Cleaned Policy_Number]" caption="Cleaned Policy_Number" attribute="1" defaultMemberUniqueName="[invoice_202001231041].[Cleaned Policy_Number].[All]" allUniqueName="[invoice_202001231041].[Cleaned Policy_Number].[All]" dimensionUniqueName="[invoice_202001231041]" displayFolder="" count="0" memberValueDatatype="130" unbalanced="0"/>
    <cacheHierarchy uniqueName="[invoice_202001231041].[Amount]" caption="Amount" attribute="1" defaultMemberUniqueName="[invoice_202001231041].[Amount].[All]" allUniqueName="[invoice_202001231041].[Amount].[All]" dimensionUniqueName="[invoice_202001231041]" displayFolder="" count="0" memberValueDatatype="5" unbalanced="0"/>
    <cacheHierarchy uniqueName="[invoice_202001231041].[income_due_date]" caption="income_due_date" attribute="1" time="1" defaultMemberUniqueName="[invoice_202001231041].[income_due_date].[All]" allUniqueName="[invoice_202001231041].[income_due_date].[All]" dimensionUniqueName="[invoice_202001231041]" displayFolder="" count="0" memberValueDatatype="7" unbalanced="0"/>
    <cacheHierarchy uniqueName="[invoice_202001231041].[check up]" caption="check up" attribute="1" defaultMemberUniqueName="[invoice_202001231041].[check up].[All]" allUniqueName="[invoice_202001231041].[check up].[All]" dimensionUniqueName="[invoice_202001231041]" displayFolder="" count="0" memberValueDatatype="130" unbalanced="0"/>
    <cacheHierarchy uniqueName="[meeting_list_202001231041].[Account Exe ID]" caption="Account Exe ID" attribute="1" defaultMemberUniqueName="[meeting_list_202001231041].[Account Exe ID].[All]" allUniqueName="[meeting_list_202001231041].[Account Exe ID].[All]" dimensionUniqueName="[meeting_list_202001231041]" displayFolder="" count="0" memberValueDatatype="5" unbalanced="0"/>
    <cacheHierarchy uniqueName="[meeting_list_202001231041].[Account Executive]" caption="Account Executive" attribute="1" defaultMemberUniqueName="[meeting_list_202001231041].[Account Executive].[All]" allUniqueName="[meeting_list_202001231041].[Account Executive].[All]" dimensionUniqueName="[meeting_list_202001231041]" displayFolder="" count="2" memberValueDatatype="130" unbalanced="0">
      <fieldsUsage count="2">
        <fieldUsage x="-1"/>
        <fieldUsage x="0"/>
      </fieldsUsage>
    </cacheHierarchy>
    <cacheHierarchy uniqueName="[meeting_list_202001231041].[branch_name]" caption="branch_name" attribute="1" defaultMemberUniqueName="[meeting_list_202001231041].[branch_name].[All]" allUniqueName="[meeting_list_202001231041].[branch_name].[All]" dimensionUniqueName="[meeting_list_202001231041]" displayFolder="" count="0" memberValueDatatype="130" unbalanced="0"/>
    <cacheHierarchy uniqueName="[meeting_list_202001231041].[global_attendees]" caption="global_attendees" attribute="1" defaultMemberUniqueName="[meeting_list_202001231041].[global_attendees].[All]" allUniqueName="[meeting_list_202001231041].[global_attendees].[All]" dimensionUniqueName="[meeting_list_202001231041]" displayFolder="" count="0" memberValueDatatype="130" unbalanced="0"/>
    <cacheHierarchy uniqueName="[meeting_list_202001231041].[meeting_date]" caption="meeting_date" attribute="1" time="1" defaultMemberUniqueName="[meeting_list_202001231041].[meeting_date].[All]" allUniqueName="[meeting_list_202001231041].[meeting_date].[All]" dimensionUniqueName="[meeting_list_202001231041]" displayFolder="" count="0" memberValueDatatype="7" unbalanced="0"/>
    <cacheHierarchy uniqueName="[NNENEE Indi bdgt -20012020].[Branch]" caption="Branch" attribute="1" defaultMemberUniqueName="[NNENEE Indi bdgt -20012020].[Branch].[All]" allUniqueName="[NNENEE Indi bdgt -20012020].[Branch].[All]" dimensionUniqueName="[NNENEE Indi bdgt -20012020]" displayFolder="" count="0" memberValueDatatype="130" unbalanced="0"/>
    <cacheHierarchy uniqueName="[NNENEE Indi bdgt -20012020].[Account Exe ID]" caption="Account Exe ID" attribute="1" defaultMemberUniqueName="[NNENEE Indi bdgt -20012020].[Account Exe ID].[All]" allUniqueName="[NNENEE Indi bdgt -20012020].[Account Exe ID].[All]" dimensionUniqueName="[NNENEE Indi bdgt -20012020]" displayFolder="" count="0" memberValueDatatype="5" unbalanced="0"/>
    <cacheHierarchy uniqueName="[NNENEE Indi bdgt -20012020].[Employee Name]" caption="Employee Name" attribute="1" defaultMemberUniqueName="[NNENEE Indi bdgt -20012020].[Employee Name].[All]" allUniqueName="[NNENEE Indi bdgt -20012020].[Employee Name].[All]" dimensionUniqueName="[NNENEE Indi bdgt -20012020]" displayFolder="" count="0" memberValueDatatype="130" unbalanced="0"/>
    <cacheHierarchy uniqueName="[NNENEE Indi bdgt -20012020].[New Role2]" caption="New Role2" attribute="1" defaultMemberUniqueName="[NNENEE Indi bdgt -20012020].[New Role2].[All]" allUniqueName="[NNENEE Indi bdgt -20012020].[New Role2].[All]" dimensionUniqueName="[NNENEE Indi bdgt -20012020]" displayFolder="" count="0" memberValueDatatype="130" unbalanced="0"/>
    <cacheHierarchy uniqueName="[NNENEE Indi bdgt -20012020].[New Budget]" caption="New Budget" attribute="1" defaultMemberUniqueName="[NNENEE Indi bdgt -20012020].[New Budget].[All]" allUniqueName="[NNENEE Indi bdgt -20012020].[New Budget].[All]" dimensionUniqueName="[NNENEE Indi bdgt -20012020]" displayFolder="" count="0" memberValueDatatype="5" unbalanced="0"/>
    <cacheHierarchy uniqueName="[NNENEE Indi bdgt -20012020].[Cross sell bugdet]" caption="Cross sell bugdet" attribute="1" defaultMemberUniqueName="[NNENEE Indi bdgt -20012020].[Cross sell bugdet].[All]" allUniqueName="[NNENEE Indi bdgt -20012020].[Cross sell bugdet].[All]" dimensionUniqueName="[NNENEE Indi bdgt -20012020]" displayFolder="" count="0" memberValueDatatype="5" unbalanced="0"/>
    <cacheHierarchy uniqueName="[NNENEE Indi bdgt -20012020].[Renewal Budget]" caption="Renewal Budget" attribute="1" defaultMemberUniqueName="[NNENEE Indi bdgt -20012020].[Renewal Budget].[All]" allUniqueName="[NNENEE Indi bdgt -20012020].[Renewal Budget].[All]" dimensionUniqueName="[NNENEE Indi bdgt -20012020]" displayFolder="" count="0" memberValueDatatype="5" unbalanced="0"/>
    <cacheHierarchy uniqueName="[Sheet1].[Executive name]" caption="Executive name" attribute="1" defaultMemberUniqueName="[Sheet1].[Executive name].[All]" allUniqueName="[Sheet1].[Executive name].[All]" dimensionUniqueName="[Sheet1]" displayFolder="" count="2" memberValueDatatype="130" unbalanced="0">
      <fieldsUsage count="2">
        <fieldUsage x="-1"/>
        <fieldUsage x="2"/>
      </fieldsUsage>
    </cacheHierarchy>
    <cacheHierarchy uniqueName="[Measures].[__XL_Count fees_202001231041]" caption="__XL_Count fees_202001231041" measure="1" displayFolder="" measureGroup="fees_202001231041" count="0" hidden="1"/>
    <cacheHierarchy uniqueName="[Measures].[__XL_Count NNENEE Indi bdgt -20012020]" caption="__XL_Count NNENEE Indi bdgt -20012020" measure="1" displayFolder="" measureGroup="NNENEE Indi bdgt -20012020" count="0" hidden="1"/>
    <cacheHierarchy uniqueName="[Measures].[__XL_Count meeting_list_202001231041]" caption="__XL_Count meeting_list_202001231041" measure="1" displayFolder="" measureGroup="meeting_list_202001231041" count="0" hidden="1"/>
    <cacheHierarchy uniqueName="[Measures].[__XL_Count gcrm_opportunity_202001231041]" caption="__XL_Count gcrm_opportunity_202001231041" measure="1" displayFolder="" measureGroup="gcrm_opportunity_202001231041" count="0" hidden="1"/>
    <cacheHierarchy uniqueName="[Measures].[__XL_Count Sheet1]" caption="__XL_Count Sheet1" measure="1" displayFolder="" measureGroup="Sheet1" count="0" hidden="1"/>
    <cacheHierarchy uniqueName="[Measures].[__XL_Count Clean brokerage]" caption="__XL_Count Clean brokerage" measure="1" displayFolder="" measureGroup="Clean brokerage" count="0" hidden="1"/>
    <cacheHierarchy uniqueName="[Measures].[__XL_Count invoice_202001231041]" caption="__XL_Count invoice_202001231041" measure="1" displayFolder="" measureGroup="invoice_202001231041" count="0" hidden="1"/>
    <cacheHierarchy uniqueName="[Measures].[__No measures defined]" caption="__No measures defined" measure="1" displayFolder="" count="0" hidden="1"/>
    <cacheHierarchy uniqueName="[Measures].[Sum of New Budget]" caption="Sum of New Budget" measure="1" displayFolder="" measureGroup="NNENEE Indi bdgt -20012020" count="0" hidden="1">
      <extLst>
        <ext xmlns:x15="http://schemas.microsoft.com/office/spreadsheetml/2010/11/main" uri="{B97F6D7D-B522-45F9-BDA1-12C45D357490}">
          <x15:cacheHierarchy aggregatedColumn="62"/>
        </ext>
      </extLst>
    </cacheHierarchy>
    <cacheHierarchy uniqueName="[Measures].[Sum of Cross sell bugdet]" caption="Sum of Cross sell bugdet" measure="1" displayFolder="" measureGroup="NNENEE Indi bdgt -20012020" count="0" hidden="1">
      <extLst>
        <ext xmlns:x15="http://schemas.microsoft.com/office/spreadsheetml/2010/11/main" uri="{B97F6D7D-B522-45F9-BDA1-12C45D357490}">
          <x15:cacheHierarchy aggregatedColumn="63"/>
        </ext>
      </extLst>
    </cacheHierarchy>
    <cacheHierarchy uniqueName="[Measures].[Sum of Renewal Budget]" caption="Sum of Renewal Budget" measure="1" displayFolder="" measureGroup="NNENEE Indi bdgt -20012020" count="0" hidden="1">
      <extLst>
        <ext xmlns:x15="http://schemas.microsoft.com/office/spreadsheetml/2010/11/main" uri="{B97F6D7D-B522-45F9-BDA1-12C45D357490}">
          <x15:cacheHierarchy aggregatedColumn="64"/>
        </ext>
      </extLst>
    </cacheHierarchy>
    <cacheHierarchy uniqueName="[Measures].[Sum of Amount 2]" caption="Sum of Amount 2" measure="1" displayFolder="" measureGroup="fees_202001231041" count="0" hidden="1">
      <extLst>
        <ext xmlns:x15="http://schemas.microsoft.com/office/spreadsheetml/2010/11/main" uri="{B97F6D7D-B522-45F9-BDA1-12C45D357490}">
          <x15:cacheHierarchy aggregatedColumn="23"/>
        </ext>
      </extLst>
    </cacheHierarchy>
    <cacheHierarchy uniqueName="[Measures].[Count of meeting_date]" caption="Count of meeting_date" measure="1" displayFolder="" measureGroup="meeting_list_202001231041" count="0" hidden="1">
      <extLst>
        <ext xmlns:x15="http://schemas.microsoft.com/office/spreadsheetml/2010/11/main" uri="{B97F6D7D-B522-45F9-BDA1-12C45D357490}">
          <x15:cacheHierarchy aggregatedColumn="57"/>
        </ext>
      </extLst>
    </cacheHierarchy>
    <cacheHierarchy uniqueName="[Measures].[Count of stage]" caption="Count of stage" measure="1" displayFolder="" measureGroup="gcrm_opportunity_202001231041" count="0" hidden="1">
      <extLst>
        <ext xmlns:x15="http://schemas.microsoft.com/office/spreadsheetml/2010/11/main" uri="{B97F6D7D-B522-45F9-BDA1-12C45D357490}">
          <x15:cacheHierarchy aggregatedColumn="33"/>
        </ext>
      </extLst>
    </cacheHierarchy>
    <cacheHierarchy uniqueName="[Measures].[Count of Account Executive 2]" caption="Count of Account Executive 2" measure="1" displayFolder="" measureGroup="meeting_list_202001231041" count="0" hidden="1">
      <extLst>
        <ext xmlns:x15="http://schemas.microsoft.com/office/spreadsheetml/2010/11/main" uri="{B97F6D7D-B522-45F9-BDA1-12C45D357490}">
          <x15:cacheHierarchy aggregatedColumn="54"/>
        </ext>
      </extLst>
    </cacheHierarchy>
    <cacheHierarchy uniqueName="[Measures].[Sum of revenue_amount]" caption="Sum of revenue_amount" measure="1" displayFolder="" measureGroup="gcrm_opportunity_202001231041" count="0" hidden="1">
      <extLst>
        <ext xmlns:x15="http://schemas.microsoft.com/office/spreadsheetml/2010/11/main" uri="{B97F6D7D-B522-45F9-BDA1-12C45D357490}">
          <x15:cacheHierarchy aggregatedColumn="31"/>
        </ext>
      </extLst>
    </cacheHierarchy>
    <cacheHierarchy uniqueName="[Measures].[Count of global_attendees]" caption="Count of global_attendees" measure="1" displayFolder="" measureGroup="meeting_list_202001231041" count="0" oneField="1" hidden="1">
      <fieldsUsage count="1">
        <fieldUsage x="1"/>
      </fieldsUsage>
      <extLst>
        <ext xmlns:x15="http://schemas.microsoft.com/office/spreadsheetml/2010/11/main" uri="{B97F6D7D-B522-45F9-BDA1-12C45D357490}">
          <x15:cacheHierarchy aggregatedColumn="56"/>
        </ext>
      </extLst>
    </cacheHierarchy>
    <cacheHierarchy uniqueName="[Measures].[Sum of Amount]" caption="Sum of Amount" measure="1" displayFolder="" measureGroup="Clean brokerage" count="0" hidden="1">
      <extLst>
        <ext xmlns:x15="http://schemas.microsoft.com/office/spreadsheetml/2010/11/main" uri="{B97F6D7D-B522-45F9-BDA1-12C45D357490}">
          <x15:cacheHierarchy aggregatedColumn="11"/>
        </ext>
      </extLst>
    </cacheHierarchy>
    <cacheHierarchy uniqueName="[Measures].[Count of income_class]" caption="Count of income_class" measure="1" displayFolder="" measureGroup="invoice_202001231041" count="0" hidden="1">
      <extLst>
        <ext xmlns:x15="http://schemas.microsoft.com/office/spreadsheetml/2010/11/main" uri="{B97F6D7D-B522-45F9-BDA1-12C45D357490}">
          <x15:cacheHierarchy aggregatedColumn="47"/>
        </ext>
      </extLst>
    </cacheHierarchy>
    <cacheHierarchy uniqueName="[Measures].[Sum of invoice_number]" caption="Sum of invoice_number" measure="1" displayFolder="" measureGroup="invoice_202001231041" count="0" hidden="1">
      <extLst>
        <ext xmlns:x15="http://schemas.microsoft.com/office/spreadsheetml/2010/11/main" uri="{B97F6D7D-B522-45F9-BDA1-12C45D357490}">
          <x15:cacheHierarchy aggregatedColumn="39"/>
        </ext>
      </extLst>
    </cacheHierarchy>
    <cacheHierarchy uniqueName="[Measures].[Count of invoice_number]" caption="Count of invoice_number" measure="1" displayFolder="" measureGroup="invoice_202001231041" count="0" hidden="1">
      <extLst>
        <ext xmlns:x15="http://schemas.microsoft.com/office/spreadsheetml/2010/11/main" uri="{B97F6D7D-B522-45F9-BDA1-12C45D357490}">
          <x15:cacheHierarchy aggregatedColumn="39"/>
        </ext>
      </extLst>
    </cacheHierarchy>
  </cacheHierarchies>
  <kpis count="0"/>
  <dimensions count="8">
    <dimension name="Clean brokerage" uniqueName="[Clean brokerage]" caption="Clean brokerage"/>
    <dimension name="fees_202001231041" uniqueName="[fees_202001231041]" caption="fees_202001231041"/>
    <dimension name="gcrm_opportunity_202001231041" uniqueName="[gcrm_opportunity_202001231041]" caption="gcrm_opportunity_202001231041"/>
    <dimension name="invoice_202001231041" uniqueName="[invoice_202001231041]" caption="invoice_202001231041"/>
    <dimension measure="1" name="Measures" uniqueName="[Measures]" caption="Measures"/>
    <dimension name="meeting_list_202001231041" uniqueName="[meeting_list_202001231041]" caption="meeting_list_202001231041"/>
    <dimension name="NNENEE Indi bdgt -20012020" uniqueName="[NNENEE Indi bdgt -20012020]" caption="NNENEE Indi bdgt -20012020"/>
    <dimension name="Sheet1" uniqueName="[Sheet1]" caption="Sheet1"/>
  </dimensions>
  <measureGroups count="7">
    <measureGroup name="Clean brokerage" caption="Clean brokerage"/>
    <measureGroup name="fees_202001231041" caption="fees_202001231041"/>
    <measureGroup name="gcrm_opportunity_202001231041" caption="gcrm_opportunity_202001231041"/>
    <measureGroup name="invoice_202001231041" caption="invoice_202001231041"/>
    <measureGroup name="meeting_list_202001231041" caption="meeting_list_202001231041"/>
    <measureGroup name="NNENEE Indi bdgt -20012020" caption="NNENEE Indi bdgt -20012020"/>
    <measureGroup name="Sheet1" caption="Sheet1"/>
  </measureGroups>
  <maps count="13">
    <map measureGroup="0" dimension="0"/>
    <map measureGroup="0" dimension="7"/>
    <map measureGroup="1" dimension="1"/>
    <map measureGroup="1" dimension="7"/>
    <map measureGroup="2" dimension="2"/>
    <map measureGroup="2" dimension="7"/>
    <map measureGroup="3" dimension="3"/>
    <map measureGroup="3" dimension="7"/>
    <map measureGroup="4" dimension="5"/>
    <map measureGroup="4" dimension="7"/>
    <map measureGroup="5" dimension="6"/>
    <map measureGroup="5" dimension="7"/>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utam Tapan" refreshedDate="46172.643793402778" backgroundQuery="1" createdVersion="8" refreshedVersion="8" minRefreshableVersion="3" recordCount="0" supportSubquery="1" supportAdvancedDrill="1" xr:uid="{29734469-1957-49DF-90C3-CE0C22994331}">
  <cacheSource type="external" connectionId="8"/>
  <cacheFields count="3">
    <cacheField name="[gcrm_opportunity_202001231041].[stage].[stage]" caption="stage" numFmtId="0" hierarchy="33" level="1">
      <sharedItems count="3">
        <s v="Negotiate"/>
        <s v="Propose Solution"/>
        <s v="Qualify Opportunity"/>
      </sharedItems>
    </cacheField>
    <cacheField name="[Measures].[Count of stage]" caption="Count of stage" numFmtId="0" hierarchy="79" level="32767"/>
    <cacheField name="[gcrm_opportunity_202001231041].[Account Executive].[Account Executive]" caption="Account Executive" numFmtId="0" hierarchy="29" level="1">
      <sharedItems count="5">
        <s v="Animesh Rawat"/>
        <s v="Mark"/>
        <s v="Ketan Jain"/>
        <s v="Shivani Sharma"/>
        <s v="Vinay"/>
      </sharedItems>
    </cacheField>
  </cacheFields>
  <cacheHierarchies count="87">
    <cacheHierarchy uniqueName="[Clean brokerage].[client_name]" caption="client_name" attribute="1" defaultMemberUniqueName="[Clean brokerage].[client_name].[All]" allUniqueName="[Clean brokerage].[client_name].[All]" dimensionUniqueName="[Clean brokerage]" displayFolder="" count="0" memberValueDatatype="130" unbalanced="0"/>
    <cacheHierarchy uniqueName="[Clean brokerage].[policy_number]" caption="policy_number" attribute="1" defaultMemberUniqueName="[Clean brokerage].[policy_number].[All]" allUniqueName="[Clean brokerage].[policy_number].[All]" dimensionUniqueName="[Clean brokerage]" displayFolder="" count="0" memberValueDatatype="130" unbalanced="0"/>
    <cacheHierarchy uniqueName="[Clean brokerage].[policy_status]" caption="policy_status" attribute="1" defaultMemberUniqueName="[Clean brokerage].[policy_status].[All]" allUniqueName="[Clean brokerage].[policy_status].[All]" dimensionUniqueName="[Clean brokerage]" displayFolder="" count="0" memberValueDatatype="130" unbalanced="0"/>
    <cacheHierarchy uniqueName="[Clean brokerage].[policy_start_date]" caption="policy_start_date" attribute="1" time="1" defaultMemberUniqueName="[Clean brokerage].[policy_start_date].[All]" allUniqueName="[Clean brokerage].[policy_start_date].[All]" dimensionUniqueName="[Clean brokerage]" displayFolder="" count="0" memberValueDatatype="7" unbalanced="0"/>
    <cacheHierarchy uniqueName="[Clean brokerage].[policy_end_date]" caption="policy_end_date" attribute="1" time="1" defaultMemberUniqueName="[Clean brokerage].[policy_end_date].[All]" allUniqueName="[Clean brokerage].[policy_end_date].[All]" dimensionUniqueName="[Clean brokerage]" displayFolder="" count="0" memberValueDatatype="7" unbalanced="0"/>
    <cacheHierarchy uniqueName="[Clean brokerage].[product_group]" caption="product_group" attribute="1" defaultMemberUniqueName="[Clean brokerage].[product_group].[All]" allUniqueName="[Clean brokerage].[product_group].[All]" dimensionUniqueName="[Clean brokerage]" displayFolder="" count="0" memberValueDatatype="130" unbalanced="0"/>
    <cacheHierarchy uniqueName="[Clean brokerage].[Account Exe ID]" caption="Account Exe ID" attribute="1" defaultMemberUniqueName="[Clean brokerage].[Account Exe ID].[All]" allUniqueName="[Clean brokerage].[Account Exe ID].[All]" dimensionUniqueName="[Clean brokerage]" displayFolder="" count="0" memberValueDatatype="5" unbalanced="0"/>
    <cacheHierarchy uniqueName="[Clean brokerage].[Exe Name]" caption="Exe Name" attribute="1" defaultMemberUniqueName="[Clean brokerage].[Exe Name].[All]" allUniqueName="[Clean brokerage].[Exe Name].[All]" dimensionUniqueName="[Clean brokerage]" displayFolder="" count="0" memberValueDatatype="130" unbalanced="0"/>
    <cacheHierarchy uniqueName="[Clean brokerage].[branch_name]" caption="branch_name" attribute="1" defaultMemberUniqueName="[Clean brokerage].[branch_name].[All]" allUniqueName="[Clean brokerage].[branch_name].[All]" dimensionUniqueName="[Clean brokerage]" displayFolder="" count="0" memberValueDatatype="130" unbalanced="0"/>
    <cacheHierarchy uniqueName="[Clean brokerage].[solution_group]" caption="solution_group" attribute="1" defaultMemberUniqueName="[Clean brokerage].[solution_group].[All]" allUniqueName="[Clean brokerage].[solution_group].[All]" dimensionUniqueName="[Clean brokerage]" displayFolder="" count="0" memberValueDatatype="130" unbalanced="0"/>
    <cacheHierarchy uniqueName="[Clean brokerage].[income_class]" caption="income_class" attribute="1" defaultMemberUniqueName="[Clean brokerage].[income_class].[All]" allUniqueName="[Clean brokerage].[income_class].[All]" dimensionUniqueName="[Clean brokerage]" displayFolder="" count="0" memberValueDatatype="130" unbalanced="0"/>
    <cacheHierarchy uniqueName="[Clean brokerage].[Amount]" caption="Amount" attribute="1" defaultMemberUniqueName="[Clean brokerage].[Amount].[All]" allUniqueName="[Clean brokerage].[Amount].[All]" dimensionUniqueName="[Clean brokerage]" displayFolder="" count="0" memberValueDatatype="5" unbalanced="0"/>
    <cacheHierarchy uniqueName="[Clean brokerage].[income_due_date]" caption="income_due_date" attribute="1" time="1" defaultMemberUniqueName="[Clean brokerage].[income_due_date].[All]" allUniqueName="[Clean brokerage].[income_due_date].[All]" dimensionUniqueName="[Clean brokerage]" displayFolder="" count="0" memberValueDatatype="7" unbalanced="0"/>
    <cacheHierarchy uniqueName="[Clean brokerage].[revenue_transaction_type]" caption="revenue_transaction_type" attribute="1" defaultMemberUniqueName="[Clean brokerage].[revenue_transaction_type].[All]" allUniqueName="[Clean brokerage].[revenue_transaction_type].[All]" dimensionUniqueName="[Clean brokerage]" displayFolder="" count="0" memberValueDatatype="130" unbalanced="0"/>
    <cacheHierarchy uniqueName="[Clean brokerage].[renewal_status]" caption="renewal_status" attribute="1" defaultMemberUniqueName="[Clean brokerage].[renewal_status].[All]" allUniqueName="[Clean brokerage].[renewal_status].[All]" dimensionUniqueName="[Clean brokerage]" displayFolder="" count="0" memberValueDatatype="130" unbalanced="0"/>
    <cacheHierarchy uniqueName="[Clean brokerage].[lapse_reason]" caption="lapse_reason" attribute="1" defaultMemberUniqueName="[Clean brokerage].[lapse_reason].[All]" allUniqueName="[Clean brokerage].[lapse_reason].[All]" dimensionUniqueName="[Clean brokerage]" displayFolder="" count="0" memberValueDatatype="130" unbalanced="0"/>
    <cacheHierarchy uniqueName="[Clean brokerage].[last_updated_date]" caption="last_updated_date" attribute="1" time="1" defaultMemberUniqueName="[Clean brokerage].[last_updated_date].[All]" allUniqueName="[Clean brokerage].[last_updated_date].[All]" dimensionUniqueName="[Clean brokerage]" displayFolder="" count="0" memberValueDatatype="7" unbalanced="0"/>
    <cacheHierarchy uniqueName="[fees_202001231041].[client_name]" caption="client_name" attribute="1" defaultMemberUniqueName="[fees_202001231041].[client_name].[All]" allUniqueName="[fees_202001231041].[client_name].[All]" dimensionUniqueName="[fees_202001231041]" displayFolder="" count="0" memberValueDatatype="130" unbalanced="0"/>
    <cacheHierarchy uniqueName="[fees_202001231041].[branch_name]" caption="branch_name" attribute="1" defaultMemberUniqueName="[fees_202001231041].[branch_name].[All]" allUniqueName="[fees_202001231041].[branch_name].[All]" dimensionUniqueName="[fees_202001231041]" displayFolder="" count="0" memberValueDatatype="130" unbalanced="0"/>
    <cacheHierarchy uniqueName="[fees_202001231041].[solution_group]" caption="solution_group" attribute="1" defaultMemberUniqueName="[fees_202001231041].[solution_group].[All]" allUniqueName="[fees_202001231041].[solution_group].[All]" dimensionUniqueName="[fees_202001231041]" displayFolder="" count="0" memberValueDatatype="130" unbalanced="0"/>
    <cacheHierarchy uniqueName="[fees_202001231041].[Account Exe ID]" caption="Account Exe ID" attribute="1" defaultMemberUniqueName="[fees_202001231041].[Account Exe ID].[All]" allUniqueName="[fees_202001231041].[Account Exe ID].[All]" dimensionUniqueName="[fees_202001231041]" displayFolder="" count="0" memberValueDatatype="5" unbalanced="0"/>
    <cacheHierarchy uniqueName="[fees_202001231041].[Account Executive]" caption="Account Executive" attribute="1" defaultMemberUniqueName="[fees_202001231041].[Account Executive].[All]" allUniqueName="[fees_202001231041].[Account Executive].[All]" dimensionUniqueName="[fees_202001231041]" displayFolder="" count="0" memberValueDatatype="130" unbalanced="0"/>
    <cacheHierarchy uniqueName="[fees_202001231041].[income_class]" caption="income_class" attribute="1" defaultMemberUniqueName="[fees_202001231041].[income_class].[All]" allUniqueName="[fees_202001231041].[income_class].[All]" dimensionUniqueName="[fees_202001231041]" displayFolder="" count="0" memberValueDatatype="130" unbalanced="0"/>
    <cacheHierarchy uniqueName="[fees_202001231041].[Amount]" caption="Amount" attribute="1" defaultMemberUniqueName="[fees_202001231041].[Amount].[All]" allUniqueName="[fees_202001231041].[Amount].[All]" dimensionUniqueName="[fees_202001231041]" displayFolder="" count="0" memberValueDatatype="5" unbalanced="0"/>
    <cacheHierarchy uniqueName="[fees_202001231041].[income_due_date]" caption="income_due_date" attribute="1" time="1" defaultMemberUniqueName="[fees_202001231041].[income_due_date].[All]" allUniqueName="[fees_202001231041].[income_due_date].[All]" dimensionUniqueName="[fees_202001231041]" displayFolder="" count="0" memberValueDatatype="7" unbalanced="0"/>
    <cacheHierarchy uniqueName="[fees_202001231041].[revenue_transaction_type]" caption="revenue_transaction_type" attribute="1" defaultMemberUniqueName="[fees_202001231041].[revenue_transaction_type].[All]" allUniqueName="[fees_202001231041].[revenue_transaction_type].[All]" dimensionUniqueName="[fees_202001231041]" displayFolder="" count="0" memberValueDatatype="130" unbalanced="0"/>
    <cacheHierarchy uniqueName="[gcrm_opportunity_202001231041].[opportunity_name]" caption="opportunity_name" attribute="1" defaultMemberUniqueName="[gcrm_opportunity_202001231041].[opportunity_name].[All]" allUniqueName="[gcrm_opportunity_202001231041].[opportunity_name].[All]" dimensionUniqueName="[gcrm_opportunity_202001231041]" displayFolder="" count="0" memberValueDatatype="130" unbalanced="0"/>
    <cacheHierarchy uniqueName="[gcrm_opportunity_202001231041].[opportunity_id]" caption="opportunity_id" attribute="1" defaultMemberUniqueName="[gcrm_opportunity_202001231041].[opportunity_id].[All]" allUniqueName="[gcrm_opportunity_202001231041].[opportunity_id].[All]" dimensionUniqueName="[gcrm_opportunity_202001231041]" displayFolder="" count="0" memberValueDatatype="130" unbalanced="0"/>
    <cacheHierarchy uniqueName="[gcrm_opportunity_202001231041].[Account Exe Id]" caption="Account Exe Id" attribute="1" defaultMemberUniqueName="[gcrm_opportunity_202001231041].[Account Exe Id].[All]" allUniqueName="[gcrm_opportunity_202001231041].[Account Exe Id].[All]" dimensionUniqueName="[gcrm_opportunity_202001231041]" displayFolder="" count="0" memberValueDatatype="5" unbalanced="0"/>
    <cacheHierarchy uniqueName="[gcrm_opportunity_202001231041].[Account Executive]" caption="Account Executive" attribute="1" defaultMemberUniqueName="[gcrm_opportunity_202001231041].[Account Executive].[All]" allUniqueName="[gcrm_opportunity_202001231041].[Account Executive].[All]" dimensionUniqueName="[gcrm_opportunity_202001231041]" displayFolder="" count="2" memberValueDatatype="130" unbalanced="0">
      <fieldsUsage count="2">
        <fieldUsage x="-1"/>
        <fieldUsage x="2"/>
      </fieldsUsage>
    </cacheHierarchy>
    <cacheHierarchy uniqueName="[gcrm_opportunity_202001231041].[premium_amount]" caption="premium_amount" attribute="1" defaultMemberUniqueName="[gcrm_opportunity_202001231041].[premium_amount].[All]" allUniqueName="[gcrm_opportunity_202001231041].[premium_amount].[All]" dimensionUniqueName="[gcrm_opportunity_202001231041]" displayFolder="" count="0" memberValueDatatype="5" unbalanced="0"/>
    <cacheHierarchy uniqueName="[gcrm_opportunity_202001231041].[revenue_amount]" caption="revenue_amount" attribute="1" defaultMemberUniqueName="[gcrm_opportunity_202001231041].[revenue_amount].[All]" allUniqueName="[gcrm_opportunity_202001231041].[revenue_amount].[All]" dimensionUniqueName="[gcrm_opportunity_202001231041]" displayFolder="" count="0" memberValueDatatype="5" unbalanced="0"/>
    <cacheHierarchy uniqueName="[gcrm_opportunity_202001231041].[closing_date]" caption="closing_date" attribute="1" time="1" defaultMemberUniqueName="[gcrm_opportunity_202001231041].[closing_date].[All]" allUniqueName="[gcrm_opportunity_202001231041].[closing_date].[All]" dimensionUniqueName="[gcrm_opportunity_202001231041]" displayFolder="" count="0" memberValueDatatype="7" unbalanced="0"/>
    <cacheHierarchy uniqueName="[gcrm_opportunity_202001231041].[stage]" caption="stage" attribute="1" defaultMemberUniqueName="[gcrm_opportunity_202001231041].[stage].[All]" allUniqueName="[gcrm_opportunity_202001231041].[stage].[All]" dimensionUniqueName="[gcrm_opportunity_202001231041]" displayFolder="" count="2" memberValueDatatype="130" unbalanced="0">
      <fieldsUsage count="2">
        <fieldUsage x="-1"/>
        <fieldUsage x="0"/>
      </fieldsUsage>
    </cacheHierarchy>
    <cacheHierarchy uniqueName="[gcrm_opportunity_202001231041].[branch]" caption="branch" attribute="1" defaultMemberUniqueName="[gcrm_opportunity_202001231041].[branch].[All]" allUniqueName="[gcrm_opportunity_202001231041].[branch].[All]" dimensionUniqueName="[gcrm_opportunity_202001231041]" displayFolder="" count="0" memberValueDatatype="130" unbalanced="0"/>
    <cacheHierarchy uniqueName="[gcrm_opportunity_202001231041].[specialty]" caption="specialty" attribute="1" defaultMemberUniqueName="[gcrm_opportunity_202001231041].[specialty].[All]" allUniqueName="[gcrm_opportunity_202001231041].[specialty].[All]" dimensionUniqueName="[gcrm_opportunity_202001231041]" displayFolder="" count="0" memberValueDatatype="130" unbalanced="0"/>
    <cacheHierarchy uniqueName="[gcrm_opportunity_202001231041].[product_group]" caption="product_group" attribute="1" defaultMemberUniqueName="[gcrm_opportunity_202001231041].[product_group].[All]" allUniqueName="[gcrm_opportunity_202001231041].[product_group].[All]" dimensionUniqueName="[gcrm_opportunity_202001231041]" displayFolder="" count="0" memberValueDatatype="130" unbalanced="0"/>
    <cacheHierarchy uniqueName="[gcrm_opportunity_202001231041].[product_sub_group]" caption="product_sub_group" attribute="1" defaultMemberUniqueName="[gcrm_opportunity_202001231041].[product_sub_group].[All]" allUniqueName="[gcrm_opportunity_202001231041].[product_sub_group].[All]" dimensionUniqueName="[gcrm_opportunity_202001231041]" displayFolder="" count="0" memberValueDatatype="130" unbalanced="0"/>
    <cacheHierarchy uniqueName="[gcrm_opportunity_202001231041].[risk_details]" caption="risk_details" attribute="1" defaultMemberUniqueName="[gcrm_opportunity_202001231041].[risk_details].[All]" allUniqueName="[gcrm_opportunity_202001231041].[risk_details].[All]" dimensionUniqueName="[gcrm_opportunity_202001231041]" displayFolder="" count="0" memberValueDatatype="130" unbalanced="0"/>
    <cacheHierarchy uniqueName="[invoice_202001231041].[invoice_number]" caption="invoice_number" attribute="1" defaultMemberUniqueName="[invoice_202001231041].[invoice_number].[All]" allUniqueName="[invoice_202001231041].[invoice_number].[All]" dimensionUniqueName="[invoice_202001231041]" displayFolder="" count="0" memberValueDatatype="5" unbalanced="0"/>
    <cacheHierarchy uniqueName="[invoice_202001231041].[invoice_date]" caption="invoice_date" attribute="1" time="1" defaultMemberUniqueName="[invoice_202001231041].[invoice_date].[All]" allUniqueName="[invoice_202001231041].[invoice_date].[All]" dimensionUniqueName="[invoice_202001231041]" displayFolder="" count="0" memberValueDatatype="7" unbalanced="0"/>
    <cacheHierarchy uniqueName="[invoice_202001231041].[Invoice_Month &amp; Year]" caption="Invoice_Month &amp; Year" attribute="1" defaultMemberUniqueName="[invoice_202001231041].[Invoice_Month &amp; Year].[All]" allUniqueName="[invoice_202001231041].[Invoice_Month &amp; Year].[All]" dimensionUniqueName="[invoice_202001231041]" displayFolder="" count="0" memberValueDatatype="130" unbalanced="0"/>
    <cacheHierarchy uniqueName="[invoice_202001231041].[revenue_transaction_type]" caption="revenue_transaction_type" attribute="1" defaultMemberUniqueName="[invoice_202001231041].[revenue_transaction_type].[All]" allUniqueName="[invoice_202001231041].[revenue_transaction_type].[All]" dimensionUniqueName="[invoice_202001231041]" displayFolder="" count="0" memberValueDatatype="130" unbalanced="0"/>
    <cacheHierarchy uniqueName="[invoice_202001231041].[branch_name]" caption="branch_name" attribute="1" defaultMemberUniqueName="[invoice_202001231041].[branch_name].[All]" allUniqueName="[invoice_202001231041].[branch_name].[All]" dimensionUniqueName="[invoice_202001231041]" displayFolder="" count="0" memberValueDatatype="130" unbalanced="0"/>
    <cacheHierarchy uniqueName="[invoice_202001231041].[solution_group]" caption="solution_group" attribute="1" defaultMemberUniqueName="[invoice_202001231041].[solution_group].[All]" allUniqueName="[invoice_202001231041].[solution_group].[All]" dimensionUniqueName="[invoice_202001231041]" displayFolder="" count="0" memberValueDatatype="130" unbalanced="0"/>
    <cacheHierarchy uniqueName="[invoice_202001231041].[Account Exe ID]" caption="Account Exe ID" attribute="1" defaultMemberUniqueName="[invoice_202001231041].[Account Exe ID].[All]" allUniqueName="[invoice_202001231041].[Account Exe ID].[All]" dimensionUniqueName="[invoice_202001231041]" displayFolder="" count="0" memberValueDatatype="5" unbalanced="0"/>
    <cacheHierarchy uniqueName="[invoice_202001231041].[Account Executive]" caption="Account Executive" attribute="1" defaultMemberUniqueName="[invoice_202001231041].[Account Executive].[All]" allUniqueName="[invoice_202001231041].[Account Executive].[All]" dimensionUniqueName="[invoice_202001231041]" displayFolder="" count="0" memberValueDatatype="130" unbalanced="0"/>
    <cacheHierarchy uniqueName="[invoice_202001231041].[income_class]" caption="income_class" attribute="1" defaultMemberUniqueName="[invoice_202001231041].[income_class].[All]" allUniqueName="[invoice_202001231041].[income_class].[All]" dimensionUniqueName="[invoice_202001231041]" displayFolder="" count="0" memberValueDatatype="130" unbalanced="0"/>
    <cacheHierarchy uniqueName="[invoice_202001231041].[Clean Client Name]" caption="Clean Client Name" attribute="1" defaultMemberUniqueName="[invoice_202001231041].[Clean Client Name].[All]" allUniqueName="[invoice_202001231041].[Clean Client Name].[All]" dimensionUniqueName="[invoice_202001231041]" displayFolder="" count="0" memberValueDatatype="130" unbalanced="0"/>
    <cacheHierarchy uniqueName="[invoice_202001231041].[Cleaned Policy_Number]" caption="Cleaned Policy_Number" attribute="1" defaultMemberUniqueName="[invoice_202001231041].[Cleaned Policy_Number].[All]" allUniqueName="[invoice_202001231041].[Cleaned Policy_Number].[All]" dimensionUniqueName="[invoice_202001231041]" displayFolder="" count="0" memberValueDatatype="130" unbalanced="0"/>
    <cacheHierarchy uniqueName="[invoice_202001231041].[Amount]" caption="Amount" attribute="1" defaultMemberUniqueName="[invoice_202001231041].[Amount].[All]" allUniqueName="[invoice_202001231041].[Amount].[All]" dimensionUniqueName="[invoice_202001231041]" displayFolder="" count="0" memberValueDatatype="5" unbalanced="0"/>
    <cacheHierarchy uniqueName="[invoice_202001231041].[income_due_date]" caption="income_due_date" attribute="1" time="1" defaultMemberUniqueName="[invoice_202001231041].[income_due_date].[All]" allUniqueName="[invoice_202001231041].[income_due_date].[All]" dimensionUniqueName="[invoice_202001231041]" displayFolder="" count="0" memberValueDatatype="7" unbalanced="0"/>
    <cacheHierarchy uniqueName="[invoice_202001231041].[check up]" caption="check up" attribute="1" defaultMemberUniqueName="[invoice_202001231041].[check up].[All]" allUniqueName="[invoice_202001231041].[check up].[All]" dimensionUniqueName="[invoice_202001231041]" displayFolder="" count="0" memberValueDatatype="130" unbalanced="0"/>
    <cacheHierarchy uniqueName="[meeting_list_202001231041].[Account Exe ID]" caption="Account Exe ID" attribute="1" defaultMemberUniqueName="[meeting_list_202001231041].[Account Exe ID].[All]" allUniqueName="[meeting_list_202001231041].[Account Exe ID].[All]" dimensionUniqueName="[meeting_list_202001231041]" displayFolder="" count="0" memberValueDatatype="5" unbalanced="0"/>
    <cacheHierarchy uniqueName="[meeting_list_202001231041].[Account Executive]" caption="Account Executive" attribute="1" defaultMemberUniqueName="[meeting_list_202001231041].[Account Executive].[All]" allUniqueName="[meeting_list_202001231041].[Account Executive].[All]" dimensionUniqueName="[meeting_list_202001231041]" displayFolder="" count="0" memberValueDatatype="130" unbalanced="0"/>
    <cacheHierarchy uniqueName="[meeting_list_202001231041].[branch_name]" caption="branch_name" attribute="1" defaultMemberUniqueName="[meeting_list_202001231041].[branch_name].[All]" allUniqueName="[meeting_list_202001231041].[branch_name].[All]" dimensionUniqueName="[meeting_list_202001231041]" displayFolder="" count="0" memberValueDatatype="130" unbalanced="0"/>
    <cacheHierarchy uniqueName="[meeting_list_202001231041].[global_attendees]" caption="global_attendees" attribute="1" defaultMemberUniqueName="[meeting_list_202001231041].[global_attendees].[All]" allUniqueName="[meeting_list_202001231041].[global_attendees].[All]" dimensionUniqueName="[meeting_list_202001231041]" displayFolder="" count="0" memberValueDatatype="130" unbalanced="0"/>
    <cacheHierarchy uniqueName="[meeting_list_202001231041].[meeting_date]" caption="meeting_date" attribute="1" time="1" defaultMemberUniqueName="[meeting_list_202001231041].[meeting_date].[All]" allUniqueName="[meeting_list_202001231041].[meeting_date].[All]" dimensionUniqueName="[meeting_list_202001231041]" displayFolder="" count="0" memberValueDatatype="7" unbalanced="0"/>
    <cacheHierarchy uniqueName="[NNENEE Indi bdgt -20012020].[Branch]" caption="Branch" attribute="1" defaultMemberUniqueName="[NNENEE Indi bdgt -20012020].[Branch].[All]" allUniqueName="[NNENEE Indi bdgt -20012020].[Branch].[All]" dimensionUniqueName="[NNENEE Indi bdgt -20012020]" displayFolder="" count="0" memberValueDatatype="130" unbalanced="0"/>
    <cacheHierarchy uniqueName="[NNENEE Indi bdgt -20012020].[Account Exe ID]" caption="Account Exe ID" attribute="1" defaultMemberUniqueName="[NNENEE Indi bdgt -20012020].[Account Exe ID].[All]" allUniqueName="[NNENEE Indi bdgt -20012020].[Account Exe ID].[All]" dimensionUniqueName="[NNENEE Indi bdgt -20012020]" displayFolder="" count="0" memberValueDatatype="5" unbalanced="0"/>
    <cacheHierarchy uniqueName="[NNENEE Indi bdgt -20012020].[Employee Name]" caption="Employee Name" attribute="1" defaultMemberUniqueName="[NNENEE Indi bdgt -20012020].[Employee Name].[All]" allUniqueName="[NNENEE Indi bdgt -20012020].[Employee Name].[All]" dimensionUniqueName="[NNENEE Indi bdgt -20012020]" displayFolder="" count="0" memberValueDatatype="130" unbalanced="0"/>
    <cacheHierarchy uniqueName="[NNENEE Indi bdgt -20012020].[New Role2]" caption="New Role2" attribute="1" defaultMemberUniqueName="[NNENEE Indi bdgt -20012020].[New Role2].[All]" allUniqueName="[NNENEE Indi bdgt -20012020].[New Role2].[All]" dimensionUniqueName="[NNENEE Indi bdgt -20012020]" displayFolder="" count="0" memberValueDatatype="130" unbalanced="0"/>
    <cacheHierarchy uniqueName="[NNENEE Indi bdgt -20012020].[New Budget]" caption="New Budget" attribute="1" defaultMemberUniqueName="[NNENEE Indi bdgt -20012020].[New Budget].[All]" allUniqueName="[NNENEE Indi bdgt -20012020].[New Budget].[All]" dimensionUniqueName="[NNENEE Indi bdgt -20012020]" displayFolder="" count="0" memberValueDatatype="5" unbalanced="0"/>
    <cacheHierarchy uniqueName="[NNENEE Indi bdgt -20012020].[Cross sell bugdet]" caption="Cross sell bugdet" attribute="1" defaultMemberUniqueName="[NNENEE Indi bdgt -20012020].[Cross sell bugdet].[All]" allUniqueName="[NNENEE Indi bdgt -20012020].[Cross sell bugdet].[All]" dimensionUniqueName="[NNENEE Indi bdgt -20012020]" displayFolder="" count="0" memberValueDatatype="5" unbalanced="0"/>
    <cacheHierarchy uniqueName="[NNENEE Indi bdgt -20012020].[Renewal Budget]" caption="Renewal Budget" attribute="1" defaultMemberUniqueName="[NNENEE Indi bdgt -20012020].[Renewal Budget].[All]" allUniqueName="[NNENEE Indi bdgt -20012020].[Renewal Budget].[All]" dimensionUniqueName="[NNENEE Indi bdgt -20012020]" displayFolder="" count="0" memberValueDatatype="5" unbalanced="0"/>
    <cacheHierarchy uniqueName="[Sheet1].[Executive name]" caption="Executive name" attribute="1" defaultMemberUniqueName="[Sheet1].[Executive name].[All]" allUniqueName="[Sheet1].[Executive name].[All]" dimensionUniqueName="[Sheet1]" displayFolder="" count="0" memberValueDatatype="130" unbalanced="0"/>
    <cacheHierarchy uniqueName="[Measures].[__XL_Count fees_202001231041]" caption="__XL_Count fees_202001231041" measure="1" displayFolder="" measureGroup="fees_202001231041" count="0" hidden="1"/>
    <cacheHierarchy uniqueName="[Measures].[__XL_Count NNENEE Indi bdgt -20012020]" caption="__XL_Count NNENEE Indi bdgt -20012020" measure="1" displayFolder="" measureGroup="NNENEE Indi bdgt -20012020" count="0" hidden="1"/>
    <cacheHierarchy uniqueName="[Measures].[__XL_Count meeting_list_202001231041]" caption="__XL_Count meeting_list_202001231041" measure="1" displayFolder="" measureGroup="meeting_list_202001231041" count="0" hidden="1"/>
    <cacheHierarchy uniqueName="[Measures].[__XL_Count gcrm_opportunity_202001231041]" caption="__XL_Count gcrm_opportunity_202001231041" measure="1" displayFolder="" measureGroup="gcrm_opportunity_202001231041" count="0" hidden="1"/>
    <cacheHierarchy uniqueName="[Measures].[__XL_Count Sheet1]" caption="__XL_Count Sheet1" measure="1" displayFolder="" measureGroup="Sheet1" count="0" hidden="1"/>
    <cacheHierarchy uniqueName="[Measures].[__XL_Count Clean brokerage]" caption="__XL_Count Clean brokerage" measure="1" displayFolder="" measureGroup="Clean brokerage" count="0" hidden="1"/>
    <cacheHierarchy uniqueName="[Measures].[__XL_Count invoice_202001231041]" caption="__XL_Count invoice_202001231041" measure="1" displayFolder="" measureGroup="invoice_202001231041" count="0" hidden="1"/>
    <cacheHierarchy uniqueName="[Measures].[__No measures defined]" caption="__No measures defined" measure="1" displayFolder="" count="0" hidden="1"/>
    <cacheHierarchy uniqueName="[Measures].[Sum of New Budget]" caption="Sum of New Budget" measure="1" displayFolder="" measureGroup="NNENEE Indi bdgt -20012020" count="0" hidden="1">
      <extLst>
        <ext xmlns:x15="http://schemas.microsoft.com/office/spreadsheetml/2010/11/main" uri="{B97F6D7D-B522-45F9-BDA1-12C45D357490}">
          <x15:cacheHierarchy aggregatedColumn="62"/>
        </ext>
      </extLst>
    </cacheHierarchy>
    <cacheHierarchy uniqueName="[Measures].[Sum of Cross sell bugdet]" caption="Sum of Cross sell bugdet" measure="1" displayFolder="" measureGroup="NNENEE Indi bdgt -20012020" count="0" hidden="1">
      <extLst>
        <ext xmlns:x15="http://schemas.microsoft.com/office/spreadsheetml/2010/11/main" uri="{B97F6D7D-B522-45F9-BDA1-12C45D357490}">
          <x15:cacheHierarchy aggregatedColumn="63"/>
        </ext>
      </extLst>
    </cacheHierarchy>
    <cacheHierarchy uniqueName="[Measures].[Sum of Renewal Budget]" caption="Sum of Renewal Budget" measure="1" displayFolder="" measureGroup="NNENEE Indi bdgt -20012020" count="0" hidden="1">
      <extLst>
        <ext xmlns:x15="http://schemas.microsoft.com/office/spreadsheetml/2010/11/main" uri="{B97F6D7D-B522-45F9-BDA1-12C45D357490}">
          <x15:cacheHierarchy aggregatedColumn="64"/>
        </ext>
      </extLst>
    </cacheHierarchy>
    <cacheHierarchy uniqueName="[Measures].[Sum of Amount 2]" caption="Sum of Amount 2" measure="1" displayFolder="" measureGroup="fees_202001231041" count="0" hidden="1">
      <extLst>
        <ext xmlns:x15="http://schemas.microsoft.com/office/spreadsheetml/2010/11/main" uri="{B97F6D7D-B522-45F9-BDA1-12C45D357490}">
          <x15:cacheHierarchy aggregatedColumn="23"/>
        </ext>
      </extLst>
    </cacheHierarchy>
    <cacheHierarchy uniqueName="[Measures].[Count of meeting_date]" caption="Count of meeting_date" measure="1" displayFolder="" measureGroup="meeting_list_202001231041" count="0" hidden="1">
      <extLst>
        <ext xmlns:x15="http://schemas.microsoft.com/office/spreadsheetml/2010/11/main" uri="{B97F6D7D-B522-45F9-BDA1-12C45D357490}">
          <x15:cacheHierarchy aggregatedColumn="57"/>
        </ext>
      </extLst>
    </cacheHierarchy>
    <cacheHierarchy uniqueName="[Measures].[Count of stage]" caption="Count of stage" measure="1" displayFolder="" measureGroup="gcrm_opportunity_202001231041" count="0" oneField="1" hidden="1">
      <fieldsUsage count="1">
        <fieldUsage x="1"/>
      </fieldsUsage>
      <extLst>
        <ext xmlns:x15="http://schemas.microsoft.com/office/spreadsheetml/2010/11/main" uri="{B97F6D7D-B522-45F9-BDA1-12C45D357490}">
          <x15:cacheHierarchy aggregatedColumn="33"/>
        </ext>
      </extLst>
    </cacheHierarchy>
    <cacheHierarchy uniqueName="[Measures].[Count of Account Executive 2]" caption="Count of Account Executive 2" measure="1" displayFolder="" measureGroup="meeting_list_202001231041" count="0" hidden="1">
      <extLst>
        <ext xmlns:x15="http://schemas.microsoft.com/office/spreadsheetml/2010/11/main" uri="{B97F6D7D-B522-45F9-BDA1-12C45D357490}">
          <x15:cacheHierarchy aggregatedColumn="54"/>
        </ext>
      </extLst>
    </cacheHierarchy>
    <cacheHierarchy uniqueName="[Measures].[Sum of revenue_amount]" caption="Sum of revenue_amount" measure="1" displayFolder="" measureGroup="gcrm_opportunity_202001231041" count="0" hidden="1">
      <extLst>
        <ext xmlns:x15="http://schemas.microsoft.com/office/spreadsheetml/2010/11/main" uri="{B97F6D7D-B522-45F9-BDA1-12C45D357490}">
          <x15:cacheHierarchy aggregatedColumn="31"/>
        </ext>
      </extLst>
    </cacheHierarchy>
    <cacheHierarchy uniqueName="[Measures].[Count of global_attendees]" caption="Count of global_attendees" measure="1" displayFolder="" measureGroup="meeting_list_202001231041" count="0" hidden="1">
      <extLst>
        <ext xmlns:x15="http://schemas.microsoft.com/office/spreadsheetml/2010/11/main" uri="{B97F6D7D-B522-45F9-BDA1-12C45D357490}">
          <x15:cacheHierarchy aggregatedColumn="56"/>
        </ext>
      </extLst>
    </cacheHierarchy>
    <cacheHierarchy uniqueName="[Measures].[Sum of Amount]" caption="Sum of Amount" measure="1" displayFolder="" measureGroup="Clean brokerage" count="0" hidden="1">
      <extLst>
        <ext xmlns:x15="http://schemas.microsoft.com/office/spreadsheetml/2010/11/main" uri="{B97F6D7D-B522-45F9-BDA1-12C45D357490}">
          <x15:cacheHierarchy aggregatedColumn="11"/>
        </ext>
      </extLst>
    </cacheHierarchy>
    <cacheHierarchy uniqueName="[Measures].[Count of income_class]" caption="Count of income_class" measure="1" displayFolder="" measureGroup="invoice_202001231041" count="0" hidden="1">
      <extLst>
        <ext xmlns:x15="http://schemas.microsoft.com/office/spreadsheetml/2010/11/main" uri="{B97F6D7D-B522-45F9-BDA1-12C45D357490}">
          <x15:cacheHierarchy aggregatedColumn="47"/>
        </ext>
      </extLst>
    </cacheHierarchy>
    <cacheHierarchy uniqueName="[Measures].[Sum of invoice_number]" caption="Sum of invoice_number" measure="1" displayFolder="" measureGroup="invoice_202001231041" count="0" hidden="1">
      <extLst>
        <ext xmlns:x15="http://schemas.microsoft.com/office/spreadsheetml/2010/11/main" uri="{B97F6D7D-B522-45F9-BDA1-12C45D357490}">
          <x15:cacheHierarchy aggregatedColumn="39"/>
        </ext>
      </extLst>
    </cacheHierarchy>
    <cacheHierarchy uniqueName="[Measures].[Count of invoice_number]" caption="Count of invoice_number" measure="1" displayFolder="" measureGroup="invoice_202001231041" count="0" hidden="1">
      <extLst>
        <ext xmlns:x15="http://schemas.microsoft.com/office/spreadsheetml/2010/11/main" uri="{B97F6D7D-B522-45F9-BDA1-12C45D357490}">
          <x15:cacheHierarchy aggregatedColumn="39"/>
        </ext>
      </extLst>
    </cacheHierarchy>
  </cacheHierarchies>
  <kpis count="0"/>
  <dimensions count="8">
    <dimension name="Clean brokerage" uniqueName="[Clean brokerage]" caption="Clean brokerage"/>
    <dimension name="fees_202001231041" uniqueName="[fees_202001231041]" caption="fees_202001231041"/>
    <dimension name="gcrm_opportunity_202001231041" uniqueName="[gcrm_opportunity_202001231041]" caption="gcrm_opportunity_202001231041"/>
    <dimension name="invoice_202001231041" uniqueName="[invoice_202001231041]" caption="invoice_202001231041"/>
    <dimension measure="1" name="Measures" uniqueName="[Measures]" caption="Measures"/>
    <dimension name="meeting_list_202001231041" uniqueName="[meeting_list_202001231041]" caption="meeting_list_202001231041"/>
    <dimension name="NNENEE Indi bdgt -20012020" uniqueName="[NNENEE Indi bdgt -20012020]" caption="NNENEE Indi bdgt -20012020"/>
    <dimension name="Sheet1" uniqueName="[Sheet1]" caption="Sheet1"/>
  </dimensions>
  <measureGroups count="7">
    <measureGroup name="Clean brokerage" caption="Clean brokerage"/>
    <measureGroup name="fees_202001231041" caption="fees_202001231041"/>
    <measureGroup name="gcrm_opportunity_202001231041" caption="gcrm_opportunity_202001231041"/>
    <measureGroup name="invoice_202001231041" caption="invoice_202001231041"/>
    <measureGroup name="meeting_list_202001231041" caption="meeting_list_202001231041"/>
    <measureGroup name="NNENEE Indi bdgt -20012020" caption="NNENEE Indi bdgt -20012020"/>
    <measureGroup name="Sheet1" caption="Sheet1"/>
  </measureGroups>
  <maps count="13">
    <map measureGroup="0" dimension="0"/>
    <map measureGroup="0" dimension="7"/>
    <map measureGroup="1" dimension="1"/>
    <map measureGroup="1" dimension="7"/>
    <map measureGroup="2" dimension="2"/>
    <map measureGroup="2" dimension="7"/>
    <map measureGroup="3" dimension="3"/>
    <map measureGroup="3" dimension="7"/>
    <map measureGroup="4" dimension="5"/>
    <map measureGroup="4" dimension="7"/>
    <map measureGroup="5" dimension="6"/>
    <map measureGroup="5" dimension="7"/>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utam Tapan" refreshedDate="46172.643794328702" backgroundQuery="1" createdVersion="8" refreshedVersion="8" minRefreshableVersion="3" recordCount="0" supportSubquery="1" supportAdvancedDrill="1" xr:uid="{596EB754-0085-4410-9827-D70868B06AFE}">
  <cacheSource type="external" connectionId="8"/>
  <cacheFields count="1">
    <cacheField name="[Measures].[Sum of Amount 2]" caption="Sum of Amount 2" numFmtId="0" hierarchy="77" level="32767"/>
  </cacheFields>
  <cacheHierarchies count="87">
    <cacheHierarchy uniqueName="[Clean brokerage].[client_name]" caption="client_name" attribute="1" defaultMemberUniqueName="[Clean brokerage].[client_name].[All]" allUniqueName="[Clean brokerage].[client_name].[All]" dimensionUniqueName="[Clean brokerage]" displayFolder="" count="0" memberValueDatatype="130" unbalanced="0"/>
    <cacheHierarchy uniqueName="[Clean brokerage].[policy_number]" caption="policy_number" attribute="1" defaultMemberUniqueName="[Clean brokerage].[policy_number].[All]" allUniqueName="[Clean brokerage].[policy_number].[All]" dimensionUniqueName="[Clean brokerage]" displayFolder="" count="0" memberValueDatatype="130" unbalanced="0"/>
    <cacheHierarchy uniqueName="[Clean brokerage].[policy_status]" caption="policy_status" attribute="1" defaultMemberUniqueName="[Clean brokerage].[policy_status].[All]" allUniqueName="[Clean brokerage].[policy_status].[All]" dimensionUniqueName="[Clean brokerage]" displayFolder="" count="0" memberValueDatatype="130" unbalanced="0"/>
    <cacheHierarchy uniqueName="[Clean brokerage].[policy_start_date]" caption="policy_start_date" attribute="1" time="1" defaultMemberUniqueName="[Clean brokerage].[policy_start_date].[All]" allUniqueName="[Clean brokerage].[policy_start_date].[All]" dimensionUniqueName="[Clean brokerage]" displayFolder="" count="0" memberValueDatatype="7" unbalanced="0"/>
    <cacheHierarchy uniqueName="[Clean brokerage].[policy_end_date]" caption="policy_end_date" attribute="1" time="1" defaultMemberUniqueName="[Clean brokerage].[policy_end_date].[All]" allUniqueName="[Clean brokerage].[policy_end_date].[All]" dimensionUniqueName="[Clean brokerage]" displayFolder="" count="0" memberValueDatatype="7" unbalanced="0"/>
    <cacheHierarchy uniqueName="[Clean brokerage].[product_group]" caption="product_group" attribute="1" defaultMemberUniqueName="[Clean brokerage].[product_group].[All]" allUniqueName="[Clean brokerage].[product_group].[All]" dimensionUniqueName="[Clean brokerage]" displayFolder="" count="0" memberValueDatatype="130" unbalanced="0"/>
    <cacheHierarchy uniqueName="[Clean brokerage].[Account Exe ID]" caption="Account Exe ID" attribute="1" defaultMemberUniqueName="[Clean brokerage].[Account Exe ID].[All]" allUniqueName="[Clean brokerage].[Account Exe ID].[All]" dimensionUniqueName="[Clean brokerage]" displayFolder="" count="0" memberValueDatatype="5" unbalanced="0"/>
    <cacheHierarchy uniqueName="[Clean brokerage].[Exe Name]" caption="Exe Name" attribute="1" defaultMemberUniqueName="[Clean brokerage].[Exe Name].[All]" allUniqueName="[Clean brokerage].[Exe Name].[All]" dimensionUniqueName="[Clean brokerage]" displayFolder="" count="0" memberValueDatatype="130" unbalanced="0"/>
    <cacheHierarchy uniqueName="[Clean brokerage].[branch_name]" caption="branch_name" attribute="1" defaultMemberUniqueName="[Clean brokerage].[branch_name].[All]" allUniqueName="[Clean brokerage].[branch_name].[All]" dimensionUniqueName="[Clean brokerage]" displayFolder="" count="0" memberValueDatatype="130" unbalanced="0"/>
    <cacheHierarchy uniqueName="[Clean brokerage].[solution_group]" caption="solution_group" attribute="1" defaultMemberUniqueName="[Clean brokerage].[solution_group].[All]" allUniqueName="[Clean brokerage].[solution_group].[All]" dimensionUniqueName="[Clean brokerage]" displayFolder="" count="0" memberValueDatatype="130" unbalanced="0"/>
    <cacheHierarchy uniqueName="[Clean brokerage].[income_class]" caption="income_class" attribute="1" defaultMemberUniqueName="[Clean brokerage].[income_class].[All]" allUniqueName="[Clean brokerage].[income_class].[All]" dimensionUniqueName="[Clean brokerage]" displayFolder="" count="0" memberValueDatatype="130" unbalanced="0"/>
    <cacheHierarchy uniqueName="[Clean brokerage].[Amount]" caption="Amount" attribute="1" defaultMemberUniqueName="[Clean brokerage].[Amount].[All]" allUniqueName="[Clean brokerage].[Amount].[All]" dimensionUniqueName="[Clean brokerage]" displayFolder="" count="0" memberValueDatatype="5" unbalanced="0"/>
    <cacheHierarchy uniqueName="[Clean brokerage].[income_due_date]" caption="income_due_date" attribute="1" time="1" defaultMemberUniqueName="[Clean brokerage].[income_due_date].[All]" allUniqueName="[Clean brokerage].[income_due_date].[All]" dimensionUniqueName="[Clean brokerage]" displayFolder="" count="0" memberValueDatatype="7" unbalanced="0"/>
    <cacheHierarchy uniqueName="[Clean brokerage].[revenue_transaction_type]" caption="revenue_transaction_type" attribute="1" defaultMemberUniqueName="[Clean brokerage].[revenue_transaction_type].[All]" allUniqueName="[Clean brokerage].[revenue_transaction_type].[All]" dimensionUniqueName="[Clean brokerage]" displayFolder="" count="0" memberValueDatatype="130" unbalanced="0"/>
    <cacheHierarchy uniqueName="[Clean brokerage].[renewal_status]" caption="renewal_status" attribute="1" defaultMemberUniqueName="[Clean brokerage].[renewal_status].[All]" allUniqueName="[Clean brokerage].[renewal_status].[All]" dimensionUniqueName="[Clean brokerage]" displayFolder="" count="0" memberValueDatatype="130" unbalanced="0"/>
    <cacheHierarchy uniqueName="[Clean brokerage].[lapse_reason]" caption="lapse_reason" attribute="1" defaultMemberUniqueName="[Clean brokerage].[lapse_reason].[All]" allUniqueName="[Clean brokerage].[lapse_reason].[All]" dimensionUniqueName="[Clean brokerage]" displayFolder="" count="0" memberValueDatatype="130" unbalanced="0"/>
    <cacheHierarchy uniqueName="[Clean brokerage].[last_updated_date]" caption="last_updated_date" attribute="1" time="1" defaultMemberUniqueName="[Clean brokerage].[last_updated_date].[All]" allUniqueName="[Clean brokerage].[last_updated_date].[All]" dimensionUniqueName="[Clean brokerage]" displayFolder="" count="0" memberValueDatatype="7" unbalanced="0"/>
    <cacheHierarchy uniqueName="[fees_202001231041].[client_name]" caption="client_name" attribute="1" defaultMemberUniqueName="[fees_202001231041].[client_name].[All]" allUniqueName="[fees_202001231041].[client_name].[All]" dimensionUniqueName="[fees_202001231041]" displayFolder="" count="0" memberValueDatatype="130" unbalanced="0"/>
    <cacheHierarchy uniqueName="[fees_202001231041].[branch_name]" caption="branch_name" attribute="1" defaultMemberUniqueName="[fees_202001231041].[branch_name].[All]" allUniqueName="[fees_202001231041].[branch_name].[All]" dimensionUniqueName="[fees_202001231041]" displayFolder="" count="0" memberValueDatatype="130" unbalanced="0"/>
    <cacheHierarchy uniqueName="[fees_202001231041].[solution_group]" caption="solution_group" attribute="1" defaultMemberUniqueName="[fees_202001231041].[solution_group].[All]" allUniqueName="[fees_202001231041].[solution_group].[All]" dimensionUniqueName="[fees_202001231041]" displayFolder="" count="0" memberValueDatatype="130" unbalanced="0"/>
    <cacheHierarchy uniqueName="[fees_202001231041].[Account Exe ID]" caption="Account Exe ID" attribute="1" defaultMemberUniqueName="[fees_202001231041].[Account Exe ID].[All]" allUniqueName="[fees_202001231041].[Account Exe ID].[All]" dimensionUniqueName="[fees_202001231041]" displayFolder="" count="0" memberValueDatatype="5" unbalanced="0"/>
    <cacheHierarchy uniqueName="[fees_202001231041].[Account Executive]" caption="Account Executive" attribute="1" defaultMemberUniqueName="[fees_202001231041].[Account Executive].[All]" allUniqueName="[fees_202001231041].[Account Executive].[All]" dimensionUniqueName="[fees_202001231041]" displayFolder="" count="0" memberValueDatatype="130" unbalanced="0"/>
    <cacheHierarchy uniqueName="[fees_202001231041].[income_class]" caption="income_class" attribute="1" defaultMemberUniqueName="[fees_202001231041].[income_class].[All]" allUniqueName="[fees_202001231041].[income_class].[All]" dimensionUniqueName="[fees_202001231041]" displayFolder="" count="0" memberValueDatatype="130" unbalanced="0"/>
    <cacheHierarchy uniqueName="[fees_202001231041].[Amount]" caption="Amount" attribute="1" defaultMemberUniqueName="[fees_202001231041].[Amount].[All]" allUniqueName="[fees_202001231041].[Amount].[All]" dimensionUniqueName="[fees_202001231041]" displayFolder="" count="0" memberValueDatatype="5" unbalanced="0"/>
    <cacheHierarchy uniqueName="[fees_202001231041].[income_due_date]" caption="income_due_date" attribute="1" time="1" defaultMemberUniqueName="[fees_202001231041].[income_due_date].[All]" allUniqueName="[fees_202001231041].[income_due_date].[All]" dimensionUniqueName="[fees_202001231041]" displayFolder="" count="0" memberValueDatatype="7" unbalanced="0"/>
    <cacheHierarchy uniqueName="[fees_202001231041].[revenue_transaction_type]" caption="revenue_transaction_type" attribute="1" defaultMemberUniqueName="[fees_202001231041].[revenue_transaction_type].[All]" allUniqueName="[fees_202001231041].[revenue_transaction_type].[All]" dimensionUniqueName="[fees_202001231041]" displayFolder="" count="0" memberValueDatatype="130" unbalanced="0"/>
    <cacheHierarchy uniqueName="[gcrm_opportunity_202001231041].[opportunity_name]" caption="opportunity_name" attribute="1" defaultMemberUniqueName="[gcrm_opportunity_202001231041].[opportunity_name].[All]" allUniqueName="[gcrm_opportunity_202001231041].[opportunity_name].[All]" dimensionUniqueName="[gcrm_opportunity_202001231041]" displayFolder="" count="0" memberValueDatatype="130" unbalanced="0"/>
    <cacheHierarchy uniqueName="[gcrm_opportunity_202001231041].[opportunity_id]" caption="opportunity_id" attribute="1" defaultMemberUniqueName="[gcrm_opportunity_202001231041].[opportunity_id].[All]" allUniqueName="[gcrm_opportunity_202001231041].[opportunity_id].[All]" dimensionUniqueName="[gcrm_opportunity_202001231041]" displayFolder="" count="0" memberValueDatatype="130" unbalanced="0"/>
    <cacheHierarchy uniqueName="[gcrm_opportunity_202001231041].[Account Exe Id]" caption="Account Exe Id" attribute="1" defaultMemberUniqueName="[gcrm_opportunity_202001231041].[Account Exe Id].[All]" allUniqueName="[gcrm_opportunity_202001231041].[Account Exe Id].[All]" dimensionUniqueName="[gcrm_opportunity_202001231041]" displayFolder="" count="0" memberValueDatatype="5" unbalanced="0"/>
    <cacheHierarchy uniqueName="[gcrm_opportunity_202001231041].[Account Executive]" caption="Account Executive" attribute="1" defaultMemberUniqueName="[gcrm_opportunity_202001231041].[Account Executive].[All]" allUniqueName="[gcrm_opportunity_202001231041].[Account Executive].[All]" dimensionUniqueName="[gcrm_opportunity_202001231041]" displayFolder="" count="0" memberValueDatatype="130" unbalanced="0"/>
    <cacheHierarchy uniqueName="[gcrm_opportunity_202001231041].[premium_amount]" caption="premium_amount" attribute="1" defaultMemberUniqueName="[gcrm_opportunity_202001231041].[premium_amount].[All]" allUniqueName="[gcrm_opportunity_202001231041].[premium_amount].[All]" dimensionUniqueName="[gcrm_opportunity_202001231041]" displayFolder="" count="0" memberValueDatatype="5" unbalanced="0"/>
    <cacheHierarchy uniqueName="[gcrm_opportunity_202001231041].[revenue_amount]" caption="revenue_amount" attribute="1" defaultMemberUniqueName="[gcrm_opportunity_202001231041].[revenue_amount].[All]" allUniqueName="[gcrm_opportunity_202001231041].[revenue_amount].[All]" dimensionUniqueName="[gcrm_opportunity_202001231041]" displayFolder="" count="0" memberValueDatatype="5" unbalanced="0"/>
    <cacheHierarchy uniqueName="[gcrm_opportunity_202001231041].[closing_date]" caption="closing_date" attribute="1" time="1" defaultMemberUniqueName="[gcrm_opportunity_202001231041].[closing_date].[All]" allUniqueName="[gcrm_opportunity_202001231041].[closing_date].[All]" dimensionUniqueName="[gcrm_opportunity_202001231041]" displayFolder="" count="0" memberValueDatatype="7" unbalanced="0"/>
    <cacheHierarchy uniqueName="[gcrm_opportunity_202001231041].[stage]" caption="stage" attribute="1" defaultMemberUniqueName="[gcrm_opportunity_202001231041].[stage].[All]" allUniqueName="[gcrm_opportunity_202001231041].[stage].[All]" dimensionUniqueName="[gcrm_opportunity_202001231041]" displayFolder="" count="0" memberValueDatatype="130" unbalanced="0"/>
    <cacheHierarchy uniqueName="[gcrm_opportunity_202001231041].[branch]" caption="branch" attribute="1" defaultMemberUniqueName="[gcrm_opportunity_202001231041].[branch].[All]" allUniqueName="[gcrm_opportunity_202001231041].[branch].[All]" dimensionUniqueName="[gcrm_opportunity_202001231041]" displayFolder="" count="0" memberValueDatatype="130" unbalanced="0"/>
    <cacheHierarchy uniqueName="[gcrm_opportunity_202001231041].[specialty]" caption="specialty" attribute="1" defaultMemberUniqueName="[gcrm_opportunity_202001231041].[specialty].[All]" allUniqueName="[gcrm_opportunity_202001231041].[specialty].[All]" dimensionUniqueName="[gcrm_opportunity_202001231041]" displayFolder="" count="0" memberValueDatatype="130" unbalanced="0"/>
    <cacheHierarchy uniqueName="[gcrm_opportunity_202001231041].[product_group]" caption="product_group" attribute="1" defaultMemberUniqueName="[gcrm_opportunity_202001231041].[product_group].[All]" allUniqueName="[gcrm_opportunity_202001231041].[product_group].[All]" dimensionUniqueName="[gcrm_opportunity_202001231041]" displayFolder="" count="0" memberValueDatatype="130" unbalanced="0"/>
    <cacheHierarchy uniqueName="[gcrm_opportunity_202001231041].[product_sub_group]" caption="product_sub_group" attribute="1" defaultMemberUniqueName="[gcrm_opportunity_202001231041].[product_sub_group].[All]" allUniqueName="[gcrm_opportunity_202001231041].[product_sub_group].[All]" dimensionUniqueName="[gcrm_opportunity_202001231041]" displayFolder="" count="0" memberValueDatatype="130" unbalanced="0"/>
    <cacheHierarchy uniqueName="[gcrm_opportunity_202001231041].[risk_details]" caption="risk_details" attribute="1" defaultMemberUniqueName="[gcrm_opportunity_202001231041].[risk_details].[All]" allUniqueName="[gcrm_opportunity_202001231041].[risk_details].[All]" dimensionUniqueName="[gcrm_opportunity_202001231041]" displayFolder="" count="0" memberValueDatatype="130" unbalanced="0"/>
    <cacheHierarchy uniqueName="[invoice_202001231041].[invoice_number]" caption="invoice_number" attribute="1" defaultMemberUniqueName="[invoice_202001231041].[invoice_number].[All]" allUniqueName="[invoice_202001231041].[invoice_number].[All]" dimensionUniqueName="[invoice_202001231041]" displayFolder="" count="0" memberValueDatatype="5" unbalanced="0"/>
    <cacheHierarchy uniqueName="[invoice_202001231041].[invoice_date]" caption="invoice_date" attribute="1" time="1" defaultMemberUniqueName="[invoice_202001231041].[invoice_date].[All]" allUniqueName="[invoice_202001231041].[invoice_date].[All]" dimensionUniqueName="[invoice_202001231041]" displayFolder="" count="0" memberValueDatatype="7" unbalanced="0"/>
    <cacheHierarchy uniqueName="[invoice_202001231041].[Invoice_Month &amp; Year]" caption="Invoice_Month &amp; Year" attribute="1" defaultMemberUniqueName="[invoice_202001231041].[Invoice_Month &amp; Year].[All]" allUniqueName="[invoice_202001231041].[Invoice_Month &amp; Year].[All]" dimensionUniqueName="[invoice_202001231041]" displayFolder="" count="0" memberValueDatatype="130" unbalanced="0"/>
    <cacheHierarchy uniqueName="[invoice_202001231041].[revenue_transaction_type]" caption="revenue_transaction_type" attribute="1" defaultMemberUniqueName="[invoice_202001231041].[revenue_transaction_type].[All]" allUniqueName="[invoice_202001231041].[revenue_transaction_type].[All]" dimensionUniqueName="[invoice_202001231041]" displayFolder="" count="0" memberValueDatatype="130" unbalanced="0"/>
    <cacheHierarchy uniqueName="[invoice_202001231041].[branch_name]" caption="branch_name" attribute="1" defaultMemberUniqueName="[invoice_202001231041].[branch_name].[All]" allUniqueName="[invoice_202001231041].[branch_name].[All]" dimensionUniqueName="[invoice_202001231041]" displayFolder="" count="0" memberValueDatatype="130" unbalanced="0"/>
    <cacheHierarchy uniqueName="[invoice_202001231041].[solution_group]" caption="solution_group" attribute="1" defaultMemberUniqueName="[invoice_202001231041].[solution_group].[All]" allUniqueName="[invoice_202001231041].[solution_group].[All]" dimensionUniqueName="[invoice_202001231041]" displayFolder="" count="0" memberValueDatatype="130" unbalanced="0"/>
    <cacheHierarchy uniqueName="[invoice_202001231041].[Account Exe ID]" caption="Account Exe ID" attribute="1" defaultMemberUniqueName="[invoice_202001231041].[Account Exe ID].[All]" allUniqueName="[invoice_202001231041].[Account Exe ID].[All]" dimensionUniqueName="[invoice_202001231041]" displayFolder="" count="0" memberValueDatatype="5" unbalanced="0"/>
    <cacheHierarchy uniqueName="[invoice_202001231041].[Account Executive]" caption="Account Executive" attribute="1" defaultMemberUniqueName="[invoice_202001231041].[Account Executive].[All]" allUniqueName="[invoice_202001231041].[Account Executive].[All]" dimensionUniqueName="[invoice_202001231041]" displayFolder="" count="0" memberValueDatatype="130" unbalanced="0"/>
    <cacheHierarchy uniqueName="[invoice_202001231041].[income_class]" caption="income_class" attribute="1" defaultMemberUniqueName="[invoice_202001231041].[income_class].[All]" allUniqueName="[invoice_202001231041].[income_class].[All]" dimensionUniqueName="[invoice_202001231041]" displayFolder="" count="0" memberValueDatatype="130" unbalanced="0"/>
    <cacheHierarchy uniqueName="[invoice_202001231041].[Clean Client Name]" caption="Clean Client Name" attribute="1" defaultMemberUniqueName="[invoice_202001231041].[Clean Client Name].[All]" allUniqueName="[invoice_202001231041].[Clean Client Name].[All]" dimensionUniqueName="[invoice_202001231041]" displayFolder="" count="0" memberValueDatatype="130" unbalanced="0"/>
    <cacheHierarchy uniqueName="[invoice_202001231041].[Cleaned Policy_Number]" caption="Cleaned Policy_Number" attribute="1" defaultMemberUniqueName="[invoice_202001231041].[Cleaned Policy_Number].[All]" allUniqueName="[invoice_202001231041].[Cleaned Policy_Number].[All]" dimensionUniqueName="[invoice_202001231041]" displayFolder="" count="0" memberValueDatatype="130" unbalanced="0"/>
    <cacheHierarchy uniqueName="[invoice_202001231041].[Amount]" caption="Amount" attribute="1" defaultMemberUniqueName="[invoice_202001231041].[Amount].[All]" allUniqueName="[invoice_202001231041].[Amount].[All]" dimensionUniqueName="[invoice_202001231041]" displayFolder="" count="0" memberValueDatatype="5" unbalanced="0"/>
    <cacheHierarchy uniqueName="[invoice_202001231041].[income_due_date]" caption="income_due_date" attribute="1" time="1" defaultMemberUniqueName="[invoice_202001231041].[income_due_date].[All]" allUniqueName="[invoice_202001231041].[income_due_date].[All]" dimensionUniqueName="[invoice_202001231041]" displayFolder="" count="0" memberValueDatatype="7" unbalanced="0"/>
    <cacheHierarchy uniqueName="[invoice_202001231041].[check up]" caption="check up" attribute="1" defaultMemberUniqueName="[invoice_202001231041].[check up].[All]" allUniqueName="[invoice_202001231041].[check up].[All]" dimensionUniqueName="[invoice_202001231041]" displayFolder="" count="0" memberValueDatatype="130" unbalanced="0"/>
    <cacheHierarchy uniqueName="[meeting_list_202001231041].[Account Exe ID]" caption="Account Exe ID" attribute="1" defaultMemberUniqueName="[meeting_list_202001231041].[Account Exe ID].[All]" allUniqueName="[meeting_list_202001231041].[Account Exe ID].[All]" dimensionUniqueName="[meeting_list_202001231041]" displayFolder="" count="0" memberValueDatatype="5" unbalanced="0"/>
    <cacheHierarchy uniqueName="[meeting_list_202001231041].[Account Executive]" caption="Account Executive" attribute="1" defaultMemberUniqueName="[meeting_list_202001231041].[Account Executive].[All]" allUniqueName="[meeting_list_202001231041].[Account Executive].[All]" dimensionUniqueName="[meeting_list_202001231041]" displayFolder="" count="0" memberValueDatatype="130" unbalanced="0"/>
    <cacheHierarchy uniqueName="[meeting_list_202001231041].[branch_name]" caption="branch_name" attribute="1" defaultMemberUniqueName="[meeting_list_202001231041].[branch_name].[All]" allUniqueName="[meeting_list_202001231041].[branch_name].[All]" dimensionUniqueName="[meeting_list_202001231041]" displayFolder="" count="0" memberValueDatatype="130" unbalanced="0"/>
    <cacheHierarchy uniqueName="[meeting_list_202001231041].[global_attendees]" caption="global_attendees" attribute="1" defaultMemberUniqueName="[meeting_list_202001231041].[global_attendees].[All]" allUniqueName="[meeting_list_202001231041].[global_attendees].[All]" dimensionUniqueName="[meeting_list_202001231041]" displayFolder="" count="0" memberValueDatatype="130" unbalanced="0"/>
    <cacheHierarchy uniqueName="[meeting_list_202001231041].[meeting_date]" caption="meeting_date" attribute="1" time="1" defaultMemberUniqueName="[meeting_list_202001231041].[meeting_date].[All]" allUniqueName="[meeting_list_202001231041].[meeting_date].[All]" dimensionUniqueName="[meeting_list_202001231041]" displayFolder="" count="0" memberValueDatatype="7" unbalanced="0"/>
    <cacheHierarchy uniqueName="[NNENEE Indi bdgt -20012020].[Branch]" caption="Branch" attribute="1" defaultMemberUniqueName="[NNENEE Indi bdgt -20012020].[Branch].[All]" allUniqueName="[NNENEE Indi bdgt -20012020].[Branch].[All]" dimensionUniqueName="[NNENEE Indi bdgt -20012020]" displayFolder="" count="0" memberValueDatatype="130" unbalanced="0"/>
    <cacheHierarchy uniqueName="[NNENEE Indi bdgt -20012020].[Account Exe ID]" caption="Account Exe ID" attribute="1" defaultMemberUniqueName="[NNENEE Indi bdgt -20012020].[Account Exe ID].[All]" allUniqueName="[NNENEE Indi bdgt -20012020].[Account Exe ID].[All]" dimensionUniqueName="[NNENEE Indi bdgt -20012020]" displayFolder="" count="0" memberValueDatatype="5" unbalanced="0"/>
    <cacheHierarchy uniqueName="[NNENEE Indi bdgt -20012020].[Employee Name]" caption="Employee Name" attribute="1" defaultMemberUniqueName="[NNENEE Indi bdgt -20012020].[Employee Name].[All]" allUniqueName="[NNENEE Indi bdgt -20012020].[Employee Name].[All]" dimensionUniqueName="[NNENEE Indi bdgt -20012020]" displayFolder="" count="0" memberValueDatatype="130" unbalanced="0"/>
    <cacheHierarchy uniqueName="[NNENEE Indi bdgt -20012020].[New Role2]" caption="New Role2" attribute="1" defaultMemberUniqueName="[NNENEE Indi bdgt -20012020].[New Role2].[All]" allUniqueName="[NNENEE Indi bdgt -20012020].[New Role2].[All]" dimensionUniqueName="[NNENEE Indi bdgt -20012020]" displayFolder="" count="0" memberValueDatatype="130" unbalanced="0"/>
    <cacheHierarchy uniqueName="[NNENEE Indi bdgt -20012020].[New Budget]" caption="New Budget" attribute="1" defaultMemberUniqueName="[NNENEE Indi bdgt -20012020].[New Budget].[All]" allUniqueName="[NNENEE Indi bdgt -20012020].[New Budget].[All]" dimensionUniqueName="[NNENEE Indi bdgt -20012020]" displayFolder="" count="0" memberValueDatatype="5" unbalanced="0"/>
    <cacheHierarchy uniqueName="[NNENEE Indi bdgt -20012020].[Cross sell bugdet]" caption="Cross sell bugdet" attribute="1" defaultMemberUniqueName="[NNENEE Indi bdgt -20012020].[Cross sell bugdet].[All]" allUniqueName="[NNENEE Indi bdgt -20012020].[Cross sell bugdet].[All]" dimensionUniqueName="[NNENEE Indi bdgt -20012020]" displayFolder="" count="0" memberValueDatatype="5" unbalanced="0"/>
    <cacheHierarchy uniqueName="[NNENEE Indi bdgt -20012020].[Renewal Budget]" caption="Renewal Budget" attribute="1" defaultMemberUniqueName="[NNENEE Indi bdgt -20012020].[Renewal Budget].[All]" allUniqueName="[NNENEE Indi bdgt -20012020].[Renewal Budget].[All]" dimensionUniqueName="[NNENEE Indi bdgt -20012020]" displayFolder="" count="0" memberValueDatatype="5" unbalanced="0"/>
    <cacheHierarchy uniqueName="[Sheet1].[Executive name]" caption="Executive name" attribute="1" defaultMemberUniqueName="[Sheet1].[Executive name].[All]" allUniqueName="[Sheet1].[Executive name].[All]" dimensionUniqueName="[Sheet1]" displayFolder="" count="0" memberValueDatatype="130" unbalanced="0"/>
    <cacheHierarchy uniqueName="[Measures].[__XL_Count fees_202001231041]" caption="__XL_Count fees_202001231041" measure="1" displayFolder="" measureGroup="fees_202001231041" count="0" hidden="1"/>
    <cacheHierarchy uniqueName="[Measures].[__XL_Count NNENEE Indi bdgt -20012020]" caption="__XL_Count NNENEE Indi bdgt -20012020" measure="1" displayFolder="" measureGroup="NNENEE Indi bdgt -20012020" count="0" hidden="1"/>
    <cacheHierarchy uniqueName="[Measures].[__XL_Count meeting_list_202001231041]" caption="__XL_Count meeting_list_202001231041" measure="1" displayFolder="" measureGroup="meeting_list_202001231041" count="0" hidden="1"/>
    <cacheHierarchy uniqueName="[Measures].[__XL_Count gcrm_opportunity_202001231041]" caption="__XL_Count gcrm_opportunity_202001231041" measure="1" displayFolder="" measureGroup="gcrm_opportunity_202001231041" count="0" hidden="1"/>
    <cacheHierarchy uniqueName="[Measures].[__XL_Count Sheet1]" caption="__XL_Count Sheet1" measure="1" displayFolder="" measureGroup="Sheet1" count="0" hidden="1"/>
    <cacheHierarchy uniqueName="[Measures].[__XL_Count Clean brokerage]" caption="__XL_Count Clean brokerage" measure="1" displayFolder="" measureGroup="Clean brokerage" count="0" hidden="1"/>
    <cacheHierarchy uniqueName="[Measures].[__XL_Count invoice_202001231041]" caption="__XL_Count invoice_202001231041" measure="1" displayFolder="" measureGroup="invoice_202001231041" count="0" hidden="1"/>
    <cacheHierarchy uniqueName="[Measures].[__No measures defined]" caption="__No measures defined" measure="1" displayFolder="" count="0" hidden="1"/>
    <cacheHierarchy uniqueName="[Measures].[Sum of New Budget]" caption="Sum of New Budget" measure="1" displayFolder="" measureGroup="NNENEE Indi bdgt -20012020" count="0" hidden="1">
      <extLst>
        <ext xmlns:x15="http://schemas.microsoft.com/office/spreadsheetml/2010/11/main" uri="{B97F6D7D-B522-45F9-BDA1-12C45D357490}">
          <x15:cacheHierarchy aggregatedColumn="62"/>
        </ext>
      </extLst>
    </cacheHierarchy>
    <cacheHierarchy uniqueName="[Measures].[Sum of Cross sell bugdet]" caption="Sum of Cross sell bugdet" measure="1" displayFolder="" measureGroup="NNENEE Indi bdgt -20012020" count="0" hidden="1">
      <extLst>
        <ext xmlns:x15="http://schemas.microsoft.com/office/spreadsheetml/2010/11/main" uri="{B97F6D7D-B522-45F9-BDA1-12C45D357490}">
          <x15:cacheHierarchy aggregatedColumn="63"/>
        </ext>
      </extLst>
    </cacheHierarchy>
    <cacheHierarchy uniqueName="[Measures].[Sum of Renewal Budget]" caption="Sum of Renewal Budget" measure="1" displayFolder="" measureGroup="NNENEE Indi bdgt -20012020" count="0" hidden="1">
      <extLst>
        <ext xmlns:x15="http://schemas.microsoft.com/office/spreadsheetml/2010/11/main" uri="{B97F6D7D-B522-45F9-BDA1-12C45D357490}">
          <x15:cacheHierarchy aggregatedColumn="64"/>
        </ext>
      </extLst>
    </cacheHierarchy>
    <cacheHierarchy uniqueName="[Measures].[Sum of Amount 2]" caption="Sum of Amount 2" measure="1" displayFolder="" measureGroup="fees_202001231041" count="0" oneField="1" hidden="1">
      <fieldsUsage count="1">
        <fieldUsage x="0"/>
      </fieldsUsage>
      <extLst>
        <ext xmlns:x15="http://schemas.microsoft.com/office/spreadsheetml/2010/11/main" uri="{B97F6D7D-B522-45F9-BDA1-12C45D357490}">
          <x15:cacheHierarchy aggregatedColumn="23"/>
        </ext>
      </extLst>
    </cacheHierarchy>
    <cacheHierarchy uniqueName="[Measures].[Count of meeting_date]" caption="Count of meeting_date" measure="1" displayFolder="" measureGroup="meeting_list_202001231041" count="0" hidden="1">
      <extLst>
        <ext xmlns:x15="http://schemas.microsoft.com/office/spreadsheetml/2010/11/main" uri="{B97F6D7D-B522-45F9-BDA1-12C45D357490}">
          <x15:cacheHierarchy aggregatedColumn="57"/>
        </ext>
      </extLst>
    </cacheHierarchy>
    <cacheHierarchy uniqueName="[Measures].[Count of stage]" caption="Count of stage" measure="1" displayFolder="" measureGroup="gcrm_opportunity_202001231041" count="0" hidden="1">
      <extLst>
        <ext xmlns:x15="http://schemas.microsoft.com/office/spreadsheetml/2010/11/main" uri="{B97F6D7D-B522-45F9-BDA1-12C45D357490}">
          <x15:cacheHierarchy aggregatedColumn="33"/>
        </ext>
      </extLst>
    </cacheHierarchy>
    <cacheHierarchy uniqueName="[Measures].[Count of Account Executive 2]" caption="Count of Account Executive 2" measure="1" displayFolder="" measureGroup="meeting_list_202001231041" count="0" hidden="1">
      <extLst>
        <ext xmlns:x15="http://schemas.microsoft.com/office/spreadsheetml/2010/11/main" uri="{B97F6D7D-B522-45F9-BDA1-12C45D357490}">
          <x15:cacheHierarchy aggregatedColumn="54"/>
        </ext>
      </extLst>
    </cacheHierarchy>
    <cacheHierarchy uniqueName="[Measures].[Sum of revenue_amount]" caption="Sum of revenue_amount" measure="1" displayFolder="" measureGroup="gcrm_opportunity_202001231041" count="0" hidden="1">
      <extLst>
        <ext xmlns:x15="http://schemas.microsoft.com/office/spreadsheetml/2010/11/main" uri="{B97F6D7D-B522-45F9-BDA1-12C45D357490}">
          <x15:cacheHierarchy aggregatedColumn="31"/>
        </ext>
      </extLst>
    </cacheHierarchy>
    <cacheHierarchy uniqueName="[Measures].[Count of global_attendees]" caption="Count of global_attendees" measure="1" displayFolder="" measureGroup="meeting_list_202001231041" count="0" hidden="1">
      <extLst>
        <ext xmlns:x15="http://schemas.microsoft.com/office/spreadsheetml/2010/11/main" uri="{B97F6D7D-B522-45F9-BDA1-12C45D357490}">
          <x15:cacheHierarchy aggregatedColumn="56"/>
        </ext>
      </extLst>
    </cacheHierarchy>
    <cacheHierarchy uniqueName="[Measures].[Sum of Amount]" caption="Sum of Amount" measure="1" displayFolder="" measureGroup="Clean brokerage" count="0" hidden="1">
      <extLst>
        <ext xmlns:x15="http://schemas.microsoft.com/office/spreadsheetml/2010/11/main" uri="{B97F6D7D-B522-45F9-BDA1-12C45D357490}">
          <x15:cacheHierarchy aggregatedColumn="11"/>
        </ext>
      </extLst>
    </cacheHierarchy>
    <cacheHierarchy uniqueName="[Measures].[Count of income_class]" caption="Count of income_class" measure="1" displayFolder="" measureGroup="invoice_202001231041" count="0" hidden="1">
      <extLst>
        <ext xmlns:x15="http://schemas.microsoft.com/office/spreadsheetml/2010/11/main" uri="{B97F6D7D-B522-45F9-BDA1-12C45D357490}">
          <x15:cacheHierarchy aggregatedColumn="47"/>
        </ext>
      </extLst>
    </cacheHierarchy>
    <cacheHierarchy uniqueName="[Measures].[Sum of invoice_number]" caption="Sum of invoice_number" measure="1" displayFolder="" measureGroup="invoice_202001231041" count="0" hidden="1">
      <extLst>
        <ext xmlns:x15="http://schemas.microsoft.com/office/spreadsheetml/2010/11/main" uri="{B97F6D7D-B522-45F9-BDA1-12C45D357490}">
          <x15:cacheHierarchy aggregatedColumn="39"/>
        </ext>
      </extLst>
    </cacheHierarchy>
    <cacheHierarchy uniqueName="[Measures].[Count of invoice_number]" caption="Count of invoice_number" measure="1" displayFolder="" measureGroup="invoice_202001231041" count="0" hidden="1">
      <extLst>
        <ext xmlns:x15="http://schemas.microsoft.com/office/spreadsheetml/2010/11/main" uri="{B97F6D7D-B522-45F9-BDA1-12C45D357490}">
          <x15:cacheHierarchy aggregatedColumn="39"/>
        </ext>
      </extLst>
    </cacheHierarchy>
  </cacheHierarchies>
  <kpis count="0"/>
  <dimensions count="8">
    <dimension name="Clean brokerage" uniqueName="[Clean brokerage]" caption="Clean brokerage"/>
    <dimension name="fees_202001231041" uniqueName="[fees_202001231041]" caption="fees_202001231041"/>
    <dimension name="gcrm_opportunity_202001231041" uniqueName="[gcrm_opportunity_202001231041]" caption="gcrm_opportunity_202001231041"/>
    <dimension name="invoice_202001231041" uniqueName="[invoice_202001231041]" caption="invoice_202001231041"/>
    <dimension measure="1" name="Measures" uniqueName="[Measures]" caption="Measures"/>
    <dimension name="meeting_list_202001231041" uniqueName="[meeting_list_202001231041]" caption="meeting_list_202001231041"/>
    <dimension name="NNENEE Indi bdgt -20012020" uniqueName="[NNENEE Indi bdgt -20012020]" caption="NNENEE Indi bdgt -20012020"/>
    <dimension name="Sheet1" uniqueName="[Sheet1]" caption="Sheet1"/>
  </dimensions>
  <measureGroups count="7">
    <measureGroup name="Clean brokerage" caption="Clean brokerage"/>
    <measureGroup name="fees_202001231041" caption="fees_202001231041"/>
    <measureGroup name="gcrm_opportunity_202001231041" caption="gcrm_opportunity_202001231041"/>
    <measureGroup name="invoice_202001231041" caption="invoice_202001231041"/>
    <measureGroup name="meeting_list_202001231041" caption="meeting_list_202001231041"/>
    <measureGroup name="NNENEE Indi bdgt -20012020" caption="NNENEE Indi bdgt -20012020"/>
    <measureGroup name="Sheet1" caption="Sheet1"/>
  </measureGroups>
  <maps count="13">
    <map measureGroup="0" dimension="0"/>
    <map measureGroup="0" dimension="7"/>
    <map measureGroup="1" dimension="1"/>
    <map measureGroup="1" dimension="7"/>
    <map measureGroup="2" dimension="2"/>
    <map measureGroup="2" dimension="7"/>
    <map measureGroup="3" dimension="3"/>
    <map measureGroup="3" dimension="7"/>
    <map measureGroup="4" dimension="5"/>
    <map measureGroup="4" dimension="7"/>
    <map measureGroup="5" dimension="6"/>
    <map measureGroup="5" dimension="7"/>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utam Tapan" refreshedDate="46172.643790277776" backgroundQuery="1" createdVersion="8" refreshedVersion="8" minRefreshableVersion="3" recordCount="0" supportSubquery="1" supportAdvancedDrill="1" xr:uid="{365ACB3B-E2A4-408D-A507-E4EA275BB5BF}">
  <cacheSource type="external" connectionId="8"/>
  <cacheFields count="2">
    <cacheField name="[Measures].[Count of meeting_date]" caption="Count of meeting_date" numFmtId="0" hierarchy="78" level="32767"/>
    <cacheField name="[meeting_list_202001231041].[meeting_date].[meeting_date]" caption="meeting_date" numFmtId="0" hierarchy="57" level="1">
      <sharedItems containsSemiMixedTypes="0" containsNonDate="0" containsString="0"/>
    </cacheField>
  </cacheFields>
  <cacheHierarchies count="87">
    <cacheHierarchy uniqueName="[Clean brokerage].[client_name]" caption="client_name" attribute="1" defaultMemberUniqueName="[Clean brokerage].[client_name].[All]" allUniqueName="[Clean brokerage].[client_name].[All]" dimensionUniqueName="[Clean brokerage]" displayFolder="" count="0" memberValueDatatype="130" unbalanced="0"/>
    <cacheHierarchy uniqueName="[Clean brokerage].[policy_number]" caption="policy_number" attribute="1" defaultMemberUniqueName="[Clean brokerage].[policy_number].[All]" allUniqueName="[Clean brokerage].[policy_number].[All]" dimensionUniqueName="[Clean brokerage]" displayFolder="" count="0" memberValueDatatype="130" unbalanced="0"/>
    <cacheHierarchy uniqueName="[Clean brokerage].[policy_status]" caption="policy_status" attribute="1" defaultMemberUniqueName="[Clean brokerage].[policy_status].[All]" allUniqueName="[Clean brokerage].[policy_status].[All]" dimensionUniqueName="[Clean brokerage]" displayFolder="" count="0" memberValueDatatype="130" unbalanced="0"/>
    <cacheHierarchy uniqueName="[Clean brokerage].[policy_start_date]" caption="policy_start_date" attribute="1" time="1" defaultMemberUniqueName="[Clean brokerage].[policy_start_date].[All]" allUniqueName="[Clean brokerage].[policy_start_date].[All]" dimensionUniqueName="[Clean brokerage]" displayFolder="" count="0" memberValueDatatype="7" unbalanced="0"/>
    <cacheHierarchy uniqueName="[Clean brokerage].[policy_end_date]" caption="policy_end_date" attribute="1" time="1" defaultMemberUniqueName="[Clean brokerage].[policy_end_date].[All]" allUniqueName="[Clean brokerage].[policy_end_date].[All]" dimensionUniqueName="[Clean brokerage]" displayFolder="" count="0" memberValueDatatype="7" unbalanced="0"/>
    <cacheHierarchy uniqueName="[Clean brokerage].[product_group]" caption="product_group" attribute="1" defaultMemberUniqueName="[Clean brokerage].[product_group].[All]" allUniqueName="[Clean brokerage].[product_group].[All]" dimensionUniqueName="[Clean brokerage]" displayFolder="" count="0" memberValueDatatype="130" unbalanced="0"/>
    <cacheHierarchy uniqueName="[Clean brokerage].[Account Exe ID]" caption="Account Exe ID" attribute="1" defaultMemberUniqueName="[Clean brokerage].[Account Exe ID].[All]" allUniqueName="[Clean brokerage].[Account Exe ID].[All]" dimensionUniqueName="[Clean brokerage]" displayFolder="" count="0" memberValueDatatype="5" unbalanced="0"/>
    <cacheHierarchy uniqueName="[Clean brokerage].[Exe Name]" caption="Exe Name" attribute="1" defaultMemberUniqueName="[Clean brokerage].[Exe Name].[All]" allUniqueName="[Clean brokerage].[Exe Name].[All]" dimensionUniqueName="[Clean brokerage]" displayFolder="" count="0" memberValueDatatype="130" unbalanced="0"/>
    <cacheHierarchy uniqueName="[Clean brokerage].[branch_name]" caption="branch_name" attribute="1" defaultMemberUniqueName="[Clean brokerage].[branch_name].[All]" allUniqueName="[Clean brokerage].[branch_name].[All]" dimensionUniqueName="[Clean brokerage]" displayFolder="" count="0" memberValueDatatype="130" unbalanced="0"/>
    <cacheHierarchy uniqueName="[Clean brokerage].[solution_group]" caption="solution_group" attribute="1" defaultMemberUniqueName="[Clean brokerage].[solution_group].[All]" allUniqueName="[Clean brokerage].[solution_group].[All]" dimensionUniqueName="[Clean brokerage]" displayFolder="" count="0" memberValueDatatype="130" unbalanced="0"/>
    <cacheHierarchy uniqueName="[Clean brokerage].[income_class]" caption="income_class" attribute="1" defaultMemberUniqueName="[Clean brokerage].[income_class].[All]" allUniqueName="[Clean brokerage].[income_class].[All]" dimensionUniqueName="[Clean brokerage]" displayFolder="" count="0" memberValueDatatype="130" unbalanced="0"/>
    <cacheHierarchy uniqueName="[Clean brokerage].[Amount]" caption="Amount" attribute="1" defaultMemberUniqueName="[Clean brokerage].[Amount].[All]" allUniqueName="[Clean brokerage].[Amount].[All]" dimensionUniqueName="[Clean brokerage]" displayFolder="" count="0" memberValueDatatype="5" unbalanced="0"/>
    <cacheHierarchy uniqueName="[Clean brokerage].[income_due_date]" caption="income_due_date" attribute="1" time="1" defaultMemberUniqueName="[Clean brokerage].[income_due_date].[All]" allUniqueName="[Clean brokerage].[income_due_date].[All]" dimensionUniqueName="[Clean brokerage]" displayFolder="" count="0" memberValueDatatype="7" unbalanced="0"/>
    <cacheHierarchy uniqueName="[Clean brokerage].[revenue_transaction_type]" caption="revenue_transaction_type" attribute="1" defaultMemberUniqueName="[Clean brokerage].[revenue_transaction_type].[All]" allUniqueName="[Clean brokerage].[revenue_transaction_type].[All]" dimensionUniqueName="[Clean brokerage]" displayFolder="" count="0" memberValueDatatype="130" unbalanced="0"/>
    <cacheHierarchy uniqueName="[Clean brokerage].[renewal_status]" caption="renewal_status" attribute="1" defaultMemberUniqueName="[Clean brokerage].[renewal_status].[All]" allUniqueName="[Clean brokerage].[renewal_status].[All]" dimensionUniqueName="[Clean brokerage]" displayFolder="" count="0" memberValueDatatype="130" unbalanced="0"/>
    <cacheHierarchy uniqueName="[Clean brokerage].[lapse_reason]" caption="lapse_reason" attribute="1" defaultMemberUniqueName="[Clean brokerage].[lapse_reason].[All]" allUniqueName="[Clean brokerage].[lapse_reason].[All]" dimensionUniqueName="[Clean brokerage]" displayFolder="" count="0" memberValueDatatype="130" unbalanced="0"/>
    <cacheHierarchy uniqueName="[Clean brokerage].[last_updated_date]" caption="last_updated_date" attribute="1" time="1" defaultMemberUniqueName="[Clean brokerage].[last_updated_date].[All]" allUniqueName="[Clean brokerage].[last_updated_date].[All]" dimensionUniqueName="[Clean brokerage]" displayFolder="" count="0" memberValueDatatype="7" unbalanced="0"/>
    <cacheHierarchy uniqueName="[fees_202001231041].[client_name]" caption="client_name" attribute="1" defaultMemberUniqueName="[fees_202001231041].[client_name].[All]" allUniqueName="[fees_202001231041].[client_name].[All]" dimensionUniqueName="[fees_202001231041]" displayFolder="" count="0" memberValueDatatype="130" unbalanced="0"/>
    <cacheHierarchy uniqueName="[fees_202001231041].[branch_name]" caption="branch_name" attribute="1" defaultMemberUniqueName="[fees_202001231041].[branch_name].[All]" allUniqueName="[fees_202001231041].[branch_name].[All]" dimensionUniqueName="[fees_202001231041]" displayFolder="" count="0" memberValueDatatype="130" unbalanced="0"/>
    <cacheHierarchy uniqueName="[fees_202001231041].[solution_group]" caption="solution_group" attribute="1" defaultMemberUniqueName="[fees_202001231041].[solution_group].[All]" allUniqueName="[fees_202001231041].[solution_group].[All]" dimensionUniqueName="[fees_202001231041]" displayFolder="" count="0" memberValueDatatype="130" unbalanced="0"/>
    <cacheHierarchy uniqueName="[fees_202001231041].[Account Exe ID]" caption="Account Exe ID" attribute="1" defaultMemberUniqueName="[fees_202001231041].[Account Exe ID].[All]" allUniqueName="[fees_202001231041].[Account Exe ID].[All]" dimensionUniqueName="[fees_202001231041]" displayFolder="" count="0" memberValueDatatype="5" unbalanced="0"/>
    <cacheHierarchy uniqueName="[fees_202001231041].[Account Executive]" caption="Account Executive" attribute="1" defaultMemberUniqueName="[fees_202001231041].[Account Executive].[All]" allUniqueName="[fees_202001231041].[Account Executive].[All]" dimensionUniqueName="[fees_202001231041]" displayFolder="" count="0" memberValueDatatype="130" unbalanced="0"/>
    <cacheHierarchy uniqueName="[fees_202001231041].[income_class]" caption="income_class" attribute="1" defaultMemberUniqueName="[fees_202001231041].[income_class].[All]" allUniqueName="[fees_202001231041].[income_class].[All]" dimensionUniqueName="[fees_202001231041]" displayFolder="" count="0" memberValueDatatype="130" unbalanced="0"/>
    <cacheHierarchy uniqueName="[fees_202001231041].[Amount]" caption="Amount" attribute="1" defaultMemberUniqueName="[fees_202001231041].[Amount].[All]" allUniqueName="[fees_202001231041].[Amount].[All]" dimensionUniqueName="[fees_202001231041]" displayFolder="" count="0" memberValueDatatype="5" unbalanced="0"/>
    <cacheHierarchy uniqueName="[fees_202001231041].[income_due_date]" caption="income_due_date" attribute="1" time="1" defaultMemberUniqueName="[fees_202001231041].[income_due_date].[All]" allUniqueName="[fees_202001231041].[income_due_date].[All]" dimensionUniqueName="[fees_202001231041]" displayFolder="" count="0" memberValueDatatype="7" unbalanced="0"/>
    <cacheHierarchy uniqueName="[fees_202001231041].[revenue_transaction_type]" caption="revenue_transaction_type" attribute="1" defaultMemberUniqueName="[fees_202001231041].[revenue_transaction_type].[All]" allUniqueName="[fees_202001231041].[revenue_transaction_type].[All]" dimensionUniqueName="[fees_202001231041]" displayFolder="" count="0" memberValueDatatype="130" unbalanced="0"/>
    <cacheHierarchy uniqueName="[gcrm_opportunity_202001231041].[opportunity_name]" caption="opportunity_name" attribute="1" defaultMemberUniqueName="[gcrm_opportunity_202001231041].[opportunity_name].[All]" allUniqueName="[gcrm_opportunity_202001231041].[opportunity_name].[All]" dimensionUniqueName="[gcrm_opportunity_202001231041]" displayFolder="" count="0" memberValueDatatype="130" unbalanced="0"/>
    <cacheHierarchy uniqueName="[gcrm_opportunity_202001231041].[opportunity_id]" caption="opportunity_id" attribute="1" defaultMemberUniqueName="[gcrm_opportunity_202001231041].[opportunity_id].[All]" allUniqueName="[gcrm_opportunity_202001231041].[opportunity_id].[All]" dimensionUniqueName="[gcrm_opportunity_202001231041]" displayFolder="" count="0" memberValueDatatype="130" unbalanced="0"/>
    <cacheHierarchy uniqueName="[gcrm_opportunity_202001231041].[Account Exe Id]" caption="Account Exe Id" attribute="1" defaultMemberUniqueName="[gcrm_opportunity_202001231041].[Account Exe Id].[All]" allUniqueName="[gcrm_opportunity_202001231041].[Account Exe Id].[All]" dimensionUniqueName="[gcrm_opportunity_202001231041]" displayFolder="" count="0" memberValueDatatype="5" unbalanced="0"/>
    <cacheHierarchy uniqueName="[gcrm_opportunity_202001231041].[Account Executive]" caption="Account Executive" attribute="1" defaultMemberUniqueName="[gcrm_opportunity_202001231041].[Account Executive].[All]" allUniqueName="[gcrm_opportunity_202001231041].[Account Executive].[All]" dimensionUniqueName="[gcrm_opportunity_202001231041]" displayFolder="" count="0" memberValueDatatype="130" unbalanced="0"/>
    <cacheHierarchy uniqueName="[gcrm_opportunity_202001231041].[premium_amount]" caption="premium_amount" attribute="1" defaultMemberUniqueName="[gcrm_opportunity_202001231041].[premium_amount].[All]" allUniqueName="[gcrm_opportunity_202001231041].[premium_amount].[All]" dimensionUniqueName="[gcrm_opportunity_202001231041]" displayFolder="" count="0" memberValueDatatype="5" unbalanced="0"/>
    <cacheHierarchy uniqueName="[gcrm_opportunity_202001231041].[revenue_amount]" caption="revenue_amount" attribute="1" defaultMemberUniqueName="[gcrm_opportunity_202001231041].[revenue_amount].[All]" allUniqueName="[gcrm_opportunity_202001231041].[revenue_amount].[All]" dimensionUniqueName="[gcrm_opportunity_202001231041]" displayFolder="" count="0" memberValueDatatype="5" unbalanced="0"/>
    <cacheHierarchy uniqueName="[gcrm_opportunity_202001231041].[closing_date]" caption="closing_date" attribute="1" time="1" defaultMemberUniqueName="[gcrm_opportunity_202001231041].[closing_date].[All]" allUniqueName="[gcrm_opportunity_202001231041].[closing_date].[All]" dimensionUniqueName="[gcrm_opportunity_202001231041]" displayFolder="" count="0" memberValueDatatype="7" unbalanced="0"/>
    <cacheHierarchy uniqueName="[gcrm_opportunity_202001231041].[stage]" caption="stage" attribute="1" defaultMemberUniqueName="[gcrm_opportunity_202001231041].[stage].[All]" allUniqueName="[gcrm_opportunity_202001231041].[stage].[All]" dimensionUniqueName="[gcrm_opportunity_202001231041]" displayFolder="" count="0" memberValueDatatype="130" unbalanced="0"/>
    <cacheHierarchy uniqueName="[gcrm_opportunity_202001231041].[branch]" caption="branch" attribute="1" defaultMemberUniqueName="[gcrm_opportunity_202001231041].[branch].[All]" allUniqueName="[gcrm_opportunity_202001231041].[branch].[All]" dimensionUniqueName="[gcrm_opportunity_202001231041]" displayFolder="" count="0" memberValueDatatype="130" unbalanced="0"/>
    <cacheHierarchy uniqueName="[gcrm_opportunity_202001231041].[specialty]" caption="specialty" attribute="1" defaultMemberUniqueName="[gcrm_opportunity_202001231041].[specialty].[All]" allUniqueName="[gcrm_opportunity_202001231041].[specialty].[All]" dimensionUniqueName="[gcrm_opportunity_202001231041]" displayFolder="" count="0" memberValueDatatype="130" unbalanced="0"/>
    <cacheHierarchy uniqueName="[gcrm_opportunity_202001231041].[product_group]" caption="product_group" attribute="1" defaultMemberUniqueName="[gcrm_opportunity_202001231041].[product_group].[All]" allUniqueName="[gcrm_opportunity_202001231041].[product_group].[All]" dimensionUniqueName="[gcrm_opportunity_202001231041]" displayFolder="" count="0" memberValueDatatype="130" unbalanced="0"/>
    <cacheHierarchy uniqueName="[gcrm_opportunity_202001231041].[product_sub_group]" caption="product_sub_group" attribute="1" defaultMemberUniqueName="[gcrm_opportunity_202001231041].[product_sub_group].[All]" allUniqueName="[gcrm_opportunity_202001231041].[product_sub_group].[All]" dimensionUniqueName="[gcrm_opportunity_202001231041]" displayFolder="" count="0" memberValueDatatype="130" unbalanced="0"/>
    <cacheHierarchy uniqueName="[gcrm_opportunity_202001231041].[risk_details]" caption="risk_details" attribute="1" defaultMemberUniqueName="[gcrm_opportunity_202001231041].[risk_details].[All]" allUniqueName="[gcrm_opportunity_202001231041].[risk_details].[All]" dimensionUniqueName="[gcrm_opportunity_202001231041]" displayFolder="" count="0" memberValueDatatype="130" unbalanced="0"/>
    <cacheHierarchy uniqueName="[invoice_202001231041].[invoice_number]" caption="invoice_number" attribute="1" defaultMemberUniqueName="[invoice_202001231041].[invoice_number].[All]" allUniqueName="[invoice_202001231041].[invoice_number].[All]" dimensionUniqueName="[invoice_202001231041]" displayFolder="" count="0" memberValueDatatype="5" unbalanced="0"/>
    <cacheHierarchy uniqueName="[invoice_202001231041].[invoice_date]" caption="invoice_date" attribute="1" time="1" defaultMemberUniqueName="[invoice_202001231041].[invoice_date].[All]" allUniqueName="[invoice_202001231041].[invoice_date].[All]" dimensionUniqueName="[invoice_202001231041]" displayFolder="" count="0" memberValueDatatype="7" unbalanced="0"/>
    <cacheHierarchy uniqueName="[invoice_202001231041].[Invoice_Month &amp; Year]" caption="Invoice_Month &amp; Year" attribute="1" defaultMemberUniqueName="[invoice_202001231041].[Invoice_Month &amp; Year].[All]" allUniqueName="[invoice_202001231041].[Invoice_Month &amp; Year].[All]" dimensionUniqueName="[invoice_202001231041]" displayFolder="" count="0" memberValueDatatype="130" unbalanced="0"/>
    <cacheHierarchy uniqueName="[invoice_202001231041].[revenue_transaction_type]" caption="revenue_transaction_type" attribute="1" defaultMemberUniqueName="[invoice_202001231041].[revenue_transaction_type].[All]" allUniqueName="[invoice_202001231041].[revenue_transaction_type].[All]" dimensionUniqueName="[invoice_202001231041]" displayFolder="" count="0" memberValueDatatype="130" unbalanced="0"/>
    <cacheHierarchy uniqueName="[invoice_202001231041].[branch_name]" caption="branch_name" attribute="1" defaultMemberUniqueName="[invoice_202001231041].[branch_name].[All]" allUniqueName="[invoice_202001231041].[branch_name].[All]" dimensionUniqueName="[invoice_202001231041]" displayFolder="" count="0" memberValueDatatype="130" unbalanced="0"/>
    <cacheHierarchy uniqueName="[invoice_202001231041].[solution_group]" caption="solution_group" attribute="1" defaultMemberUniqueName="[invoice_202001231041].[solution_group].[All]" allUniqueName="[invoice_202001231041].[solution_group].[All]" dimensionUniqueName="[invoice_202001231041]" displayFolder="" count="0" memberValueDatatype="130" unbalanced="0"/>
    <cacheHierarchy uniqueName="[invoice_202001231041].[Account Exe ID]" caption="Account Exe ID" attribute="1" defaultMemberUniqueName="[invoice_202001231041].[Account Exe ID].[All]" allUniqueName="[invoice_202001231041].[Account Exe ID].[All]" dimensionUniqueName="[invoice_202001231041]" displayFolder="" count="0" memberValueDatatype="5" unbalanced="0"/>
    <cacheHierarchy uniqueName="[invoice_202001231041].[Account Executive]" caption="Account Executive" attribute="1" defaultMemberUniqueName="[invoice_202001231041].[Account Executive].[All]" allUniqueName="[invoice_202001231041].[Account Executive].[All]" dimensionUniqueName="[invoice_202001231041]" displayFolder="" count="0" memberValueDatatype="130" unbalanced="0"/>
    <cacheHierarchy uniqueName="[invoice_202001231041].[income_class]" caption="income_class" attribute="1" defaultMemberUniqueName="[invoice_202001231041].[income_class].[All]" allUniqueName="[invoice_202001231041].[income_class].[All]" dimensionUniqueName="[invoice_202001231041]" displayFolder="" count="0" memberValueDatatype="130" unbalanced="0"/>
    <cacheHierarchy uniqueName="[invoice_202001231041].[Clean Client Name]" caption="Clean Client Name" attribute="1" defaultMemberUniqueName="[invoice_202001231041].[Clean Client Name].[All]" allUniqueName="[invoice_202001231041].[Clean Client Name].[All]" dimensionUniqueName="[invoice_202001231041]" displayFolder="" count="0" memberValueDatatype="130" unbalanced="0"/>
    <cacheHierarchy uniqueName="[invoice_202001231041].[Cleaned Policy_Number]" caption="Cleaned Policy_Number" attribute="1" defaultMemberUniqueName="[invoice_202001231041].[Cleaned Policy_Number].[All]" allUniqueName="[invoice_202001231041].[Cleaned Policy_Number].[All]" dimensionUniqueName="[invoice_202001231041]" displayFolder="" count="0" memberValueDatatype="130" unbalanced="0"/>
    <cacheHierarchy uniqueName="[invoice_202001231041].[Amount]" caption="Amount" attribute="1" defaultMemberUniqueName="[invoice_202001231041].[Amount].[All]" allUniqueName="[invoice_202001231041].[Amount].[All]" dimensionUniqueName="[invoice_202001231041]" displayFolder="" count="0" memberValueDatatype="5" unbalanced="0"/>
    <cacheHierarchy uniqueName="[invoice_202001231041].[income_due_date]" caption="income_due_date" attribute="1" time="1" defaultMemberUniqueName="[invoice_202001231041].[income_due_date].[All]" allUniqueName="[invoice_202001231041].[income_due_date].[All]" dimensionUniqueName="[invoice_202001231041]" displayFolder="" count="0" memberValueDatatype="7" unbalanced="0"/>
    <cacheHierarchy uniqueName="[invoice_202001231041].[check up]" caption="check up" attribute="1" defaultMemberUniqueName="[invoice_202001231041].[check up].[All]" allUniqueName="[invoice_202001231041].[check up].[All]" dimensionUniqueName="[invoice_202001231041]" displayFolder="" count="0" memberValueDatatype="130" unbalanced="0"/>
    <cacheHierarchy uniqueName="[meeting_list_202001231041].[Account Exe ID]" caption="Account Exe ID" attribute="1" defaultMemberUniqueName="[meeting_list_202001231041].[Account Exe ID].[All]" allUniqueName="[meeting_list_202001231041].[Account Exe ID].[All]" dimensionUniqueName="[meeting_list_202001231041]" displayFolder="" count="0" memberValueDatatype="5" unbalanced="0"/>
    <cacheHierarchy uniqueName="[meeting_list_202001231041].[Account Executive]" caption="Account Executive" attribute="1" defaultMemberUniqueName="[meeting_list_202001231041].[Account Executive].[All]" allUniqueName="[meeting_list_202001231041].[Account Executive].[All]" dimensionUniqueName="[meeting_list_202001231041]" displayFolder="" count="0" memberValueDatatype="130" unbalanced="0"/>
    <cacheHierarchy uniqueName="[meeting_list_202001231041].[branch_name]" caption="branch_name" attribute="1" defaultMemberUniqueName="[meeting_list_202001231041].[branch_name].[All]" allUniqueName="[meeting_list_202001231041].[branch_name].[All]" dimensionUniqueName="[meeting_list_202001231041]" displayFolder="" count="0" memberValueDatatype="130" unbalanced="0"/>
    <cacheHierarchy uniqueName="[meeting_list_202001231041].[global_attendees]" caption="global_attendees" attribute="1" defaultMemberUniqueName="[meeting_list_202001231041].[global_attendees].[All]" allUniqueName="[meeting_list_202001231041].[global_attendees].[All]" dimensionUniqueName="[meeting_list_202001231041]" displayFolder="" count="0" memberValueDatatype="130" unbalanced="0"/>
    <cacheHierarchy uniqueName="[meeting_list_202001231041].[meeting_date]" caption="meeting_date" attribute="1" time="1" defaultMemberUniqueName="[meeting_list_202001231041].[meeting_date].[All]" allUniqueName="[meeting_list_202001231041].[meeting_date].[All]" dimensionUniqueName="[meeting_list_202001231041]" displayFolder="" count="2" memberValueDatatype="7" unbalanced="0">
      <fieldsUsage count="2">
        <fieldUsage x="-1"/>
        <fieldUsage x="1"/>
      </fieldsUsage>
    </cacheHierarchy>
    <cacheHierarchy uniqueName="[NNENEE Indi bdgt -20012020].[Branch]" caption="Branch" attribute="1" defaultMemberUniqueName="[NNENEE Indi bdgt -20012020].[Branch].[All]" allUniqueName="[NNENEE Indi bdgt -20012020].[Branch].[All]" dimensionUniqueName="[NNENEE Indi bdgt -20012020]" displayFolder="" count="0" memberValueDatatype="130" unbalanced="0"/>
    <cacheHierarchy uniqueName="[NNENEE Indi bdgt -20012020].[Account Exe ID]" caption="Account Exe ID" attribute="1" defaultMemberUniqueName="[NNENEE Indi bdgt -20012020].[Account Exe ID].[All]" allUniqueName="[NNENEE Indi bdgt -20012020].[Account Exe ID].[All]" dimensionUniqueName="[NNENEE Indi bdgt -20012020]" displayFolder="" count="0" memberValueDatatype="5" unbalanced="0"/>
    <cacheHierarchy uniqueName="[NNENEE Indi bdgt -20012020].[Employee Name]" caption="Employee Name" attribute="1" defaultMemberUniqueName="[NNENEE Indi bdgt -20012020].[Employee Name].[All]" allUniqueName="[NNENEE Indi bdgt -20012020].[Employee Name].[All]" dimensionUniqueName="[NNENEE Indi bdgt -20012020]" displayFolder="" count="0" memberValueDatatype="130" unbalanced="0"/>
    <cacheHierarchy uniqueName="[NNENEE Indi bdgt -20012020].[New Role2]" caption="New Role2" attribute="1" defaultMemberUniqueName="[NNENEE Indi bdgt -20012020].[New Role2].[All]" allUniqueName="[NNENEE Indi bdgt -20012020].[New Role2].[All]" dimensionUniqueName="[NNENEE Indi bdgt -20012020]" displayFolder="" count="0" memberValueDatatype="130" unbalanced="0"/>
    <cacheHierarchy uniqueName="[NNENEE Indi bdgt -20012020].[New Budget]" caption="New Budget" attribute="1" defaultMemberUniqueName="[NNENEE Indi bdgt -20012020].[New Budget].[All]" allUniqueName="[NNENEE Indi bdgt -20012020].[New Budget].[All]" dimensionUniqueName="[NNENEE Indi bdgt -20012020]" displayFolder="" count="0" memberValueDatatype="5" unbalanced="0"/>
    <cacheHierarchy uniqueName="[NNENEE Indi bdgt -20012020].[Cross sell bugdet]" caption="Cross sell bugdet" attribute="1" defaultMemberUniqueName="[NNENEE Indi bdgt -20012020].[Cross sell bugdet].[All]" allUniqueName="[NNENEE Indi bdgt -20012020].[Cross sell bugdet].[All]" dimensionUniqueName="[NNENEE Indi bdgt -20012020]" displayFolder="" count="0" memberValueDatatype="5" unbalanced="0"/>
    <cacheHierarchy uniqueName="[NNENEE Indi bdgt -20012020].[Renewal Budget]" caption="Renewal Budget" attribute="1" defaultMemberUniqueName="[NNENEE Indi bdgt -20012020].[Renewal Budget].[All]" allUniqueName="[NNENEE Indi bdgt -20012020].[Renewal Budget].[All]" dimensionUniqueName="[NNENEE Indi bdgt -20012020]" displayFolder="" count="0" memberValueDatatype="5" unbalanced="0"/>
    <cacheHierarchy uniqueName="[Sheet1].[Executive name]" caption="Executive name" attribute="1" defaultMemberUniqueName="[Sheet1].[Executive name].[All]" allUniqueName="[Sheet1].[Executive name].[All]" dimensionUniqueName="[Sheet1]" displayFolder="" count="0" memberValueDatatype="130" unbalanced="0"/>
    <cacheHierarchy uniqueName="[Measures].[__XL_Count fees_202001231041]" caption="__XL_Count fees_202001231041" measure="1" displayFolder="" measureGroup="fees_202001231041" count="0" hidden="1"/>
    <cacheHierarchy uniqueName="[Measures].[__XL_Count NNENEE Indi bdgt -20012020]" caption="__XL_Count NNENEE Indi bdgt -20012020" measure="1" displayFolder="" measureGroup="NNENEE Indi bdgt -20012020" count="0" hidden="1"/>
    <cacheHierarchy uniqueName="[Measures].[__XL_Count meeting_list_202001231041]" caption="__XL_Count meeting_list_202001231041" measure="1" displayFolder="" measureGroup="meeting_list_202001231041" count="0" hidden="1"/>
    <cacheHierarchy uniqueName="[Measures].[__XL_Count gcrm_opportunity_202001231041]" caption="__XL_Count gcrm_opportunity_202001231041" measure="1" displayFolder="" measureGroup="gcrm_opportunity_202001231041" count="0" hidden="1"/>
    <cacheHierarchy uniqueName="[Measures].[__XL_Count Sheet1]" caption="__XL_Count Sheet1" measure="1" displayFolder="" measureGroup="Sheet1" count="0" hidden="1"/>
    <cacheHierarchy uniqueName="[Measures].[__XL_Count Clean brokerage]" caption="__XL_Count Clean brokerage" measure="1" displayFolder="" measureGroup="Clean brokerage" count="0" hidden="1"/>
    <cacheHierarchy uniqueName="[Measures].[__XL_Count invoice_202001231041]" caption="__XL_Count invoice_202001231041" measure="1" displayFolder="" measureGroup="invoice_202001231041" count="0" hidden="1"/>
    <cacheHierarchy uniqueName="[Measures].[__No measures defined]" caption="__No measures defined" measure="1" displayFolder="" count="0" hidden="1"/>
    <cacheHierarchy uniqueName="[Measures].[Sum of New Budget]" caption="Sum of New Budget" measure="1" displayFolder="" measureGroup="NNENEE Indi bdgt -20012020" count="0" hidden="1">
      <extLst>
        <ext xmlns:x15="http://schemas.microsoft.com/office/spreadsheetml/2010/11/main" uri="{B97F6D7D-B522-45F9-BDA1-12C45D357490}">
          <x15:cacheHierarchy aggregatedColumn="62"/>
        </ext>
      </extLst>
    </cacheHierarchy>
    <cacheHierarchy uniqueName="[Measures].[Sum of Cross sell bugdet]" caption="Sum of Cross sell bugdet" measure="1" displayFolder="" measureGroup="NNENEE Indi bdgt -20012020" count="0" hidden="1">
      <extLst>
        <ext xmlns:x15="http://schemas.microsoft.com/office/spreadsheetml/2010/11/main" uri="{B97F6D7D-B522-45F9-BDA1-12C45D357490}">
          <x15:cacheHierarchy aggregatedColumn="63"/>
        </ext>
      </extLst>
    </cacheHierarchy>
    <cacheHierarchy uniqueName="[Measures].[Sum of Renewal Budget]" caption="Sum of Renewal Budget" measure="1" displayFolder="" measureGroup="NNENEE Indi bdgt -20012020" count="0" hidden="1">
      <extLst>
        <ext xmlns:x15="http://schemas.microsoft.com/office/spreadsheetml/2010/11/main" uri="{B97F6D7D-B522-45F9-BDA1-12C45D357490}">
          <x15:cacheHierarchy aggregatedColumn="64"/>
        </ext>
      </extLst>
    </cacheHierarchy>
    <cacheHierarchy uniqueName="[Measures].[Sum of Amount 2]" caption="Sum of Amount 2" measure="1" displayFolder="" measureGroup="fees_202001231041" count="0" hidden="1">
      <extLst>
        <ext xmlns:x15="http://schemas.microsoft.com/office/spreadsheetml/2010/11/main" uri="{B97F6D7D-B522-45F9-BDA1-12C45D357490}">
          <x15:cacheHierarchy aggregatedColumn="23"/>
        </ext>
      </extLst>
    </cacheHierarchy>
    <cacheHierarchy uniqueName="[Measures].[Count of meeting_date]" caption="Count of meeting_date" measure="1" displayFolder="" measureGroup="meeting_list_202001231041" count="0" oneField="1" hidden="1">
      <fieldsUsage count="1">
        <fieldUsage x="0"/>
      </fieldsUsage>
      <extLst>
        <ext xmlns:x15="http://schemas.microsoft.com/office/spreadsheetml/2010/11/main" uri="{B97F6D7D-B522-45F9-BDA1-12C45D357490}">
          <x15:cacheHierarchy aggregatedColumn="57"/>
        </ext>
      </extLst>
    </cacheHierarchy>
    <cacheHierarchy uniqueName="[Measures].[Count of stage]" caption="Count of stage" measure="1" displayFolder="" measureGroup="gcrm_opportunity_202001231041" count="0" hidden="1">
      <extLst>
        <ext xmlns:x15="http://schemas.microsoft.com/office/spreadsheetml/2010/11/main" uri="{B97F6D7D-B522-45F9-BDA1-12C45D357490}">
          <x15:cacheHierarchy aggregatedColumn="33"/>
        </ext>
      </extLst>
    </cacheHierarchy>
    <cacheHierarchy uniqueName="[Measures].[Count of Account Executive 2]" caption="Count of Account Executive 2" measure="1" displayFolder="" measureGroup="meeting_list_202001231041" count="0" hidden="1">
      <extLst>
        <ext xmlns:x15="http://schemas.microsoft.com/office/spreadsheetml/2010/11/main" uri="{B97F6D7D-B522-45F9-BDA1-12C45D357490}">
          <x15:cacheHierarchy aggregatedColumn="54"/>
        </ext>
      </extLst>
    </cacheHierarchy>
    <cacheHierarchy uniqueName="[Measures].[Sum of revenue_amount]" caption="Sum of revenue_amount" measure="1" displayFolder="" measureGroup="gcrm_opportunity_202001231041" count="0" hidden="1">
      <extLst>
        <ext xmlns:x15="http://schemas.microsoft.com/office/spreadsheetml/2010/11/main" uri="{B97F6D7D-B522-45F9-BDA1-12C45D357490}">
          <x15:cacheHierarchy aggregatedColumn="31"/>
        </ext>
      </extLst>
    </cacheHierarchy>
    <cacheHierarchy uniqueName="[Measures].[Count of global_attendees]" caption="Count of global_attendees" measure="1" displayFolder="" measureGroup="meeting_list_202001231041" count="0" hidden="1">
      <extLst>
        <ext xmlns:x15="http://schemas.microsoft.com/office/spreadsheetml/2010/11/main" uri="{B97F6D7D-B522-45F9-BDA1-12C45D357490}">
          <x15:cacheHierarchy aggregatedColumn="56"/>
        </ext>
      </extLst>
    </cacheHierarchy>
    <cacheHierarchy uniqueName="[Measures].[Sum of Amount]" caption="Sum of Amount" measure="1" displayFolder="" measureGroup="Clean brokerage" count="0" hidden="1">
      <extLst>
        <ext xmlns:x15="http://schemas.microsoft.com/office/spreadsheetml/2010/11/main" uri="{B97F6D7D-B522-45F9-BDA1-12C45D357490}">
          <x15:cacheHierarchy aggregatedColumn="11"/>
        </ext>
      </extLst>
    </cacheHierarchy>
    <cacheHierarchy uniqueName="[Measures].[Count of income_class]" caption="Count of income_class" measure="1" displayFolder="" measureGroup="invoice_202001231041" count="0" hidden="1">
      <extLst>
        <ext xmlns:x15="http://schemas.microsoft.com/office/spreadsheetml/2010/11/main" uri="{B97F6D7D-B522-45F9-BDA1-12C45D357490}">
          <x15:cacheHierarchy aggregatedColumn="47"/>
        </ext>
      </extLst>
    </cacheHierarchy>
    <cacheHierarchy uniqueName="[Measures].[Sum of invoice_number]" caption="Sum of invoice_number" measure="1" displayFolder="" measureGroup="invoice_202001231041" count="0" hidden="1">
      <extLst>
        <ext xmlns:x15="http://schemas.microsoft.com/office/spreadsheetml/2010/11/main" uri="{B97F6D7D-B522-45F9-BDA1-12C45D357490}">
          <x15:cacheHierarchy aggregatedColumn="39"/>
        </ext>
      </extLst>
    </cacheHierarchy>
    <cacheHierarchy uniqueName="[Measures].[Count of invoice_number]" caption="Count of invoice_number" measure="1" displayFolder="" measureGroup="invoice_202001231041" count="0" hidden="1">
      <extLst>
        <ext xmlns:x15="http://schemas.microsoft.com/office/spreadsheetml/2010/11/main" uri="{B97F6D7D-B522-45F9-BDA1-12C45D357490}">
          <x15:cacheHierarchy aggregatedColumn="39"/>
        </ext>
      </extLst>
    </cacheHierarchy>
  </cacheHierarchies>
  <kpis count="0"/>
  <dimensions count="8">
    <dimension name="Clean brokerage" uniqueName="[Clean brokerage]" caption="Clean brokerage"/>
    <dimension name="fees_202001231041" uniqueName="[fees_202001231041]" caption="fees_202001231041"/>
    <dimension name="gcrm_opportunity_202001231041" uniqueName="[gcrm_opportunity_202001231041]" caption="gcrm_opportunity_202001231041"/>
    <dimension name="invoice_202001231041" uniqueName="[invoice_202001231041]" caption="invoice_202001231041"/>
    <dimension measure="1" name="Measures" uniqueName="[Measures]" caption="Measures"/>
    <dimension name="meeting_list_202001231041" uniqueName="[meeting_list_202001231041]" caption="meeting_list_202001231041"/>
    <dimension name="NNENEE Indi bdgt -20012020" uniqueName="[NNENEE Indi bdgt -20012020]" caption="NNENEE Indi bdgt -20012020"/>
    <dimension name="Sheet1" uniqueName="[Sheet1]" caption="Sheet1"/>
  </dimensions>
  <measureGroups count="7">
    <measureGroup name="Clean brokerage" caption="Clean brokerage"/>
    <measureGroup name="fees_202001231041" caption="fees_202001231041"/>
    <measureGroup name="gcrm_opportunity_202001231041" caption="gcrm_opportunity_202001231041"/>
    <measureGroup name="invoice_202001231041" caption="invoice_202001231041"/>
    <measureGroup name="meeting_list_202001231041" caption="meeting_list_202001231041"/>
    <measureGroup name="NNENEE Indi bdgt -20012020" caption="NNENEE Indi bdgt -20012020"/>
    <measureGroup name="Sheet1" caption="Sheet1"/>
  </measureGroups>
  <maps count="13">
    <map measureGroup="0" dimension="0"/>
    <map measureGroup="0" dimension="7"/>
    <map measureGroup="1" dimension="1"/>
    <map measureGroup="1" dimension="7"/>
    <map measureGroup="2" dimension="2"/>
    <map measureGroup="2" dimension="7"/>
    <map measureGroup="3" dimension="3"/>
    <map measureGroup="3" dimension="7"/>
    <map measureGroup="4" dimension="5"/>
    <map measureGroup="4" dimension="7"/>
    <map measureGroup="5" dimension="6"/>
    <map measureGroup="5" dimension="7"/>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utam Tapan" refreshedDate="46172.643791203707" backgroundQuery="1" createdVersion="8" refreshedVersion="8" minRefreshableVersion="3" recordCount="0" supportSubquery="1" supportAdvancedDrill="1" xr:uid="{48A109FD-CC67-4868-B996-CBF7985C0991}">
  <cacheSource type="external" connectionId="8"/>
  <cacheFields count="4">
    <cacheField name="[NNENEE Indi bdgt -20012020].[Employee Name].[Employee Name]" caption="Employee Name" numFmtId="0" hierarchy="60" level="1">
      <sharedItems count="10">
        <s v="Abhinav Shivam"/>
        <s v="Animesh Rawat"/>
        <s v="Gilbert"/>
        <s v="Juli"/>
        <s v="Ketan Jain"/>
        <s v="Kumar Jha"/>
        <s v="Manish Sharma"/>
        <s v="Mark"/>
        <s v="Vidit Shah"/>
        <s v="Vinay"/>
      </sharedItems>
    </cacheField>
    <cacheField name="[Measures].[Sum of New Budget]" caption="Sum of New Budget" numFmtId="0" hierarchy="74" level="32767"/>
    <cacheField name="[Measures].[Sum of Cross sell bugdet]" caption="Sum of Cross sell bugdet" numFmtId="0" hierarchy="75" level="32767"/>
    <cacheField name="[Measures].[Sum of Renewal Budget]" caption="Sum of Renewal Budget" numFmtId="0" hierarchy="76" level="32767"/>
  </cacheFields>
  <cacheHierarchies count="87">
    <cacheHierarchy uniqueName="[Clean brokerage].[client_name]" caption="client_name" attribute="1" defaultMemberUniqueName="[Clean brokerage].[client_name].[All]" allUniqueName="[Clean brokerage].[client_name].[All]" dimensionUniqueName="[Clean brokerage]" displayFolder="" count="0" memberValueDatatype="130" unbalanced="0"/>
    <cacheHierarchy uniqueName="[Clean brokerage].[policy_number]" caption="policy_number" attribute="1" defaultMemberUniqueName="[Clean brokerage].[policy_number].[All]" allUniqueName="[Clean brokerage].[policy_number].[All]" dimensionUniqueName="[Clean brokerage]" displayFolder="" count="0" memberValueDatatype="130" unbalanced="0"/>
    <cacheHierarchy uniqueName="[Clean brokerage].[policy_status]" caption="policy_status" attribute="1" defaultMemberUniqueName="[Clean brokerage].[policy_status].[All]" allUniqueName="[Clean brokerage].[policy_status].[All]" dimensionUniqueName="[Clean brokerage]" displayFolder="" count="0" memberValueDatatype="130" unbalanced="0"/>
    <cacheHierarchy uniqueName="[Clean brokerage].[policy_start_date]" caption="policy_start_date" attribute="1" time="1" defaultMemberUniqueName="[Clean brokerage].[policy_start_date].[All]" allUniqueName="[Clean brokerage].[policy_start_date].[All]" dimensionUniqueName="[Clean brokerage]" displayFolder="" count="0" memberValueDatatype="7" unbalanced="0"/>
    <cacheHierarchy uniqueName="[Clean brokerage].[policy_end_date]" caption="policy_end_date" attribute="1" time="1" defaultMemberUniqueName="[Clean brokerage].[policy_end_date].[All]" allUniqueName="[Clean brokerage].[policy_end_date].[All]" dimensionUniqueName="[Clean brokerage]" displayFolder="" count="0" memberValueDatatype="7" unbalanced="0"/>
    <cacheHierarchy uniqueName="[Clean brokerage].[product_group]" caption="product_group" attribute="1" defaultMemberUniqueName="[Clean brokerage].[product_group].[All]" allUniqueName="[Clean brokerage].[product_group].[All]" dimensionUniqueName="[Clean brokerage]" displayFolder="" count="0" memberValueDatatype="130" unbalanced="0"/>
    <cacheHierarchy uniqueName="[Clean brokerage].[Account Exe ID]" caption="Account Exe ID" attribute="1" defaultMemberUniqueName="[Clean brokerage].[Account Exe ID].[All]" allUniqueName="[Clean brokerage].[Account Exe ID].[All]" dimensionUniqueName="[Clean brokerage]" displayFolder="" count="0" memberValueDatatype="5" unbalanced="0"/>
    <cacheHierarchy uniqueName="[Clean brokerage].[Exe Name]" caption="Exe Name" attribute="1" defaultMemberUniqueName="[Clean brokerage].[Exe Name].[All]" allUniqueName="[Clean brokerage].[Exe Name].[All]" dimensionUniqueName="[Clean brokerage]" displayFolder="" count="0" memberValueDatatype="130" unbalanced="0"/>
    <cacheHierarchy uniqueName="[Clean brokerage].[branch_name]" caption="branch_name" attribute="1" defaultMemberUniqueName="[Clean brokerage].[branch_name].[All]" allUniqueName="[Clean brokerage].[branch_name].[All]" dimensionUniqueName="[Clean brokerage]" displayFolder="" count="0" memberValueDatatype="130" unbalanced="0"/>
    <cacheHierarchy uniqueName="[Clean brokerage].[solution_group]" caption="solution_group" attribute="1" defaultMemberUniqueName="[Clean brokerage].[solution_group].[All]" allUniqueName="[Clean brokerage].[solution_group].[All]" dimensionUniqueName="[Clean brokerage]" displayFolder="" count="0" memberValueDatatype="130" unbalanced="0"/>
    <cacheHierarchy uniqueName="[Clean brokerage].[income_class]" caption="income_class" attribute="1" defaultMemberUniqueName="[Clean brokerage].[income_class].[All]" allUniqueName="[Clean brokerage].[income_class].[All]" dimensionUniqueName="[Clean brokerage]" displayFolder="" count="0" memberValueDatatype="130" unbalanced="0"/>
    <cacheHierarchy uniqueName="[Clean brokerage].[Amount]" caption="Amount" attribute="1" defaultMemberUniqueName="[Clean brokerage].[Amount].[All]" allUniqueName="[Clean brokerage].[Amount].[All]" dimensionUniqueName="[Clean brokerage]" displayFolder="" count="0" memberValueDatatype="5" unbalanced="0"/>
    <cacheHierarchy uniqueName="[Clean brokerage].[income_due_date]" caption="income_due_date" attribute="1" time="1" defaultMemberUniqueName="[Clean brokerage].[income_due_date].[All]" allUniqueName="[Clean brokerage].[income_due_date].[All]" dimensionUniqueName="[Clean brokerage]" displayFolder="" count="0" memberValueDatatype="7" unbalanced="0"/>
    <cacheHierarchy uniqueName="[Clean brokerage].[revenue_transaction_type]" caption="revenue_transaction_type" attribute="1" defaultMemberUniqueName="[Clean brokerage].[revenue_transaction_type].[All]" allUniqueName="[Clean brokerage].[revenue_transaction_type].[All]" dimensionUniqueName="[Clean brokerage]" displayFolder="" count="0" memberValueDatatype="130" unbalanced="0"/>
    <cacheHierarchy uniqueName="[Clean brokerage].[renewal_status]" caption="renewal_status" attribute="1" defaultMemberUniqueName="[Clean brokerage].[renewal_status].[All]" allUniqueName="[Clean brokerage].[renewal_status].[All]" dimensionUniqueName="[Clean brokerage]" displayFolder="" count="0" memberValueDatatype="130" unbalanced="0"/>
    <cacheHierarchy uniqueName="[Clean brokerage].[lapse_reason]" caption="lapse_reason" attribute="1" defaultMemberUniqueName="[Clean brokerage].[lapse_reason].[All]" allUniqueName="[Clean brokerage].[lapse_reason].[All]" dimensionUniqueName="[Clean brokerage]" displayFolder="" count="0" memberValueDatatype="130" unbalanced="0"/>
    <cacheHierarchy uniqueName="[Clean brokerage].[last_updated_date]" caption="last_updated_date" attribute="1" time="1" defaultMemberUniqueName="[Clean brokerage].[last_updated_date].[All]" allUniqueName="[Clean brokerage].[last_updated_date].[All]" dimensionUniqueName="[Clean brokerage]" displayFolder="" count="0" memberValueDatatype="7" unbalanced="0"/>
    <cacheHierarchy uniqueName="[fees_202001231041].[client_name]" caption="client_name" attribute="1" defaultMemberUniqueName="[fees_202001231041].[client_name].[All]" allUniqueName="[fees_202001231041].[client_name].[All]" dimensionUniqueName="[fees_202001231041]" displayFolder="" count="0" memberValueDatatype="130" unbalanced="0"/>
    <cacheHierarchy uniqueName="[fees_202001231041].[branch_name]" caption="branch_name" attribute="1" defaultMemberUniqueName="[fees_202001231041].[branch_name].[All]" allUniqueName="[fees_202001231041].[branch_name].[All]" dimensionUniqueName="[fees_202001231041]" displayFolder="" count="0" memberValueDatatype="130" unbalanced="0"/>
    <cacheHierarchy uniqueName="[fees_202001231041].[solution_group]" caption="solution_group" attribute="1" defaultMemberUniqueName="[fees_202001231041].[solution_group].[All]" allUniqueName="[fees_202001231041].[solution_group].[All]" dimensionUniqueName="[fees_202001231041]" displayFolder="" count="0" memberValueDatatype="130" unbalanced="0"/>
    <cacheHierarchy uniqueName="[fees_202001231041].[Account Exe ID]" caption="Account Exe ID" attribute="1" defaultMemberUniqueName="[fees_202001231041].[Account Exe ID].[All]" allUniqueName="[fees_202001231041].[Account Exe ID].[All]" dimensionUniqueName="[fees_202001231041]" displayFolder="" count="0" memberValueDatatype="5" unbalanced="0"/>
    <cacheHierarchy uniqueName="[fees_202001231041].[Account Executive]" caption="Account Executive" attribute="1" defaultMemberUniqueName="[fees_202001231041].[Account Executive].[All]" allUniqueName="[fees_202001231041].[Account Executive].[All]" dimensionUniqueName="[fees_202001231041]" displayFolder="" count="0" memberValueDatatype="130" unbalanced="0"/>
    <cacheHierarchy uniqueName="[fees_202001231041].[income_class]" caption="income_class" attribute="1" defaultMemberUniqueName="[fees_202001231041].[income_class].[All]" allUniqueName="[fees_202001231041].[income_class].[All]" dimensionUniqueName="[fees_202001231041]" displayFolder="" count="0" memberValueDatatype="130" unbalanced="0"/>
    <cacheHierarchy uniqueName="[fees_202001231041].[Amount]" caption="Amount" attribute="1" defaultMemberUniqueName="[fees_202001231041].[Amount].[All]" allUniqueName="[fees_202001231041].[Amount].[All]" dimensionUniqueName="[fees_202001231041]" displayFolder="" count="0" memberValueDatatype="5" unbalanced="0"/>
    <cacheHierarchy uniqueName="[fees_202001231041].[income_due_date]" caption="income_due_date" attribute="1" time="1" defaultMemberUniqueName="[fees_202001231041].[income_due_date].[All]" allUniqueName="[fees_202001231041].[income_due_date].[All]" dimensionUniqueName="[fees_202001231041]" displayFolder="" count="0" memberValueDatatype="7" unbalanced="0"/>
    <cacheHierarchy uniqueName="[fees_202001231041].[revenue_transaction_type]" caption="revenue_transaction_type" attribute="1" defaultMemberUniqueName="[fees_202001231041].[revenue_transaction_type].[All]" allUniqueName="[fees_202001231041].[revenue_transaction_type].[All]" dimensionUniqueName="[fees_202001231041]" displayFolder="" count="0" memberValueDatatype="130" unbalanced="0"/>
    <cacheHierarchy uniqueName="[gcrm_opportunity_202001231041].[opportunity_name]" caption="opportunity_name" attribute="1" defaultMemberUniqueName="[gcrm_opportunity_202001231041].[opportunity_name].[All]" allUniqueName="[gcrm_opportunity_202001231041].[opportunity_name].[All]" dimensionUniqueName="[gcrm_opportunity_202001231041]" displayFolder="" count="0" memberValueDatatype="130" unbalanced="0"/>
    <cacheHierarchy uniqueName="[gcrm_opportunity_202001231041].[opportunity_id]" caption="opportunity_id" attribute="1" defaultMemberUniqueName="[gcrm_opportunity_202001231041].[opportunity_id].[All]" allUniqueName="[gcrm_opportunity_202001231041].[opportunity_id].[All]" dimensionUniqueName="[gcrm_opportunity_202001231041]" displayFolder="" count="0" memberValueDatatype="130" unbalanced="0"/>
    <cacheHierarchy uniqueName="[gcrm_opportunity_202001231041].[Account Exe Id]" caption="Account Exe Id" attribute="1" defaultMemberUniqueName="[gcrm_opportunity_202001231041].[Account Exe Id].[All]" allUniqueName="[gcrm_opportunity_202001231041].[Account Exe Id].[All]" dimensionUniqueName="[gcrm_opportunity_202001231041]" displayFolder="" count="0" memberValueDatatype="5" unbalanced="0"/>
    <cacheHierarchy uniqueName="[gcrm_opportunity_202001231041].[Account Executive]" caption="Account Executive" attribute="1" defaultMemberUniqueName="[gcrm_opportunity_202001231041].[Account Executive].[All]" allUniqueName="[gcrm_opportunity_202001231041].[Account Executive].[All]" dimensionUniqueName="[gcrm_opportunity_202001231041]" displayFolder="" count="0" memberValueDatatype="130" unbalanced="0"/>
    <cacheHierarchy uniqueName="[gcrm_opportunity_202001231041].[premium_amount]" caption="premium_amount" attribute="1" defaultMemberUniqueName="[gcrm_opportunity_202001231041].[premium_amount].[All]" allUniqueName="[gcrm_opportunity_202001231041].[premium_amount].[All]" dimensionUniqueName="[gcrm_opportunity_202001231041]" displayFolder="" count="0" memberValueDatatype="5" unbalanced="0"/>
    <cacheHierarchy uniqueName="[gcrm_opportunity_202001231041].[revenue_amount]" caption="revenue_amount" attribute="1" defaultMemberUniqueName="[gcrm_opportunity_202001231041].[revenue_amount].[All]" allUniqueName="[gcrm_opportunity_202001231041].[revenue_amount].[All]" dimensionUniqueName="[gcrm_opportunity_202001231041]" displayFolder="" count="0" memberValueDatatype="5" unbalanced="0"/>
    <cacheHierarchy uniqueName="[gcrm_opportunity_202001231041].[closing_date]" caption="closing_date" attribute="1" time="1" defaultMemberUniqueName="[gcrm_opportunity_202001231041].[closing_date].[All]" allUniqueName="[gcrm_opportunity_202001231041].[closing_date].[All]" dimensionUniqueName="[gcrm_opportunity_202001231041]" displayFolder="" count="0" memberValueDatatype="7" unbalanced="0"/>
    <cacheHierarchy uniqueName="[gcrm_opportunity_202001231041].[stage]" caption="stage" attribute="1" defaultMemberUniqueName="[gcrm_opportunity_202001231041].[stage].[All]" allUniqueName="[gcrm_opportunity_202001231041].[stage].[All]" dimensionUniqueName="[gcrm_opportunity_202001231041]" displayFolder="" count="0" memberValueDatatype="130" unbalanced="0"/>
    <cacheHierarchy uniqueName="[gcrm_opportunity_202001231041].[branch]" caption="branch" attribute="1" defaultMemberUniqueName="[gcrm_opportunity_202001231041].[branch].[All]" allUniqueName="[gcrm_opportunity_202001231041].[branch].[All]" dimensionUniqueName="[gcrm_opportunity_202001231041]" displayFolder="" count="0" memberValueDatatype="130" unbalanced="0"/>
    <cacheHierarchy uniqueName="[gcrm_opportunity_202001231041].[specialty]" caption="specialty" attribute="1" defaultMemberUniqueName="[gcrm_opportunity_202001231041].[specialty].[All]" allUniqueName="[gcrm_opportunity_202001231041].[specialty].[All]" dimensionUniqueName="[gcrm_opportunity_202001231041]" displayFolder="" count="0" memberValueDatatype="130" unbalanced="0"/>
    <cacheHierarchy uniqueName="[gcrm_opportunity_202001231041].[product_group]" caption="product_group" attribute="1" defaultMemberUniqueName="[gcrm_opportunity_202001231041].[product_group].[All]" allUniqueName="[gcrm_opportunity_202001231041].[product_group].[All]" dimensionUniqueName="[gcrm_opportunity_202001231041]" displayFolder="" count="0" memberValueDatatype="130" unbalanced="0"/>
    <cacheHierarchy uniqueName="[gcrm_opportunity_202001231041].[product_sub_group]" caption="product_sub_group" attribute="1" defaultMemberUniqueName="[gcrm_opportunity_202001231041].[product_sub_group].[All]" allUniqueName="[gcrm_opportunity_202001231041].[product_sub_group].[All]" dimensionUniqueName="[gcrm_opportunity_202001231041]" displayFolder="" count="0" memberValueDatatype="130" unbalanced="0"/>
    <cacheHierarchy uniqueName="[gcrm_opportunity_202001231041].[risk_details]" caption="risk_details" attribute="1" defaultMemberUniqueName="[gcrm_opportunity_202001231041].[risk_details].[All]" allUniqueName="[gcrm_opportunity_202001231041].[risk_details].[All]" dimensionUniqueName="[gcrm_opportunity_202001231041]" displayFolder="" count="0" memberValueDatatype="130" unbalanced="0"/>
    <cacheHierarchy uniqueName="[invoice_202001231041].[invoice_number]" caption="invoice_number" attribute="1" defaultMemberUniqueName="[invoice_202001231041].[invoice_number].[All]" allUniqueName="[invoice_202001231041].[invoice_number].[All]" dimensionUniqueName="[invoice_202001231041]" displayFolder="" count="0" memberValueDatatype="5" unbalanced="0"/>
    <cacheHierarchy uniqueName="[invoice_202001231041].[invoice_date]" caption="invoice_date" attribute="1" time="1" defaultMemberUniqueName="[invoice_202001231041].[invoice_date].[All]" allUniqueName="[invoice_202001231041].[invoice_date].[All]" dimensionUniqueName="[invoice_202001231041]" displayFolder="" count="0" memberValueDatatype="7" unbalanced="0"/>
    <cacheHierarchy uniqueName="[invoice_202001231041].[Invoice_Month &amp; Year]" caption="Invoice_Month &amp; Year" attribute="1" defaultMemberUniqueName="[invoice_202001231041].[Invoice_Month &amp; Year].[All]" allUniqueName="[invoice_202001231041].[Invoice_Month &amp; Year].[All]" dimensionUniqueName="[invoice_202001231041]" displayFolder="" count="0" memberValueDatatype="130" unbalanced="0"/>
    <cacheHierarchy uniqueName="[invoice_202001231041].[revenue_transaction_type]" caption="revenue_transaction_type" attribute="1" defaultMemberUniqueName="[invoice_202001231041].[revenue_transaction_type].[All]" allUniqueName="[invoice_202001231041].[revenue_transaction_type].[All]" dimensionUniqueName="[invoice_202001231041]" displayFolder="" count="0" memberValueDatatype="130" unbalanced="0"/>
    <cacheHierarchy uniqueName="[invoice_202001231041].[branch_name]" caption="branch_name" attribute="1" defaultMemberUniqueName="[invoice_202001231041].[branch_name].[All]" allUniqueName="[invoice_202001231041].[branch_name].[All]" dimensionUniqueName="[invoice_202001231041]" displayFolder="" count="0" memberValueDatatype="130" unbalanced="0"/>
    <cacheHierarchy uniqueName="[invoice_202001231041].[solution_group]" caption="solution_group" attribute="1" defaultMemberUniqueName="[invoice_202001231041].[solution_group].[All]" allUniqueName="[invoice_202001231041].[solution_group].[All]" dimensionUniqueName="[invoice_202001231041]" displayFolder="" count="0" memberValueDatatype="130" unbalanced="0"/>
    <cacheHierarchy uniqueName="[invoice_202001231041].[Account Exe ID]" caption="Account Exe ID" attribute="1" defaultMemberUniqueName="[invoice_202001231041].[Account Exe ID].[All]" allUniqueName="[invoice_202001231041].[Account Exe ID].[All]" dimensionUniqueName="[invoice_202001231041]" displayFolder="" count="0" memberValueDatatype="5" unbalanced="0"/>
    <cacheHierarchy uniqueName="[invoice_202001231041].[Account Executive]" caption="Account Executive" attribute="1" defaultMemberUniqueName="[invoice_202001231041].[Account Executive].[All]" allUniqueName="[invoice_202001231041].[Account Executive].[All]" dimensionUniqueName="[invoice_202001231041]" displayFolder="" count="0" memberValueDatatype="130" unbalanced="0"/>
    <cacheHierarchy uniqueName="[invoice_202001231041].[income_class]" caption="income_class" attribute="1" defaultMemberUniqueName="[invoice_202001231041].[income_class].[All]" allUniqueName="[invoice_202001231041].[income_class].[All]" dimensionUniqueName="[invoice_202001231041]" displayFolder="" count="0" memberValueDatatype="130" unbalanced="0"/>
    <cacheHierarchy uniqueName="[invoice_202001231041].[Clean Client Name]" caption="Clean Client Name" attribute="1" defaultMemberUniqueName="[invoice_202001231041].[Clean Client Name].[All]" allUniqueName="[invoice_202001231041].[Clean Client Name].[All]" dimensionUniqueName="[invoice_202001231041]" displayFolder="" count="0" memberValueDatatype="130" unbalanced="0"/>
    <cacheHierarchy uniqueName="[invoice_202001231041].[Cleaned Policy_Number]" caption="Cleaned Policy_Number" attribute="1" defaultMemberUniqueName="[invoice_202001231041].[Cleaned Policy_Number].[All]" allUniqueName="[invoice_202001231041].[Cleaned Policy_Number].[All]" dimensionUniqueName="[invoice_202001231041]" displayFolder="" count="0" memberValueDatatype="130" unbalanced="0"/>
    <cacheHierarchy uniqueName="[invoice_202001231041].[Amount]" caption="Amount" attribute="1" defaultMemberUniqueName="[invoice_202001231041].[Amount].[All]" allUniqueName="[invoice_202001231041].[Amount].[All]" dimensionUniqueName="[invoice_202001231041]" displayFolder="" count="0" memberValueDatatype="5" unbalanced="0"/>
    <cacheHierarchy uniqueName="[invoice_202001231041].[income_due_date]" caption="income_due_date" attribute="1" time="1" defaultMemberUniqueName="[invoice_202001231041].[income_due_date].[All]" allUniqueName="[invoice_202001231041].[income_due_date].[All]" dimensionUniqueName="[invoice_202001231041]" displayFolder="" count="0" memberValueDatatype="7" unbalanced="0"/>
    <cacheHierarchy uniqueName="[invoice_202001231041].[check up]" caption="check up" attribute="1" defaultMemberUniqueName="[invoice_202001231041].[check up].[All]" allUniqueName="[invoice_202001231041].[check up].[All]" dimensionUniqueName="[invoice_202001231041]" displayFolder="" count="0" memberValueDatatype="130" unbalanced="0"/>
    <cacheHierarchy uniqueName="[meeting_list_202001231041].[Account Exe ID]" caption="Account Exe ID" attribute="1" defaultMemberUniqueName="[meeting_list_202001231041].[Account Exe ID].[All]" allUniqueName="[meeting_list_202001231041].[Account Exe ID].[All]" dimensionUniqueName="[meeting_list_202001231041]" displayFolder="" count="0" memberValueDatatype="5" unbalanced="0"/>
    <cacheHierarchy uniqueName="[meeting_list_202001231041].[Account Executive]" caption="Account Executive" attribute="1" defaultMemberUniqueName="[meeting_list_202001231041].[Account Executive].[All]" allUniqueName="[meeting_list_202001231041].[Account Executive].[All]" dimensionUniqueName="[meeting_list_202001231041]" displayFolder="" count="0" memberValueDatatype="130" unbalanced="0"/>
    <cacheHierarchy uniqueName="[meeting_list_202001231041].[branch_name]" caption="branch_name" attribute="1" defaultMemberUniqueName="[meeting_list_202001231041].[branch_name].[All]" allUniqueName="[meeting_list_202001231041].[branch_name].[All]" dimensionUniqueName="[meeting_list_202001231041]" displayFolder="" count="0" memberValueDatatype="130" unbalanced="0"/>
    <cacheHierarchy uniqueName="[meeting_list_202001231041].[global_attendees]" caption="global_attendees" attribute="1" defaultMemberUniqueName="[meeting_list_202001231041].[global_attendees].[All]" allUniqueName="[meeting_list_202001231041].[global_attendees].[All]" dimensionUniqueName="[meeting_list_202001231041]" displayFolder="" count="0" memberValueDatatype="130" unbalanced="0"/>
    <cacheHierarchy uniqueName="[meeting_list_202001231041].[meeting_date]" caption="meeting_date" attribute="1" time="1" defaultMemberUniqueName="[meeting_list_202001231041].[meeting_date].[All]" allUniqueName="[meeting_list_202001231041].[meeting_date].[All]" dimensionUniqueName="[meeting_list_202001231041]" displayFolder="" count="0" memberValueDatatype="7" unbalanced="0"/>
    <cacheHierarchy uniqueName="[NNENEE Indi bdgt -20012020].[Branch]" caption="Branch" attribute="1" defaultMemberUniqueName="[NNENEE Indi bdgt -20012020].[Branch].[All]" allUniqueName="[NNENEE Indi bdgt -20012020].[Branch].[All]" dimensionUniqueName="[NNENEE Indi bdgt -20012020]" displayFolder="" count="0" memberValueDatatype="130" unbalanced="0"/>
    <cacheHierarchy uniqueName="[NNENEE Indi bdgt -20012020].[Account Exe ID]" caption="Account Exe ID" attribute="1" defaultMemberUniqueName="[NNENEE Indi bdgt -20012020].[Account Exe ID].[All]" allUniqueName="[NNENEE Indi bdgt -20012020].[Account Exe ID].[All]" dimensionUniqueName="[NNENEE Indi bdgt -20012020]" displayFolder="" count="0" memberValueDatatype="5" unbalanced="0"/>
    <cacheHierarchy uniqueName="[NNENEE Indi bdgt -20012020].[Employee Name]" caption="Employee Name" attribute="1" defaultMemberUniqueName="[NNENEE Indi bdgt -20012020].[Employee Name].[All]" allUniqueName="[NNENEE Indi bdgt -20012020].[Employee Name].[All]" dimensionUniqueName="[NNENEE Indi bdgt -20012020]" displayFolder="" count="2" memberValueDatatype="130" unbalanced="0">
      <fieldsUsage count="2">
        <fieldUsage x="-1"/>
        <fieldUsage x="0"/>
      </fieldsUsage>
    </cacheHierarchy>
    <cacheHierarchy uniqueName="[NNENEE Indi bdgt -20012020].[New Role2]" caption="New Role2" attribute="1" defaultMemberUniqueName="[NNENEE Indi bdgt -20012020].[New Role2].[All]" allUniqueName="[NNENEE Indi bdgt -20012020].[New Role2].[All]" dimensionUniqueName="[NNENEE Indi bdgt -20012020]" displayFolder="" count="0" memberValueDatatype="130" unbalanced="0"/>
    <cacheHierarchy uniqueName="[NNENEE Indi bdgt -20012020].[New Budget]" caption="New Budget" attribute="1" defaultMemberUniqueName="[NNENEE Indi bdgt -20012020].[New Budget].[All]" allUniqueName="[NNENEE Indi bdgt -20012020].[New Budget].[All]" dimensionUniqueName="[NNENEE Indi bdgt -20012020]" displayFolder="" count="0" memberValueDatatype="5" unbalanced="0"/>
    <cacheHierarchy uniqueName="[NNENEE Indi bdgt -20012020].[Cross sell bugdet]" caption="Cross sell bugdet" attribute="1" defaultMemberUniqueName="[NNENEE Indi bdgt -20012020].[Cross sell bugdet].[All]" allUniqueName="[NNENEE Indi bdgt -20012020].[Cross sell bugdet].[All]" dimensionUniqueName="[NNENEE Indi bdgt -20012020]" displayFolder="" count="0" memberValueDatatype="5" unbalanced="0"/>
    <cacheHierarchy uniqueName="[NNENEE Indi bdgt -20012020].[Renewal Budget]" caption="Renewal Budget" attribute="1" defaultMemberUniqueName="[NNENEE Indi bdgt -20012020].[Renewal Budget].[All]" allUniqueName="[NNENEE Indi bdgt -20012020].[Renewal Budget].[All]" dimensionUniqueName="[NNENEE Indi bdgt -20012020]" displayFolder="" count="0" memberValueDatatype="5" unbalanced="0"/>
    <cacheHierarchy uniqueName="[Sheet1].[Executive name]" caption="Executive name" attribute="1" defaultMemberUniqueName="[Sheet1].[Executive name].[All]" allUniqueName="[Sheet1].[Executive name].[All]" dimensionUniqueName="[Sheet1]" displayFolder="" count="0" memberValueDatatype="130" unbalanced="0"/>
    <cacheHierarchy uniqueName="[Measures].[__XL_Count fees_202001231041]" caption="__XL_Count fees_202001231041" measure="1" displayFolder="" measureGroup="fees_202001231041" count="0" hidden="1"/>
    <cacheHierarchy uniqueName="[Measures].[__XL_Count NNENEE Indi bdgt -20012020]" caption="__XL_Count NNENEE Indi bdgt -20012020" measure="1" displayFolder="" measureGroup="NNENEE Indi bdgt -20012020" count="0" hidden="1"/>
    <cacheHierarchy uniqueName="[Measures].[__XL_Count meeting_list_202001231041]" caption="__XL_Count meeting_list_202001231041" measure="1" displayFolder="" measureGroup="meeting_list_202001231041" count="0" hidden="1"/>
    <cacheHierarchy uniqueName="[Measures].[__XL_Count gcrm_opportunity_202001231041]" caption="__XL_Count gcrm_opportunity_202001231041" measure="1" displayFolder="" measureGroup="gcrm_opportunity_202001231041" count="0" hidden="1"/>
    <cacheHierarchy uniqueName="[Measures].[__XL_Count Sheet1]" caption="__XL_Count Sheet1" measure="1" displayFolder="" measureGroup="Sheet1" count="0" hidden="1"/>
    <cacheHierarchy uniqueName="[Measures].[__XL_Count Clean brokerage]" caption="__XL_Count Clean brokerage" measure="1" displayFolder="" measureGroup="Clean brokerage" count="0" hidden="1"/>
    <cacheHierarchy uniqueName="[Measures].[__XL_Count invoice_202001231041]" caption="__XL_Count invoice_202001231041" measure="1" displayFolder="" measureGroup="invoice_202001231041" count="0" hidden="1"/>
    <cacheHierarchy uniqueName="[Measures].[__No measures defined]" caption="__No measures defined" measure="1" displayFolder="" count="0" hidden="1"/>
    <cacheHierarchy uniqueName="[Measures].[Sum of New Budget]" caption="Sum of New Budget" measure="1" displayFolder="" measureGroup="NNENEE Indi bdgt -20012020" count="0" oneField="1" hidden="1">
      <fieldsUsage count="1">
        <fieldUsage x="1"/>
      </fieldsUsage>
      <extLst>
        <ext xmlns:x15="http://schemas.microsoft.com/office/spreadsheetml/2010/11/main" uri="{B97F6D7D-B522-45F9-BDA1-12C45D357490}">
          <x15:cacheHierarchy aggregatedColumn="62"/>
        </ext>
      </extLst>
    </cacheHierarchy>
    <cacheHierarchy uniqueName="[Measures].[Sum of Cross sell bugdet]" caption="Sum of Cross sell bugdet" measure="1" displayFolder="" measureGroup="NNENEE Indi bdgt -20012020" count="0" oneField="1" hidden="1">
      <fieldsUsage count="1">
        <fieldUsage x="2"/>
      </fieldsUsage>
      <extLst>
        <ext xmlns:x15="http://schemas.microsoft.com/office/spreadsheetml/2010/11/main" uri="{B97F6D7D-B522-45F9-BDA1-12C45D357490}">
          <x15:cacheHierarchy aggregatedColumn="63"/>
        </ext>
      </extLst>
    </cacheHierarchy>
    <cacheHierarchy uniqueName="[Measures].[Sum of Renewal Budget]" caption="Sum of Renewal Budget" measure="1" displayFolder="" measureGroup="NNENEE Indi bdgt -20012020" count="0" oneField="1" hidden="1">
      <fieldsUsage count="1">
        <fieldUsage x="3"/>
      </fieldsUsage>
      <extLst>
        <ext xmlns:x15="http://schemas.microsoft.com/office/spreadsheetml/2010/11/main" uri="{B97F6D7D-B522-45F9-BDA1-12C45D357490}">
          <x15:cacheHierarchy aggregatedColumn="64"/>
        </ext>
      </extLst>
    </cacheHierarchy>
    <cacheHierarchy uniqueName="[Measures].[Sum of Amount 2]" caption="Sum of Amount 2" measure="1" displayFolder="" measureGroup="fees_202001231041" count="0" hidden="1">
      <extLst>
        <ext xmlns:x15="http://schemas.microsoft.com/office/spreadsheetml/2010/11/main" uri="{B97F6D7D-B522-45F9-BDA1-12C45D357490}">
          <x15:cacheHierarchy aggregatedColumn="23"/>
        </ext>
      </extLst>
    </cacheHierarchy>
    <cacheHierarchy uniqueName="[Measures].[Count of meeting_date]" caption="Count of meeting_date" measure="1" displayFolder="" measureGroup="meeting_list_202001231041" count="0" hidden="1">
      <extLst>
        <ext xmlns:x15="http://schemas.microsoft.com/office/spreadsheetml/2010/11/main" uri="{B97F6D7D-B522-45F9-BDA1-12C45D357490}">
          <x15:cacheHierarchy aggregatedColumn="57"/>
        </ext>
      </extLst>
    </cacheHierarchy>
    <cacheHierarchy uniqueName="[Measures].[Count of stage]" caption="Count of stage" measure="1" displayFolder="" measureGroup="gcrm_opportunity_202001231041" count="0" hidden="1">
      <extLst>
        <ext xmlns:x15="http://schemas.microsoft.com/office/spreadsheetml/2010/11/main" uri="{B97F6D7D-B522-45F9-BDA1-12C45D357490}">
          <x15:cacheHierarchy aggregatedColumn="33"/>
        </ext>
      </extLst>
    </cacheHierarchy>
    <cacheHierarchy uniqueName="[Measures].[Count of Account Executive 2]" caption="Count of Account Executive 2" measure="1" displayFolder="" measureGroup="meeting_list_202001231041" count="0" hidden="1">
      <extLst>
        <ext xmlns:x15="http://schemas.microsoft.com/office/spreadsheetml/2010/11/main" uri="{B97F6D7D-B522-45F9-BDA1-12C45D357490}">
          <x15:cacheHierarchy aggregatedColumn="54"/>
        </ext>
      </extLst>
    </cacheHierarchy>
    <cacheHierarchy uniqueName="[Measures].[Sum of revenue_amount]" caption="Sum of revenue_amount" measure="1" displayFolder="" measureGroup="gcrm_opportunity_202001231041" count="0" hidden="1">
      <extLst>
        <ext xmlns:x15="http://schemas.microsoft.com/office/spreadsheetml/2010/11/main" uri="{B97F6D7D-B522-45F9-BDA1-12C45D357490}">
          <x15:cacheHierarchy aggregatedColumn="31"/>
        </ext>
      </extLst>
    </cacheHierarchy>
    <cacheHierarchy uniqueName="[Measures].[Count of global_attendees]" caption="Count of global_attendees" measure="1" displayFolder="" measureGroup="meeting_list_202001231041" count="0" hidden="1">
      <extLst>
        <ext xmlns:x15="http://schemas.microsoft.com/office/spreadsheetml/2010/11/main" uri="{B97F6D7D-B522-45F9-BDA1-12C45D357490}">
          <x15:cacheHierarchy aggregatedColumn="56"/>
        </ext>
      </extLst>
    </cacheHierarchy>
    <cacheHierarchy uniqueName="[Measures].[Sum of Amount]" caption="Sum of Amount" measure="1" displayFolder="" measureGroup="Clean brokerage" count="0" hidden="1">
      <extLst>
        <ext xmlns:x15="http://schemas.microsoft.com/office/spreadsheetml/2010/11/main" uri="{B97F6D7D-B522-45F9-BDA1-12C45D357490}">
          <x15:cacheHierarchy aggregatedColumn="11"/>
        </ext>
      </extLst>
    </cacheHierarchy>
    <cacheHierarchy uniqueName="[Measures].[Count of income_class]" caption="Count of income_class" measure="1" displayFolder="" measureGroup="invoice_202001231041" count="0" hidden="1">
      <extLst>
        <ext xmlns:x15="http://schemas.microsoft.com/office/spreadsheetml/2010/11/main" uri="{B97F6D7D-B522-45F9-BDA1-12C45D357490}">
          <x15:cacheHierarchy aggregatedColumn="47"/>
        </ext>
      </extLst>
    </cacheHierarchy>
    <cacheHierarchy uniqueName="[Measures].[Sum of invoice_number]" caption="Sum of invoice_number" measure="1" displayFolder="" measureGroup="invoice_202001231041" count="0" hidden="1">
      <extLst>
        <ext xmlns:x15="http://schemas.microsoft.com/office/spreadsheetml/2010/11/main" uri="{B97F6D7D-B522-45F9-BDA1-12C45D357490}">
          <x15:cacheHierarchy aggregatedColumn="39"/>
        </ext>
      </extLst>
    </cacheHierarchy>
    <cacheHierarchy uniqueName="[Measures].[Count of invoice_number]" caption="Count of invoice_number" measure="1" displayFolder="" measureGroup="invoice_202001231041" count="0" hidden="1">
      <extLst>
        <ext xmlns:x15="http://schemas.microsoft.com/office/spreadsheetml/2010/11/main" uri="{B97F6D7D-B522-45F9-BDA1-12C45D357490}">
          <x15:cacheHierarchy aggregatedColumn="39"/>
        </ext>
      </extLst>
    </cacheHierarchy>
  </cacheHierarchies>
  <kpis count="0"/>
  <dimensions count="8">
    <dimension name="Clean brokerage" uniqueName="[Clean brokerage]" caption="Clean brokerage"/>
    <dimension name="fees_202001231041" uniqueName="[fees_202001231041]" caption="fees_202001231041"/>
    <dimension name="gcrm_opportunity_202001231041" uniqueName="[gcrm_opportunity_202001231041]" caption="gcrm_opportunity_202001231041"/>
    <dimension name="invoice_202001231041" uniqueName="[invoice_202001231041]" caption="invoice_202001231041"/>
    <dimension measure="1" name="Measures" uniqueName="[Measures]" caption="Measures"/>
    <dimension name="meeting_list_202001231041" uniqueName="[meeting_list_202001231041]" caption="meeting_list_202001231041"/>
    <dimension name="NNENEE Indi bdgt -20012020" uniqueName="[NNENEE Indi bdgt -20012020]" caption="NNENEE Indi bdgt -20012020"/>
    <dimension name="Sheet1" uniqueName="[Sheet1]" caption="Sheet1"/>
  </dimensions>
  <measureGroups count="7">
    <measureGroup name="Clean brokerage" caption="Clean brokerage"/>
    <measureGroup name="fees_202001231041" caption="fees_202001231041"/>
    <measureGroup name="gcrm_opportunity_202001231041" caption="gcrm_opportunity_202001231041"/>
    <measureGroup name="invoice_202001231041" caption="invoice_202001231041"/>
    <measureGroup name="meeting_list_202001231041" caption="meeting_list_202001231041"/>
    <measureGroup name="NNENEE Indi bdgt -20012020" caption="NNENEE Indi bdgt -20012020"/>
    <measureGroup name="Sheet1" caption="Sheet1"/>
  </measureGroups>
  <maps count="13">
    <map measureGroup="0" dimension="0"/>
    <map measureGroup="0" dimension="7"/>
    <map measureGroup="1" dimension="1"/>
    <map measureGroup="1" dimension="7"/>
    <map measureGroup="2" dimension="2"/>
    <map measureGroup="2" dimension="7"/>
    <map measureGroup="3" dimension="3"/>
    <map measureGroup="3" dimension="7"/>
    <map measureGroup="4" dimension="5"/>
    <map measureGroup="4" dimension="7"/>
    <map measureGroup="5" dimension="6"/>
    <map measureGroup="5" dimension="7"/>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utam Tapan" refreshedDate="46172.643789583337" backgroundQuery="1" createdVersion="8" refreshedVersion="8" minRefreshableVersion="3" recordCount="0" supportSubquery="1" supportAdvancedDrill="1" xr:uid="{1772AA5F-EF31-4C9D-8682-B65C95BEE430}">
  <cacheSource type="external" connectionId="8"/>
  <cacheFields count="3">
    <cacheField name="[Measures].[Sum of New Budget]" caption="Sum of New Budget" numFmtId="0" hierarchy="74" level="32767"/>
    <cacheField name="[Measures].[Sum of Cross sell bugdet]" caption="Sum of Cross sell bugdet" numFmtId="0" hierarchy="75" level="32767"/>
    <cacheField name="[Measures].[Sum of Renewal Budget]" caption="Sum of Renewal Budget" numFmtId="0" hierarchy="76" level="32767"/>
  </cacheFields>
  <cacheHierarchies count="87">
    <cacheHierarchy uniqueName="[Clean brokerage].[client_name]" caption="client_name" attribute="1" defaultMemberUniqueName="[Clean brokerage].[client_name].[All]" allUniqueName="[Clean brokerage].[client_name].[All]" dimensionUniqueName="[Clean brokerage]" displayFolder="" count="0" memberValueDatatype="130" unbalanced="0"/>
    <cacheHierarchy uniqueName="[Clean brokerage].[policy_number]" caption="policy_number" attribute="1" defaultMemberUniqueName="[Clean brokerage].[policy_number].[All]" allUniqueName="[Clean brokerage].[policy_number].[All]" dimensionUniqueName="[Clean brokerage]" displayFolder="" count="0" memberValueDatatype="130" unbalanced="0"/>
    <cacheHierarchy uniqueName="[Clean brokerage].[policy_status]" caption="policy_status" attribute="1" defaultMemberUniqueName="[Clean brokerage].[policy_status].[All]" allUniqueName="[Clean brokerage].[policy_status].[All]" dimensionUniqueName="[Clean brokerage]" displayFolder="" count="0" memberValueDatatype="130" unbalanced="0"/>
    <cacheHierarchy uniqueName="[Clean brokerage].[policy_start_date]" caption="policy_start_date" attribute="1" time="1" defaultMemberUniqueName="[Clean brokerage].[policy_start_date].[All]" allUniqueName="[Clean brokerage].[policy_start_date].[All]" dimensionUniqueName="[Clean brokerage]" displayFolder="" count="0" memberValueDatatype="7" unbalanced="0"/>
    <cacheHierarchy uniqueName="[Clean brokerage].[policy_end_date]" caption="policy_end_date" attribute="1" time="1" defaultMemberUniqueName="[Clean brokerage].[policy_end_date].[All]" allUniqueName="[Clean brokerage].[policy_end_date].[All]" dimensionUniqueName="[Clean brokerage]" displayFolder="" count="0" memberValueDatatype="7" unbalanced="0"/>
    <cacheHierarchy uniqueName="[Clean brokerage].[product_group]" caption="product_group" attribute="1" defaultMemberUniqueName="[Clean brokerage].[product_group].[All]" allUniqueName="[Clean brokerage].[product_group].[All]" dimensionUniqueName="[Clean brokerage]" displayFolder="" count="0" memberValueDatatype="130" unbalanced="0"/>
    <cacheHierarchy uniqueName="[Clean brokerage].[Account Exe ID]" caption="Account Exe ID" attribute="1" defaultMemberUniqueName="[Clean brokerage].[Account Exe ID].[All]" allUniqueName="[Clean brokerage].[Account Exe ID].[All]" dimensionUniqueName="[Clean brokerage]" displayFolder="" count="0" memberValueDatatype="5" unbalanced="0"/>
    <cacheHierarchy uniqueName="[Clean brokerage].[Exe Name]" caption="Exe Name" attribute="1" defaultMemberUniqueName="[Clean brokerage].[Exe Name].[All]" allUniqueName="[Clean brokerage].[Exe Name].[All]" dimensionUniqueName="[Clean brokerage]" displayFolder="" count="0" memberValueDatatype="130" unbalanced="0"/>
    <cacheHierarchy uniqueName="[Clean brokerage].[branch_name]" caption="branch_name" attribute="1" defaultMemberUniqueName="[Clean brokerage].[branch_name].[All]" allUniqueName="[Clean brokerage].[branch_name].[All]" dimensionUniqueName="[Clean brokerage]" displayFolder="" count="0" memberValueDatatype="130" unbalanced="0"/>
    <cacheHierarchy uniqueName="[Clean brokerage].[solution_group]" caption="solution_group" attribute="1" defaultMemberUniqueName="[Clean brokerage].[solution_group].[All]" allUniqueName="[Clean brokerage].[solution_group].[All]" dimensionUniqueName="[Clean brokerage]" displayFolder="" count="0" memberValueDatatype="130" unbalanced="0"/>
    <cacheHierarchy uniqueName="[Clean brokerage].[income_class]" caption="income_class" attribute="1" defaultMemberUniqueName="[Clean brokerage].[income_class].[All]" allUniqueName="[Clean brokerage].[income_class].[All]" dimensionUniqueName="[Clean brokerage]" displayFolder="" count="0" memberValueDatatype="130" unbalanced="0"/>
    <cacheHierarchy uniqueName="[Clean brokerage].[Amount]" caption="Amount" attribute="1" defaultMemberUniqueName="[Clean brokerage].[Amount].[All]" allUniqueName="[Clean brokerage].[Amount].[All]" dimensionUniqueName="[Clean brokerage]" displayFolder="" count="0" memberValueDatatype="5" unbalanced="0"/>
    <cacheHierarchy uniqueName="[Clean brokerage].[income_due_date]" caption="income_due_date" attribute="1" time="1" defaultMemberUniqueName="[Clean brokerage].[income_due_date].[All]" allUniqueName="[Clean brokerage].[income_due_date].[All]" dimensionUniqueName="[Clean brokerage]" displayFolder="" count="0" memberValueDatatype="7" unbalanced="0"/>
    <cacheHierarchy uniqueName="[Clean brokerage].[revenue_transaction_type]" caption="revenue_transaction_type" attribute="1" defaultMemberUniqueName="[Clean brokerage].[revenue_transaction_type].[All]" allUniqueName="[Clean brokerage].[revenue_transaction_type].[All]" dimensionUniqueName="[Clean brokerage]" displayFolder="" count="0" memberValueDatatype="130" unbalanced="0"/>
    <cacheHierarchy uniqueName="[Clean brokerage].[renewal_status]" caption="renewal_status" attribute="1" defaultMemberUniqueName="[Clean brokerage].[renewal_status].[All]" allUniqueName="[Clean brokerage].[renewal_status].[All]" dimensionUniqueName="[Clean brokerage]" displayFolder="" count="0" memberValueDatatype="130" unbalanced="0"/>
    <cacheHierarchy uniqueName="[Clean brokerage].[lapse_reason]" caption="lapse_reason" attribute="1" defaultMemberUniqueName="[Clean brokerage].[lapse_reason].[All]" allUniqueName="[Clean brokerage].[lapse_reason].[All]" dimensionUniqueName="[Clean brokerage]" displayFolder="" count="0" memberValueDatatype="130" unbalanced="0"/>
    <cacheHierarchy uniqueName="[Clean brokerage].[last_updated_date]" caption="last_updated_date" attribute="1" time="1" defaultMemberUniqueName="[Clean brokerage].[last_updated_date].[All]" allUniqueName="[Clean brokerage].[last_updated_date].[All]" dimensionUniqueName="[Clean brokerage]" displayFolder="" count="0" memberValueDatatype="7" unbalanced="0"/>
    <cacheHierarchy uniqueName="[fees_202001231041].[client_name]" caption="client_name" attribute="1" defaultMemberUniqueName="[fees_202001231041].[client_name].[All]" allUniqueName="[fees_202001231041].[client_name].[All]" dimensionUniqueName="[fees_202001231041]" displayFolder="" count="0" memberValueDatatype="130" unbalanced="0"/>
    <cacheHierarchy uniqueName="[fees_202001231041].[branch_name]" caption="branch_name" attribute="1" defaultMemberUniqueName="[fees_202001231041].[branch_name].[All]" allUniqueName="[fees_202001231041].[branch_name].[All]" dimensionUniqueName="[fees_202001231041]" displayFolder="" count="0" memberValueDatatype="130" unbalanced="0"/>
    <cacheHierarchy uniqueName="[fees_202001231041].[solution_group]" caption="solution_group" attribute="1" defaultMemberUniqueName="[fees_202001231041].[solution_group].[All]" allUniqueName="[fees_202001231041].[solution_group].[All]" dimensionUniqueName="[fees_202001231041]" displayFolder="" count="0" memberValueDatatype="130" unbalanced="0"/>
    <cacheHierarchy uniqueName="[fees_202001231041].[Account Exe ID]" caption="Account Exe ID" attribute="1" defaultMemberUniqueName="[fees_202001231041].[Account Exe ID].[All]" allUniqueName="[fees_202001231041].[Account Exe ID].[All]" dimensionUniqueName="[fees_202001231041]" displayFolder="" count="0" memberValueDatatype="5" unbalanced="0"/>
    <cacheHierarchy uniqueName="[fees_202001231041].[Account Executive]" caption="Account Executive" attribute="1" defaultMemberUniqueName="[fees_202001231041].[Account Executive].[All]" allUniqueName="[fees_202001231041].[Account Executive].[All]" dimensionUniqueName="[fees_202001231041]" displayFolder="" count="0" memberValueDatatype="130" unbalanced="0"/>
    <cacheHierarchy uniqueName="[fees_202001231041].[income_class]" caption="income_class" attribute="1" defaultMemberUniqueName="[fees_202001231041].[income_class].[All]" allUniqueName="[fees_202001231041].[income_class].[All]" dimensionUniqueName="[fees_202001231041]" displayFolder="" count="0" memberValueDatatype="130" unbalanced="0"/>
    <cacheHierarchy uniqueName="[fees_202001231041].[Amount]" caption="Amount" attribute="1" defaultMemberUniqueName="[fees_202001231041].[Amount].[All]" allUniqueName="[fees_202001231041].[Amount].[All]" dimensionUniqueName="[fees_202001231041]" displayFolder="" count="0" memberValueDatatype="5" unbalanced="0"/>
    <cacheHierarchy uniqueName="[fees_202001231041].[income_due_date]" caption="income_due_date" attribute="1" time="1" defaultMemberUniqueName="[fees_202001231041].[income_due_date].[All]" allUniqueName="[fees_202001231041].[income_due_date].[All]" dimensionUniqueName="[fees_202001231041]" displayFolder="" count="0" memberValueDatatype="7" unbalanced="0"/>
    <cacheHierarchy uniqueName="[fees_202001231041].[revenue_transaction_type]" caption="revenue_transaction_type" attribute="1" defaultMemberUniqueName="[fees_202001231041].[revenue_transaction_type].[All]" allUniqueName="[fees_202001231041].[revenue_transaction_type].[All]" dimensionUniqueName="[fees_202001231041]" displayFolder="" count="0" memberValueDatatype="130" unbalanced="0"/>
    <cacheHierarchy uniqueName="[gcrm_opportunity_202001231041].[opportunity_name]" caption="opportunity_name" attribute="1" defaultMemberUniqueName="[gcrm_opportunity_202001231041].[opportunity_name].[All]" allUniqueName="[gcrm_opportunity_202001231041].[opportunity_name].[All]" dimensionUniqueName="[gcrm_opportunity_202001231041]" displayFolder="" count="0" memberValueDatatype="130" unbalanced="0"/>
    <cacheHierarchy uniqueName="[gcrm_opportunity_202001231041].[opportunity_id]" caption="opportunity_id" attribute="1" defaultMemberUniqueName="[gcrm_opportunity_202001231041].[opportunity_id].[All]" allUniqueName="[gcrm_opportunity_202001231041].[opportunity_id].[All]" dimensionUniqueName="[gcrm_opportunity_202001231041]" displayFolder="" count="0" memberValueDatatype="130" unbalanced="0"/>
    <cacheHierarchy uniqueName="[gcrm_opportunity_202001231041].[Account Exe Id]" caption="Account Exe Id" attribute="1" defaultMemberUniqueName="[gcrm_opportunity_202001231041].[Account Exe Id].[All]" allUniqueName="[gcrm_opportunity_202001231041].[Account Exe Id].[All]" dimensionUniqueName="[gcrm_opportunity_202001231041]" displayFolder="" count="0" memberValueDatatype="5" unbalanced="0"/>
    <cacheHierarchy uniqueName="[gcrm_opportunity_202001231041].[Account Executive]" caption="Account Executive" attribute="1" defaultMemberUniqueName="[gcrm_opportunity_202001231041].[Account Executive].[All]" allUniqueName="[gcrm_opportunity_202001231041].[Account Executive].[All]" dimensionUniqueName="[gcrm_opportunity_202001231041]" displayFolder="" count="0" memberValueDatatype="130" unbalanced="0"/>
    <cacheHierarchy uniqueName="[gcrm_opportunity_202001231041].[premium_amount]" caption="premium_amount" attribute="1" defaultMemberUniqueName="[gcrm_opportunity_202001231041].[premium_amount].[All]" allUniqueName="[gcrm_opportunity_202001231041].[premium_amount].[All]" dimensionUniqueName="[gcrm_opportunity_202001231041]" displayFolder="" count="0" memberValueDatatype="5" unbalanced="0"/>
    <cacheHierarchy uniqueName="[gcrm_opportunity_202001231041].[revenue_amount]" caption="revenue_amount" attribute="1" defaultMemberUniqueName="[gcrm_opportunity_202001231041].[revenue_amount].[All]" allUniqueName="[gcrm_opportunity_202001231041].[revenue_amount].[All]" dimensionUniqueName="[gcrm_opportunity_202001231041]" displayFolder="" count="0" memberValueDatatype="5" unbalanced="0"/>
    <cacheHierarchy uniqueName="[gcrm_opportunity_202001231041].[closing_date]" caption="closing_date" attribute="1" time="1" defaultMemberUniqueName="[gcrm_opportunity_202001231041].[closing_date].[All]" allUniqueName="[gcrm_opportunity_202001231041].[closing_date].[All]" dimensionUniqueName="[gcrm_opportunity_202001231041]" displayFolder="" count="0" memberValueDatatype="7" unbalanced="0"/>
    <cacheHierarchy uniqueName="[gcrm_opportunity_202001231041].[stage]" caption="stage" attribute="1" defaultMemberUniqueName="[gcrm_opportunity_202001231041].[stage].[All]" allUniqueName="[gcrm_opportunity_202001231041].[stage].[All]" dimensionUniqueName="[gcrm_opportunity_202001231041]" displayFolder="" count="0" memberValueDatatype="130" unbalanced="0"/>
    <cacheHierarchy uniqueName="[gcrm_opportunity_202001231041].[branch]" caption="branch" attribute="1" defaultMemberUniqueName="[gcrm_opportunity_202001231041].[branch].[All]" allUniqueName="[gcrm_opportunity_202001231041].[branch].[All]" dimensionUniqueName="[gcrm_opportunity_202001231041]" displayFolder="" count="0" memberValueDatatype="130" unbalanced="0"/>
    <cacheHierarchy uniqueName="[gcrm_opportunity_202001231041].[specialty]" caption="specialty" attribute="1" defaultMemberUniqueName="[gcrm_opportunity_202001231041].[specialty].[All]" allUniqueName="[gcrm_opportunity_202001231041].[specialty].[All]" dimensionUniqueName="[gcrm_opportunity_202001231041]" displayFolder="" count="0" memberValueDatatype="130" unbalanced="0"/>
    <cacheHierarchy uniqueName="[gcrm_opportunity_202001231041].[product_group]" caption="product_group" attribute="1" defaultMemberUniqueName="[gcrm_opportunity_202001231041].[product_group].[All]" allUniqueName="[gcrm_opportunity_202001231041].[product_group].[All]" dimensionUniqueName="[gcrm_opportunity_202001231041]" displayFolder="" count="0" memberValueDatatype="130" unbalanced="0"/>
    <cacheHierarchy uniqueName="[gcrm_opportunity_202001231041].[product_sub_group]" caption="product_sub_group" attribute="1" defaultMemberUniqueName="[gcrm_opportunity_202001231041].[product_sub_group].[All]" allUniqueName="[gcrm_opportunity_202001231041].[product_sub_group].[All]" dimensionUniqueName="[gcrm_opportunity_202001231041]" displayFolder="" count="0" memberValueDatatype="130" unbalanced="0"/>
    <cacheHierarchy uniqueName="[gcrm_opportunity_202001231041].[risk_details]" caption="risk_details" attribute="1" defaultMemberUniqueName="[gcrm_opportunity_202001231041].[risk_details].[All]" allUniqueName="[gcrm_opportunity_202001231041].[risk_details].[All]" dimensionUniqueName="[gcrm_opportunity_202001231041]" displayFolder="" count="0" memberValueDatatype="130" unbalanced="0"/>
    <cacheHierarchy uniqueName="[invoice_202001231041].[invoice_number]" caption="invoice_number" attribute="1" defaultMemberUniqueName="[invoice_202001231041].[invoice_number].[All]" allUniqueName="[invoice_202001231041].[invoice_number].[All]" dimensionUniqueName="[invoice_202001231041]" displayFolder="" count="0" memberValueDatatype="5" unbalanced="0"/>
    <cacheHierarchy uniqueName="[invoice_202001231041].[invoice_date]" caption="invoice_date" attribute="1" time="1" defaultMemberUniqueName="[invoice_202001231041].[invoice_date].[All]" allUniqueName="[invoice_202001231041].[invoice_date].[All]" dimensionUniqueName="[invoice_202001231041]" displayFolder="" count="0" memberValueDatatype="7" unbalanced="0"/>
    <cacheHierarchy uniqueName="[invoice_202001231041].[Invoice_Month &amp; Year]" caption="Invoice_Month &amp; Year" attribute="1" defaultMemberUniqueName="[invoice_202001231041].[Invoice_Month &amp; Year].[All]" allUniqueName="[invoice_202001231041].[Invoice_Month &amp; Year].[All]" dimensionUniqueName="[invoice_202001231041]" displayFolder="" count="0" memberValueDatatype="130" unbalanced="0"/>
    <cacheHierarchy uniqueName="[invoice_202001231041].[revenue_transaction_type]" caption="revenue_transaction_type" attribute="1" defaultMemberUniqueName="[invoice_202001231041].[revenue_transaction_type].[All]" allUniqueName="[invoice_202001231041].[revenue_transaction_type].[All]" dimensionUniqueName="[invoice_202001231041]" displayFolder="" count="0" memberValueDatatype="130" unbalanced="0"/>
    <cacheHierarchy uniqueName="[invoice_202001231041].[branch_name]" caption="branch_name" attribute="1" defaultMemberUniqueName="[invoice_202001231041].[branch_name].[All]" allUniqueName="[invoice_202001231041].[branch_name].[All]" dimensionUniqueName="[invoice_202001231041]" displayFolder="" count="0" memberValueDatatype="130" unbalanced="0"/>
    <cacheHierarchy uniqueName="[invoice_202001231041].[solution_group]" caption="solution_group" attribute="1" defaultMemberUniqueName="[invoice_202001231041].[solution_group].[All]" allUniqueName="[invoice_202001231041].[solution_group].[All]" dimensionUniqueName="[invoice_202001231041]" displayFolder="" count="0" memberValueDatatype="130" unbalanced="0"/>
    <cacheHierarchy uniqueName="[invoice_202001231041].[Account Exe ID]" caption="Account Exe ID" attribute="1" defaultMemberUniqueName="[invoice_202001231041].[Account Exe ID].[All]" allUniqueName="[invoice_202001231041].[Account Exe ID].[All]" dimensionUniqueName="[invoice_202001231041]" displayFolder="" count="0" memberValueDatatype="5" unbalanced="0"/>
    <cacheHierarchy uniqueName="[invoice_202001231041].[Account Executive]" caption="Account Executive" attribute="1" defaultMemberUniqueName="[invoice_202001231041].[Account Executive].[All]" allUniqueName="[invoice_202001231041].[Account Executive].[All]" dimensionUniqueName="[invoice_202001231041]" displayFolder="" count="0" memberValueDatatype="130" unbalanced="0"/>
    <cacheHierarchy uniqueName="[invoice_202001231041].[income_class]" caption="income_class" attribute="1" defaultMemberUniqueName="[invoice_202001231041].[income_class].[All]" allUniqueName="[invoice_202001231041].[income_class].[All]" dimensionUniqueName="[invoice_202001231041]" displayFolder="" count="0" memberValueDatatype="130" unbalanced="0"/>
    <cacheHierarchy uniqueName="[invoice_202001231041].[Clean Client Name]" caption="Clean Client Name" attribute="1" defaultMemberUniqueName="[invoice_202001231041].[Clean Client Name].[All]" allUniqueName="[invoice_202001231041].[Clean Client Name].[All]" dimensionUniqueName="[invoice_202001231041]" displayFolder="" count="0" memberValueDatatype="130" unbalanced="0"/>
    <cacheHierarchy uniqueName="[invoice_202001231041].[Cleaned Policy_Number]" caption="Cleaned Policy_Number" attribute="1" defaultMemberUniqueName="[invoice_202001231041].[Cleaned Policy_Number].[All]" allUniqueName="[invoice_202001231041].[Cleaned Policy_Number].[All]" dimensionUniqueName="[invoice_202001231041]" displayFolder="" count="0" memberValueDatatype="130" unbalanced="0"/>
    <cacheHierarchy uniqueName="[invoice_202001231041].[Amount]" caption="Amount" attribute="1" defaultMemberUniqueName="[invoice_202001231041].[Amount].[All]" allUniqueName="[invoice_202001231041].[Amount].[All]" dimensionUniqueName="[invoice_202001231041]" displayFolder="" count="0" memberValueDatatype="5" unbalanced="0"/>
    <cacheHierarchy uniqueName="[invoice_202001231041].[income_due_date]" caption="income_due_date" attribute="1" time="1" defaultMemberUniqueName="[invoice_202001231041].[income_due_date].[All]" allUniqueName="[invoice_202001231041].[income_due_date].[All]" dimensionUniqueName="[invoice_202001231041]" displayFolder="" count="0" memberValueDatatype="7" unbalanced="0"/>
    <cacheHierarchy uniqueName="[invoice_202001231041].[check up]" caption="check up" attribute="1" defaultMemberUniqueName="[invoice_202001231041].[check up].[All]" allUniqueName="[invoice_202001231041].[check up].[All]" dimensionUniqueName="[invoice_202001231041]" displayFolder="" count="0" memberValueDatatype="130" unbalanced="0"/>
    <cacheHierarchy uniqueName="[meeting_list_202001231041].[Account Exe ID]" caption="Account Exe ID" attribute="1" defaultMemberUniqueName="[meeting_list_202001231041].[Account Exe ID].[All]" allUniqueName="[meeting_list_202001231041].[Account Exe ID].[All]" dimensionUniqueName="[meeting_list_202001231041]" displayFolder="" count="0" memberValueDatatype="5" unbalanced="0"/>
    <cacheHierarchy uniqueName="[meeting_list_202001231041].[Account Executive]" caption="Account Executive" attribute="1" defaultMemberUniqueName="[meeting_list_202001231041].[Account Executive].[All]" allUniqueName="[meeting_list_202001231041].[Account Executive].[All]" dimensionUniqueName="[meeting_list_202001231041]" displayFolder="" count="0" memberValueDatatype="130" unbalanced="0"/>
    <cacheHierarchy uniqueName="[meeting_list_202001231041].[branch_name]" caption="branch_name" attribute="1" defaultMemberUniqueName="[meeting_list_202001231041].[branch_name].[All]" allUniqueName="[meeting_list_202001231041].[branch_name].[All]" dimensionUniqueName="[meeting_list_202001231041]" displayFolder="" count="0" memberValueDatatype="130" unbalanced="0"/>
    <cacheHierarchy uniqueName="[meeting_list_202001231041].[global_attendees]" caption="global_attendees" attribute="1" defaultMemberUniqueName="[meeting_list_202001231041].[global_attendees].[All]" allUniqueName="[meeting_list_202001231041].[global_attendees].[All]" dimensionUniqueName="[meeting_list_202001231041]" displayFolder="" count="0" memberValueDatatype="130" unbalanced="0"/>
    <cacheHierarchy uniqueName="[meeting_list_202001231041].[meeting_date]" caption="meeting_date" attribute="1" time="1" defaultMemberUniqueName="[meeting_list_202001231041].[meeting_date].[All]" allUniqueName="[meeting_list_202001231041].[meeting_date].[All]" dimensionUniqueName="[meeting_list_202001231041]" displayFolder="" count="0" memberValueDatatype="7" unbalanced="0"/>
    <cacheHierarchy uniqueName="[NNENEE Indi bdgt -20012020].[Branch]" caption="Branch" attribute="1" defaultMemberUniqueName="[NNENEE Indi bdgt -20012020].[Branch].[All]" allUniqueName="[NNENEE Indi bdgt -20012020].[Branch].[All]" dimensionUniqueName="[NNENEE Indi bdgt -20012020]" displayFolder="" count="0" memberValueDatatype="130" unbalanced="0"/>
    <cacheHierarchy uniqueName="[NNENEE Indi bdgt -20012020].[Account Exe ID]" caption="Account Exe ID" attribute="1" defaultMemberUniqueName="[NNENEE Indi bdgt -20012020].[Account Exe ID].[All]" allUniqueName="[NNENEE Indi bdgt -20012020].[Account Exe ID].[All]" dimensionUniqueName="[NNENEE Indi bdgt -20012020]" displayFolder="" count="0" memberValueDatatype="5" unbalanced="0"/>
    <cacheHierarchy uniqueName="[NNENEE Indi bdgt -20012020].[Employee Name]" caption="Employee Name" attribute="1" defaultMemberUniqueName="[NNENEE Indi bdgt -20012020].[Employee Name].[All]" allUniqueName="[NNENEE Indi bdgt -20012020].[Employee Name].[All]" dimensionUniqueName="[NNENEE Indi bdgt -20012020]" displayFolder="" count="0" memberValueDatatype="130" unbalanced="0"/>
    <cacheHierarchy uniqueName="[NNENEE Indi bdgt -20012020].[New Role2]" caption="New Role2" attribute="1" defaultMemberUniqueName="[NNENEE Indi bdgt -20012020].[New Role2].[All]" allUniqueName="[NNENEE Indi bdgt -20012020].[New Role2].[All]" dimensionUniqueName="[NNENEE Indi bdgt -20012020]" displayFolder="" count="0" memberValueDatatype="130" unbalanced="0"/>
    <cacheHierarchy uniqueName="[NNENEE Indi bdgt -20012020].[New Budget]" caption="New Budget" attribute="1" defaultMemberUniqueName="[NNENEE Indi bdgt -20012020].[New Budget].[All]" allUniqueName="[NNENEE Indi bdgt -20012020].[New Budget].[All]" dimensionUniqueName="[NNENEE Indi bdgt -20012020]" displayFolder="" count="0" memberValueDatatype="5" unbalanced="0"/>
    <cacheHierarchy uniqueName="[NNENEE Indi bdgt -20012020].[Cross sell bugdet]" caption="Cross sell bugdet" attribute="1" defaultMemberUniqueName="[NNENEE Indi bdgt -20012020].[Cross sell bugdet].[All]" allUniqueName="[NNENEE Indi bdgt -20012020].[Cross sell bugdet].[All]" dimensionUniqueName="[NNENEE Indi bdgt -20012020]" displayFolder="" count="0" memberValueDatatype="5" unbalanced="0"/>
    <cacheHierarchy uniqueName="[NNENEE Indi bdgt -20012020].[Renewal Budget]" caption="Renewal Budget" attribute="1" defaultMemberUniqueName="[NNENEE Indi bdgt -20012020].[Renewal Budget].[All]" allUniqueName="[NNENEE Indi bdgt -20012020].[Renewal Budget].[All]" dimensionUniqueName="[NNENEE Indi bdgt -20012020]" displayFolder="" count="0" memberValueDatatype="5" unbalanced="0"/>
    <cacheHierarchy uniqueName="[Sheet1].[Executive name]" caption="Executive name" attribute="1" defaultMemberUniqueName="[Sheet1].[Executive name].[All]" allUniqueName="[Sheet1].[Executive name].[All]" dimensionUniqueName="[Sheet1]" displayFolder="" count="0" memberValueDatatype="130" unbalanced="0"/>
    <cacheHierarchy uniqueName="[Measures].[__XL_Count fees_202001231041]" caption="__XL_Count fees_202001231041" measure="1" displayFolder="" measureGroup="fees_202001231041" count="0" hidden="1"/>
    <cacheHierarchy uniqueName="[Measures].[__XL_Count NNENEE Indi bdgt -20012020]" caption="__XL_Count NNENEE Indi bdgt -20012020" measure="1" displayFolder="" measureGroup="NNENEE Indi bdgt -20012020" count="0" hidden="1"/>
    <cacheHierarchy uniqueName="[Measures].[__XL_Count meeting_list_202001231041]" caption="__XL_Count meeting_list_202001231041" measure="1" displayFolder="" measureGroup="meeting_list_202001231041" count="0" hidden="1"/>
    <cacheHierarchy uniqueName="[Measures].[__XL_Count gcrm_opportunity_202001231041]" caption="__XL_Count gcrm_opportunity_202001231041" measure="1" displayFolder="" measureGroup="gcrm_opportunity_202001231041" count="0" hidden="1"/>
    <cacheHierarchy uniqueName="[Measures].[__XL_Count Sheet1]" caption="__XL_Count Sheet1" measure="1" displayFolder="" measureGroup="Sheet1" count="0" hidden="1"/>
    <cacheHierarchy uniqueName="[Measures].[__XL_Count Clean brokerage]" caption="__XL_Count Clean brokerage" measure="1" displayFolder="" measureGroup="Clean brokerage" count="0" hidden="1"/>
    <cacheHierarchy uniqueName="[Measures].[__XL_Count invoice_202001231041]" caption="__XL_Count invoice_202001231041" measure="1" displayFolder="" measureGroup="invoice_202001231041" count="0" hidden="1"/>
    <cacheHierarchy uniqueName="[Measures].[__No measures defined]" caption="__No measures defined" measure="1" displayFolder="" count="0" hidden="1"/>
    <cacheHierarchy uniqueName="[Measures].[Sum of New Budget]" caption="Sum of New Budget" measure="1" displayFolder="" measureGroup="NNENEE Indi bdgt -20012020" count="0" oneField="1" hidden="1">
      <fieldsUsage count="1">
        <fieldUsage x="0"/>
      </fieldsUsage>
      <extLst>
        <ext xmlns:x15="http://schemas.microsoft.com/office/spreadsheetml/2010/11/main" uri="{B97F6D7D-B522-45F9-BDA1-12C45D357490}">
          <x15:cacheHierarchy aggregatedColumn="62"/>
        </ext>
      </extLst>
    </cacheHierarchy>
    <cacheHierarchy uniqueName="[Measures].[Sum of Cross sell bugdet]" caption="Sum of Cross sell bugdet" measure="1" displayFolder="" measureGroup="NNENEE Indi bdgt -20012020" count="0" oneField="1" hidden="1">
      <fieldsUsage count="1">
        <fieldUsage x="1"/>
      </fieldsUsage>
      <extLst>
        <ext xmlns:x15="http://schemas.microsoft.com/office/spreadsheetml/2010/11/main" uri="{B97F6D7D-B522-45F9-BDA1-12C45D357490}">
          <x15:cacheHierarchy aggregatedColumn="63"/>
        </ext>
      </extLst>
    </cacheHierarchy>
    <cacheHierarchy uniqueName="[Measures].[Sum of Renewal Budget]" caption="Sum of Renewal Budget" measure="1" displayFolder="" measureGroup="NNENEE Indi bdgt -20012020" count="0" oneField="1" hidden="1">
      <fieldsUsage count="1">
        <fieldUsage x="2"/>
      </fieldsUsage>
      <extLst>
        <ext xmlns:x15="http://schemas.microsoft.com/office/spreadsheetml/2010/11/main" uri="{B97F6D7D-B522-45F9-BDA1-12C45D357490}">
          <x15:cacheHierarchy aggregatedColumn="64"/>
        </ext>
      </extLst>
    </cacheHierarchy>
    <cacheHierarchy uniqueName="[Measures].[Sum of Amount 2]" caption="Sum of Amount 2" measure="1" displayFolder="" measureGroup="fees_202001231041" count="0" hidden="1">
      <extLst>
        <ext xmlns:x15="http://schemas.microsoft.com/office/spreadsheetml/2010/11/main" uri="{B97F6D7D-B522-45F9-BDA1-12C45D357490}">
          <x15:cacheHierarchy aggregatedColumn="23"/>
        </ext>
      </extLst>
    </cacheHierarchy>
    <cacheHierarchy uniqueName="[Measures].[Count of meeting_date]" caption="Count of meeting_date" measure="1" displayFolder="" measureGroup="meeting_list_202001231041" count="0" hidden="1">
      <extLst>
        <ext xmlns:x15="http://schemas.microsoft.com/office/spreadsheetml/2010/11/main" uri="{B97F6D7D-B522-45F9-BDA1-12C45D357490}">
          <x15:cacheHierarchy aggregatedColumn="57"/>
        </ext>
      </extLst>
    </cacheHierarchy>
    <cacheHierarchy uniqueName="[Measures].[Count of stage]" caption="Count of stage" measure="1" displayFolder="" measureGroup="gcrm_opportunity_202001231041" count="0" hidden="1">
      <extLst>
        <ext xmlns:x15="http://schemas.microsoft.com/office/spreadsheetml/2010/11/main" uri="{B97F6D7D-B522-45F9-BDA1-12C45D357490}">
          <x15:cacheHierarchy aggregatedColumn="33"/>
        </ext>
      </extLst>
    </cacheHierarchy>
    <cacheHierarchy uniqueName="[Measures].[Count of Account Executive 2]" caption="Count of Account Executive 2" measure="1" displayFolder="" measureGroup="meeting_list_202001231041" count="0" hidden="1">
      <extLst>
        <ext xmlns:x15="http://schemas.microsoft.com/office/spreadsheetml/2010/11/main" uri="{B97F6D7D-B522-45F9-BDA1-12C45D357490}">
          <x15:cacheHierarchy aggregatedColumn="54"/>
        </ext>
      </extLst>
    </cacheHierarchy>
    <cacheHierarchy uniqueName="[Measures].[Sum of revenue_amount]" caption="Sum of revenue_amount" measure="1" displayFolder="" measureGroup="gcrm_opportunity_202001231041" count="0" hidden="1">
      <extLst>
        <ext xmlns:x15="http://schemas.microsoft.com/office/spreadsheetml/2010/11/main" uri="{B97F6D7D-B522-45F9-BDA1-12C45D357490}">
          <x15:cacheHierarchy aggregatedColumn="31"/>
        </ext>
      </extLst>
    </cacheHierarchy>
    <cacheHierarchy uniqueName="[Measures].[Count of global_attendees]" caption="Count of global_attendees" measure="1" displayFolder="" measureGroup="meeting_list_202001231041" count="0" hidden="1">
      <extLst>
        <ext xmlns:x15="http://schemas.microsoft.com/office/spreadsheetml/2010/11/main" uri="{B97F6D7D-B522-45F9-BDA1-12C45D357490}">
          <x15:cacheHierarchy aggregatedColumn="56"/>
        </ext>
      </extLst>
    </cacheHierarchy>
    <cacheHierarchy uniqueName="[Measures].[Sum of Amount]" caption="Sum of Amount" measure="1" displayFolder="" measureGroup="Clean brokerage" count="0" hidden="1">
      <extLst>
        <ext xmlns:x15="http://schemas.microsoft.com/office/spreadsheetml/2010/11/main" uri="{B97F6D7D-B522-45F9-BDA1-12C45D357490}">
          <x15:cacheHierarchy aggregatedColumn="11"/>
        </ext>
      </extLst>
    </cacheHierarchy>
    <cacheHierarchy uniqueName="[Measures].[Count of income_class]" caption="Count of income_class" measure="1" displayFolder="" measureGroup="invoice_202001231041" count="0" hidden="1">
      <extLst>
        <ext xmlns:x15="http://schemas.microsoft.com/office/spreadsheetml/2010/11/main" uri="{B97F6D7D-B522-45F9-BDA1-12C45D357490}">
          <x15:cacheHierarchy aggregatedColumn="47"/>
        </ext>
      </extLst>
    </cacheHierarchy>
    <cacheHierarchy uniqueName="[Measures].[Sum of invoice_number]" caption="Sum of invoice_number" measure="1" displayFolder="" measureGroup="invoice_202001231041" count="0" hidden="1">
      <extLst>
        <ext xmlns:x15="http://schemas.microsoft.com/office/spreadsheetml/2010/11/main" uri="{B97F6D7D-B522-45F9-BDA1-12C45D357490}">
          <x15:cacheHierarchy aggregatedColumn="39"/>
        </ext>
      </extLst>
    </cacheHierarchy>
    <cacheHierarchy uniqueName="[Measures].[Count of invoice_number]" caption="Count of invoice_number" measure="1" displayFolder="" measureGroup="invoice_202001231041" count="0" hidden="1">
      <extLst>
        <ext xmlns:x15="http://schemas.microsoft.com/office/spreadsheetml/2010/11/main" uri="{B97F6D7D-B522-45F9-BDA1-12C45D357490}">
          <x15:cacheHierarchy aggregatedColumn="39"/>
        </ext>
      </extLst>
    </cacheHierarchy>
  </cacheHierarchies>
  <kpis count="0"/>
  <dimensions count="8">
    <dimension name="Clean brokerage" uniqueName="[Clean brokerage]" caption="Clean brokerage"/>
    <dimension name="fees_202001231041" uniqueName="[fees_202001231041]" caption="fees_202001231041"/>
    <dimension name="gcrm_opportunity_202001231041" uniqueName="[gcrm_opportunity_202001231041]" caption="gcrm_opportunity_202001231041"/>
    <dimension name="invoice_202001231041" uniqueName="[invoice_202001231041]" caption="invoice_202001231041"/>
    <dimension measure="1" name="Measures" uniqueName="[Measures]" caption="Measures"/>
    <dimension name="meeting_list_202001231041" uniqueName="[meeting_list_202001231041]" caption="meeting_list_202001231041"/>
    <dimension name="NNENEE Indi bdgt -20012020" uniqueName="[NNENEE Indi bdgt -20012020]" caption="NNENEE Indi bdgt -20012020"/>
    <dimension name="Sheet1" uniqueName="[Sheet1]" caption="Sheet1"/>
  </dimensions>
  <measureGroups count="7">
    <measureGroup name="Clean brokerage" caption="Clean brokerage"/>
    <measureGroup name="fees_202001231041" caption="fees_202001231041"/>
    <measureGroup name="gcrm_opportunity_202001231041" caption="gcrm_opportunity_202001231041"/>
    <measureGroup name="invoice_202001231041" caption="invoice_202001231041"/>
    <measureGroup name="meeting_list_202001231041" caption="meeting_list_202001231041"/>
    <measureGroup name="NNENEE Indi bdgt -20012020" caption="NNENEE Indi bdgt -20012020"/>
    <measureGroup name="Sheet1" caption="Sheet1"/>
  </measureGroups>
  <maps count="13">
    <map measureGroup="0" dimension="0"/>
    <map measureGroup="0" dimension="7"/>
    <map measureGroup="1" dimension="1"/>
    <map measureGroup="1" dimension="7"/>
    <map measureGroup="2" dimension="2"/>
    <map measureGroup="2" dimension="7"/>
    <map measureGroup="3" dimension="3"/>
    <map measureGroup="3" dimension="7"/>
    <map measureGroup="4" dimension="5"/>
    <map measureGroup="4" dimension="7"/>
    <map measureGroup="5" dimension="6"/>
    <map measureGroup="5" dimension="7"/>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utam Tapan" refreshedDate="46172.66480914352" backgroundQuery="1" createdVersion="8" refreshedVersion="8" minRefreshableVersion="3" recordCount="0" supportSubquery="1" supportAdvancedDrill="1" xr:uid="{B2BD174C-5F1F-4803-A0DE-2508880EDEB2}">
  <cacheSource type="external" connectionId="8"/>
  <cacheFields count="3">
    <cacheField name="[Clean brokerage].[Exe Name].[Exe Name]" caption="Exe Name" numFmtId="0" hierarchy="7" level="1">
      <sharedItems count="12">
        <s v="Vididt Saha"/>
        <s v="Abhinav Shivam"/>
        <s v="Animesh Rawat"/>
        <s v="Juli"/>
        <s v="Ketan Jain"/>
        <s v="Manish Sharma"/>
        <s v="Mark"/>
        <s v="Raju Kumar"/>
        <s v="Shivani Sharma"/>
        <s v="Vinay"/>
        <s v="Gilbert"/>
        <s v="Kumar Jha"/>
      </sharedItems>
    </cacheField>
    <cacheField name="[Clean brokerage].[income_class].[income_class]" caption="income_class" numFmtId="0" hierarchy="10" level="1">
      <sharedItems containsBlank="1" count="4">
        <m/>
        <s v="Cross Sell"/>
        <s v="New"/>
        <s v="Renewal"/>
      </sharedItems>
    </cacheField>
    <cacheField name="[Measures].[Sum of Amount]" caption="Sum of Amount" numFmtId="0" hierarchy="83" level="32767"/>
  </cacheFields>
  <cacheHierarchies count="87">
    <cacheHierarchy uniqueName="[Clean brokerage].[client_name]" caption="client_name" attribute="1" defaultMemberUniqueName="[Clean brokerage].[client_name].[All]" allUniqueName="[Clean brokerage].[client_name].[All]" dimensionUniqueName="[Clean brokerage]" displayFolder="" count="0" memberValueDatatype="130" unbalanced="0"/>
    <cacheHierarchy uniqueName="[Clean brokerage].[policy_number]" caption="policy_number" attribute="1" defaultMemberUniqueName="[Clean brokerage].[policy_number].[All]" allUniqueName="[Clean brokerage].[policy_number].[All]" dimensionUniqueName="[Clean brokerage]" displayFolder="" count="0" memberValueDatatype="130" unbalanced="0"/>
    <cacheHierarchy uniqueName="[Clean brokerage].[policy_status]" caption="policy_status" attribute="1" defaultMemberUniqueName="[Clean brokerage].[policy_status].[All]" allUniqueName="[Clean brokerage].[policy_status].[All]" dimensionUniqueName="[Clean brokerage]" displayFolder="" count="0" memberValueDatatype="130" unbalanced="0"/>
    <cacheHierarchy uniqueName="[Clean brokerage].[policy_start_date]" caption="policy_start_date" attribute="1" time="1" defaultMemberUniqueName="[Clean brokerage].[policy_start_date].[All]" allUniqueName="[Clean brokerage].[policy_start_date].[All]" dimensionUniqueName="[Clean brokerage]" displayFolder="" count="0" memberValueDatatype="7" unbalanced="0"/>
    <cacheHierarchy uniqueName="[Clean brokerage].[policy_end_date]" caption="policy_end_date" attribute="1" time="1" defaultMemberUniqueName="[Clean brokerage].[policy_end_date].[All]" allUniqueName="[Clean brokerage].[policy_end_date].[All]" dimensionUniqueName="[Clean brokerage]" displayFolder="" count="0" memberValueDatatype="7" unbalanced="0"/>
    <cacheHierarchy uniqueName="[Clean brokerage].[product_group]" caption="product_group" attribute="1" defaultMemberUniqueName="[Clean brokerage].[product_group].[All]" allUniqueName="[Clean brokerage].[product_group].[All]" dimensionUniqueName="[Clean brokerage]" displayFolder="" count="0" memberValueDatatype="130" unbalanced="0"/>
    <cacheHierarchy uniqueName="[Clean brokerage].[Account Exe ID]" caption="Account Exe ID" attribute="1" defaultMemberUniqueName="[Clean brokerage].[Account Exe ID].[All]" allUniqueName="[Clean brokerage].[Account Exe ID].[All]" dimensionUniqueName="[Clean brokerage]" displayFolder="" count="0" memberValueDatatype="5" unbalanced="0"/>
    <cacheHierarchy uniqueName="[Clean brokerage].[Exe Name]" caption="Exe Name" attribute="1" defaultMemberUniqueName="[Clean brokerage].[Exe Name].[All]" allUniqueName="[Clean brokerage].[Exe Name].[All]" dimensionUniqueName="[Clean brokerage]" displayFolder="" count="2" memberValueDatatype="130" unbalanced="0">
      <fieldsUsage count="2">
        <fieldUsage x="-1"/>
        <fieldUsage x="0"/>
      </fieldsUsage>
    </cacheHierarchy>
    <cacheHierarchy uniqueName="[Clean brokerage].[branch_name]" caption="branch_name" attribute="1" defaultMemberUniqueName="[Clean brokerage].[branch_name].[All]" allUniqueName="[Clean brokerage].[branch_name].[All]" dimensionUniqueName="[Clean brokerage]" displayFolder="" count="0" memberValueDatatype="130" unbalanced="0"/>
    <cacheHierarchy uniqueName="[Clean brokerage].[solution_group]" caption="solution_group" attribute="1" defaultMemberUniqueName="[Clean brokerage].[solution_group].[All]" allUniqueName="[Clean brokerage].[solution_group].[All]" dimensionUniqueName="[Clean brokerage]" displayFolder="" count="0" memberValueDatatype="130" unbalanced="0"/>
    <cacheHierarchy uniqueName="[Clean brokerage].[income_class]" caption="income_class" attribute="1" defaultMemberUniqueName="[Clean brokerage].[income_class].[All]" allUniqueName="[Clean brokerage].[income_class].[All]" dimensionUniqueName="[Clean brokerage]" displayFolder="" count="2" memberValueDatatype="130" unbalanced="0">
      <fieldsUsage count="2">
        <fieldUsage x="-1"/>
        <fieldUsage x="1"/>
      </fieldsUsage>
    </cacheHierarchy>
    <cacheHierarchy uniqueName="[Clean brokerage].[Amount]" caption="Amount" attribute="1" defaultMemberUniqueName="[Clean brokerage].[Amount].[All]" allUniqueName="[Clean brokerage].[Amount].[All]" dimensionUniqueName="[Clean brokerage]" displayFolder="" count="0" memberValueDatatype="5" unbalanced="0"/>
    <cacheHierarchy uniqueName="[Clean brokerage].[income_due_date]" caption="income_due_date" attribute="1" time="1" defaultMemberUniqueName="[Clean brokerage].[income_due_date].[All]" allUniqueName="[Clean brokerage].[income_due_date].[All]" dimensionUniqueName="[Clean brokerage]" displayFolder="" count="0" memberValueDatatype="7" unbalanced="0"/>
    <cacheHierarchy uniqueName="[Clean brokerage].[revenue_transaction_type]" caption="revenue_transaction_type" attribute="1" defaultMemberUniqueName="[Clean brokerage].[revenue_transaction_type].[All]" allUniqueName="[Clean brokerage].[revenue_transaction_type].[All]" dimensionUniqueName="[Clean brokerage]" displayFolder="" count="0" memberValueDatatype="130" unbalanced="0"/>
    <cacheHierarchy uniqueName="[Clean brokerage].[renewal_status]" caption="renewal_status" attribute="1" defaultMemberUniqueName="[Clean brokerage].[renewal_status].[All]" allUniqueName="[Clean brokerage].[renewal_status].[All]" dimensionUniqueName="[Clean brokerage]" displayFolder="" count="0" memberValueDatatype="130" unbalanced="0"/>
    <cacheHierarchy uniqueName="[Clean brokerage].[lapse_reason]" caption="lapse_reason" attribute="1" defaultMemberUniqueName="[Clean brokerage].[lapse_reason].[All]" allUniqueName="[Clean brokerage].[lapse_reason].[All]" dimensionUniqueName="[Clean brokerage]" displayFolder="" count="0" memberValueDatatype="130" unbalanced="0"/>
    <cacheHierarchy uniqueName="[Clean brokerage].[last_updated_date]" caption="last_updated_date" attribute="1" time="1" defaultMemberUniqueName="[Clean brokerage].[last_updated_date].[All]" allUniqueName="[Clean brokerage].[last_updated_date].[All]" dimensionUniqueName="[Clean brokerage]" displayFolder="" count="0" memberValueDatatype="7" unbalanced="0"/>
    <cacheHierarchy uniqueName="[fees_202001231041].[client_name]" caption="client_name" attribute="1" defaultMemberUniqueName="[fees_202001231041].[client_name].[All]" allUniqueName="[fees_202001231041].[client_name].[All]" dimensionUniqueName="[fees_202001231041]" displayFolder="" count="0" memberValueDatatype="130" unbalanced="0"/>
    <cacheHierarchy uniqueName="[fees_202001231041].[branch_name]" caption="branch_name" attribute="1" defaultMemberUniqueName="[fees_202001231041].[branch_name].[All]" allUniqueName="[fees_202001231041].[branch_name].[All]" dimensionUniqueName="[fees_202001231041]" displayFolder="" count="0" memberValueDatatype="130" unbalanced="0"/>
    <cacheHierarchy uniqueName="[fees_202001231041].[solution_group]" caption="solution_group" attribute="1" defaultMemberUniqueName="[fees_202001231041].[solution_group].[All]" allUniqueName="[fees_202001231041].[solution_group].[All]" dimensionUniqueName="[fees_202001231041]" displayFolder="" count="0" memberValueDatatype="130" unbalanced="0"/>
    <cacheHierarchy uniqueName="[fees_202001231041].[Account Exe ID]" caption="Account Exe ID" attribute="1" defaultMemberUniqueName="[fees_202001231041].[Account Exe ID].[All]" allUniqueName="[fees_202001231041].[Account Exe ID].[All]" dimensionUniqueName="[fees_202001231041]" displayFolder="" count="0" memberValueDatatype="5" unbalanced="0"/>
    <cacheHierarchy uniqueName="[fees_202001231041].[Account Executive]" caption="Account Executive" attribute="1" defaultMemberUniqueName="[fees_202001231041].[Account Executive].[All]" allUniqueName="[fees_202001231041].[Account Executive].[All]" dimensionUniqueName="[fees_202001231041]" displayFolder="" count="0" memberValueDatatype="130" unbalanced="0"/>
    <cacheHierarchy uniqueName="[fees_202001231041].[income_class]" caption="income_class" attribute="1" defaultMemberUniqueName="[fees_202001231041].[income_class].[All]" allUniqueName="[fees_202001231041].[income_class].[All]" dimensionUniqueName="[fees_202001231041]" displayFolder="" count="0" memberValueDatatype="130" unbalanced="0"/>
    <cacheHierarchy uniqueName="[fees_202001231041].[Amount]" caption="Amount" attribute="1" defaultMemberUniqueName="[fees_202001231041].[Amount].[All]" allUniqueName="[fees_202001231041].[Amount].[All]" dimensionUniqueName="[fees_202001231041]" displayFolder="" count="0" memberValueDatatype="5" unbalanced="0"/>
    <cacheHierarchy uniqueName="[fees_202001231041].[income_due_date]" caption="income_due_date" attribute="1" time="1" defaultMemberUniqueName="[fees_202001231041].[income_due_date].[All]" allUniqueName="[fees_202001231041].[income_due_date].[All]" dimensionUniqueName="[fees_202001231041]" displayFolder="" count="0" memberValueDatatype="7" unbalanced="0"/>
    <cacheHierarchy uniqueName="[fees_202001231041].[revenue_transaction_type]" caption="revenue_transaction_type" attribute="1" defaultMemberUniqueName="[fees_202001231041].[revenue_transaction_type].[All]" allUniqueName="[fees_202001231041].[revenue_transaction_type].[All]" dimensionUniqueName="[fees_202001231041]" displayFolder="" count="0" memberValueDatatype="130" unbalanced="0"/>
    <cacheHierarchy uniqueName="[gcrm_opportunity_202001231041].[opportunity_name]" caption="opportunity_name" attribute="1" defaultMemberUniqueName="[gcrm_opportunity_202001231041].[opportunity_name].[All]" allUniqueName="[gcrm_opportunity_202001231041].[opportunity_name].[All]" dimensionUniqueName="[gcrm_opportunity_202001231041]" displayFolder="" count="0" memberValueDatatype="130" unbalanced="0"/>
    <cacheHierarchy uniqueName="[gcrm_opportunity_202001231041].[opportunity_id]" caption="opportunity_id" attribute="1" defaultMemberUniqueName="[gcrm_opportunity_202001231041].[opportunity_id].[All]" allUniqueName="[gcrm_opportunity_202001231041].[opportunity_id].[All]" dimensionUniqueName="[gcrm_opportunity_202001231041]" displayFolder="" count="0" memberValueDatatype="130" unbalanced="0"/>
    <cacheHierarchy uniqueName="[gcrm_opportunity_202001231041].[Account Exe Id]" caption="Account Exe Id" attribute="1" defaultMemberUniqueName="[gcrm_opportunity_202001231041].[Account Exe Id].[All]" allUniqueName="[gcrm_opportunity_202001231041].[Account Exe Id].[All]" dimensionUniqueName="[gcrm_opportunity_202001231041]" displayFolder="" count="0" memberValueDatatype="5" unbalanced="0"/>
    <cacheHierarchy uniqueName="[gcrm_opportunity_202001231041].[Account Executive]" caption="Account Executive" attribute="1" defaultMemberUniqueName="[gcrm_opportunity_202001231041].[Account Executive].[All]" allUniqueName="[gcrm_opportunity_202001231041].[Account Executive].[All]" dimensionUniqueName="[gcrm_opportunity_202001231041]" displayFolder="" count="0" memberValueDatatype="130" unbalanced="0"/>
    <cacheHierarchy uniqueName="[gcrm_opportunity_202001231041].[premium_amount]" caption="premium_amount" attribute="1" defaultMemberUniqueName="[gcrm_opportunity_202001231041].[premium_amount].[All]" allUniqueName="[gcrm_opportunity_202001231041].[premium_amount].[All]" dimensionUniqueName="[gcrm_opportunity_202001231041]" displayFolder="" count="0" memberValueDatatype="5" unbalanced="0"/>
    <cacheHierarchy uniqueName="[gcrm_opportunity_202001231041].[revenue_amount]" caption="revenue_amount" attribute="1" defaultMemberUniqueName="[gcrm_opportunity_202001231041].[revenue_amount].[All]" allUniqueName="[gcrm_opportunity_202001231041].[revenue_amount].[All]" dimensionUniqueName="[gcrm_opportunity_202001231041]" displayFolder="" count="0" memberValueDatatype="5" unbalanced="0"/>
    <cacheHierarchy uniqueName="[gcrm_opportunity_202001231041].[closing_date]" caption="closing_date" attribute="1" time="1" defaultMemberUniqueName="[gcrm_opportunity_202001231041].[closing_date].[All]" allUniqueName="[gcrm_opportunity_202001231041].[closing_date].[All]" dimensionUniqueName="[gcrm_opportunity_202001231041]" displayFolder="" count="0" memberValueDatatype="7" unbalanced="0"/>
    <cacheHierarchy uniqueName="[gcrm_opportunity_202001231041].[stage]" caption="stage" attribute="1" defaultMemberUniqueName="[gcrm_opportunity_202001231041].[stage].[All]" allUniqueName="[gcrm_opportunity_202001231041].[stage].[All]" dimensionUniqueName="[gcrm_opportunity_202001231041]" displayFolder="" count="0" memberValueDatatype="130" unbalanced="0"/>
    <cacheHierarchy uniqueName="[gcrm_opportunity_202001231041].[branch]" caption="branch" attribute="1" defaultMemberUniqueName="[gcrm_opportunity_202001231041].[branch].[All]" allUniqueName="[gcrm_opportunity_202001231041].[branch].[All]" dimensionUniqueName="[gcrm_opportunity_202001231041]" displayFolder="" count="0" memberValueDatatype="130" unbalanced="0"/>
    <cacheHierarchy uniqueName="[gcrm_opportunity_202001231041].[specialty]" caption="specialty" attribute="1" defaultMemberUniqueName="[gcrm_opportunity_202001231041].[specialty].[All]" allUniqueName="[gcrm_opportunity_202001231041].[specialty].[All]" dimensionUniqueName="[gcrm_opportunity_202001231041]" displayFolder="" count="0" memberValueDatatype="130" unbalanced="0"/>
    <cacheHierarchy uniqueName="[gcrm_opportunity_202001231041].[product_group]" caption="product_group" attribute="1" defaultMemberUniqueName="[gcrm_opportunity_202001231041].[product_group].[All]" allUniqueName="[gcrm_opportunity_202001231041].[product_group].[All]" dimensionUniqueName="[gcrm_opportunity_202001231041]" displayFolder="" count="0" memberValueDatatype="130" unbalanced="0"/>
    <cacheHierarchy uniqueName="[gcrm_opportunity_202001231041].[product_sub_group]" caption="product_sub_group" attribute="1" defaultMemberUniqueName="[gcrm_opportunity_202001231041].[product_sub_group].[All]" allUniqueName="[gcrm_opportunity_202001231041].[product_sub_group].[All]" dimensionUniqueName="[gcrm_opportunity_202001231041]" displayFolder="" count="0" memberValueDatatype="130" unbalanced="0"/>
    <cacheHierarchy uniqueName="[gcrm_opportunity_202001231041].[risk_details]" caption="risk_details" attribute="1" defaultMemberUniqueName="[gcrm_opportunity_202001231041].[risk_details].[All]" allUniqueName="[gcrm_opportunity_202001231041].[risk_details].[All]" dimensionUniqueName="[gcrm_opportunity_202001231041]" displayFolder="" count="0" memberValueDatatype="130" unbalanced="0"/>
    <cacheHierarchy uniqueName="[invoice_202001231041].[invoice_number]" caption="invoice_number" attribute="1" defaultMemberUniqueName="[invoice_202001231041].[invoice_number].[All]" allUniqueName="[invoice_202001231041].[invoice_number].[All]" dimensionUniqueName="[invoice_202001231041]" displayFolder="" count="0" memberValueDatatype="5" unbalanced="0"/>
    <cacheHierarchy uniqueName="[invoice_202001231041].[invoice_date]" caption="invoice_date" attribute="1" time="1" defaultMemberUniqueName="[invoice_202001231041].[invoice_date].[All]" allUniqueName="[invoice_202001231041].[invoice_date].[All]" dimensionUniqueName="[invoice_202001231041]" displayFolder="" count="0" memberValueDatatype="7" unbalanced="0"/>
    <cacheHierarchy uniqueName="[invoice_202001231041].[Invoice_Month &amp; Year]" caption="Invoice_Month &amp; Year" attribute="1" defaultMemberUniqueName="[invoice_202001231041].[Invoice_Month &amp; Year].[All]" allUniqueName="[invoice_202001231041].[Invoice_Month &amp; Year].[All]" dimensionUniqueName="[invoice_202001231041]" displayFolder="" count="0" memberValueDatatype="130" unbalanced="0"/>
    <cacheHierarchy uniqueName="[invoice_202001231041].[revenue_transaction_type]" caption="revenue_transaction_type" attribute="1" defaultMemberUniqueName="[invoice_202001231041].[revenue_transaction_type].[All]" allUniqueName="[invoice_202001231041].[revenue_transaction_type].[All]" dimensionUniqueName="[invoice_202001231041]" displayFolder="" count="0" memberValueDatatype="130" unbalanced="0"/>
    <cacheHierarchy uniqueName="[invoice_202001231041].[branch_name]" caption="branch_name" attribute="1" defaultMemberUniqueName="[invoice_202001231041].[branch_name].[All]" allUniqueName="[invoice_202001231041].[branch_name].[All]" dimensionUniqueName="[invoice_202001231041]" displayFolder="" count="0" memberValueDatatype="130" unbalanced="0"/>
    <cacheHierarchy uniqueName="[invoice_202001231041].[solution_group]" caption="solution_group" attribute="1" defaultMemberUniqueName="[invoice_202001231041].[solution_group].[All]" allUniqueName="[invoice_202001231041].[solution_group].[All]" dimensionUniqueName="[invoice_202001231041]" displayFolder="" count="0" memberValueDatatype="130" unbalanced="0"/>
    <cacheHierarchy uniqueName="[invoice_202001231041].[Account Exe ID]" caption="Account Exe ID" attribute="1" defaultMemberUniqueName="[invoice_202001231041].[Account Exe ID].[All]" allUniqueName="[invoice_202001231041].[Account Exe ID].[All]" dimensionUniqueName="[invoice_202001231041]" displayFolder="" count="0" memberValueDatatype="5" unbalanced="0"/>
    <cacheHierarchy uniqueName="[invoice_202001231041].[Account Executive]" caption="Account Executive" attribute="1" defaultMemberUniqueName="[invoice_202001231041].[Account Executive].[All]" allUniqueName="[invoice_202001231041].[Account Executive].[All]" dimensionUniqueName="[invoice_202001231041]" displayFolder="" count="0" memberValueDatatype="130" unbalanced="0"/>
    <cacheHierarchy uniqueName="[invoice_202001231041].[income_class]" caption="income_class" attribute="1" defaultMemberUniqueName="[invoice_202001231041].[income_class].[All]" allUniqueName="[invoice_202001231041].[income_class].[All]" dimensionUniqueName="[invoice_202001231041]" displayFolder="" count="0" memberValueDatatype="130" unbalanced="0"/>
    <cacheHierarchy uniqueName="[invoice_202001231041].[Clean Client Name]" caption="Clean Client Name" attribute="1" defaultMemberUniqueName="[invoice_202001231041].[Clean Client Name].[All]" allUniqueName="[invoice_202001231041].[Clean Client Name].[All]" dimensionUniqueName="[invoice_202001231041]" displayFolder="" count="0" memberValueDatatype="130" unbalanced="0"/>
    <cacheHierarchy uniqueName="[invoice_202001231041].[Cleaned Policy_Number]" caption="Cleaned Policy_Number" attribute="1" defaultMemberUniqueName="[invoice_202001231041].[Cleaned Policy_Number].[All]" allUniqueName="[invoice_202001231041].[Cleaned Policy_Number].[All]" dimensionUniqueName="[invoice_202001231041]" displayFolder="" count="0" memberValueDatatype="130" unbalanced="0"/>
    <cacheHierarchy uniqueName="[invoice_202001231041].[Amount]" caption="Amount" attribute="1" defaultMemberUniqueName="[invoice_202001231041].[Amount].[All]" allUniqueName="[invoice_202001231041].[Amount].[All]" dimensionUniqueName="[invoice_202001231041]" displayFolder="" count="0" memberValueDatatype="5" unbalanced="0"/>
    <cacheHierarchy uniqueName="[invoice_202001231041].[income_due_date]" caption="income_due_date" attribute="1" time="1" defaultMemberUniqueName="[invoice_202001231041].[income_due_date].[All]" allUniqueName="[invoice_202001231041].[income_due_date].[All]" dimensionUniqueName="[invoice_202001231041]" displayFolder="" count="0" memberValueDatatype="7" unbalanced="0"/>
    <cacheHierarchy uniqueName="[invoice_202001231041].[check up]" caption="check up" attribute="1" defaultMemberUniqueName="[invoice_202001231041].[check up].[All]" allUniqueName="[invoice_202001231041].[check up].[All]" dimensionUniqueName="[invoice_202001231041]" displayFolder="" count="0" memberValueDatatype="130" unbalanced="0"/>
    <cacheHierarchy uniqueName="[meeting_list_202001231041].[Account Exe ID]" caption="Account Exe ID" attribute="1" defaultMemberUniqueName="[meeting_list_202001231041].[Account Exe ID].[All]" allUniqueName="[meeting_list_202001231041].[Account Exe ID].[All]" dimensionUniqueName="[meeting_list_202001231041]" displayFolder="" count="0" memberValueDatatype="5" unbalanced="0"/>
    <cacheHierarchy uniqueName="[meeting_list_202001231041].[Account Executive]" caption="Account Executive" attribute="1" defaultMemberUniqueName="[meeting_list_202001231041].[Account Executive].[All]" allUniqueName="[meeting_list_202001231041].[Account Executive].[All]" dimensionUniqueName="[meeting_list_202001231041]" displayFolder="" count="0" memberValueDatatype="130" unbalanced="0"/>
    <cacheHierarchy uniqueName="[meeting_list_202001231041].[branch_name]" caption="branch_name" attribute="1" defaultMemberUniqueName="[meeting_list_202001231041].[branch_name].[All]" allUniqueName="[meeting_list_202001231041].[branch_name].[All]" dimensionUniqueName="[meeting_list_202001231041]" displayFolder="" count="0" memberValueDatatype="130" unbalanced="0"/>
    <cacheHierarchy uniqueName="[meeting_list_202001231041].[global_attendees]" caption="global_attendees" attribute="1" defaultMemberUniqueName="[meeting_list_202001231041].[global_attendees].[All]" allUniqueName="[meeting_list_202001231041].[global_attendees].[All]" dimensionUniqueName="[meeting_list_202001231041]" displayFolder="" count="0" memberValueDatatype="130" unbalanced="0"/>
    <cacheHierarchy uniqueName="[meeting_list_202001231041].[meeting_date]" caption="meeting_date" attribute="1" time="1" defaultMemberUniqueName="[meeting_list_202001231041].[meeting_date].[All]" allUniqueName="[meeting_list_202001231041].[meeting_date].[All]" dimensionUniqueName="[meeting_list_202001231041]" displayFolder="" count="0" memberValueDatatype="7" unbalanced="0"/>
    <cacheHierarchy uniqueName="[NNENEE Indi bdgt -20012020].[Branch]" caption="Branch" attribute="1" defaultMemberUniqueName="[NNENEE Indi bdgt -20012020].[Branch].[All]" allUniqueName="[NNENEE Indi bdgt -20012020].[Branch].[All]" dimensionUniqueName="[NNENEE Indi bdgt -20012020]" displayFolder="" count="0" memberValueDatatype="130" unbalanced="0"/>
    <cacheHierarchy uniqueName="[NNENEE Indi bdgt -20012020].[Account Exe ID]" caption="Account Exe ID" attribute="1" defaultMemberUniqueName="[NNENEE Indi bdgt -20012020].[Account Exe ID].[All]" allUniqueName="[NNENEE Indi bdgt -20012020].[Account Exe ID].[All]" dimensionUniqueName="[NNENEE Indi bdgt -20012020]" displayFolder="" count="0" memberValueDatatype="5" unbalanced="0"/>
    <cacheHierarchy uniqueName="[NNENEE Indi bdgt -20012020].[Employee Name]" caption="Employee Name" attribute="1" defaultMemberUniqueName="[NNENEE Indi bdgt -20012020].[Employee Name].[All]" allUniqueName="[NNENEE Indi bdgt -20012020].[Employee Name].[All]" dimensionUniqueName="[NNENEE Indi bdgt -20012020]" displayFolder="" count="0" memberValueDatatype="130" unbalanced="0"/>
    <cacheHierarchy uniqueName="[NNENEE Indi bdgt -20012020].[New Role2]" caption="New Role2" attribute="1" defaultMemberUniqueName="[NNENEE Indi bdgt -20012020].[New Role2].[All]" allUniqueName="[NNENEE Indi bdgt -20012020].[New Role2].[All]" dimensionUniqueName="[NNENEE Indi bdgt -20012020]" displayFolder="" count="0" memberValueDatatype="130" unbalanced="0"/>
    <cacheHierarchy uniqueName="[NNENEE Indi bdgt -20012020].[New Budget]" caption="New Budget" attribute="1" defaultMemberUniqueName="[NNENEE Indi bdgt -20012020].[New Budget].[All]" allUniqueName="[NNENEE Indi bdgt -20012020].[New Budget].[All]" dimensionUniqueName="[NNENEE Indi bdgt -20012020]" displayFolder="" count="0" memberValueDatatype="5" unbalanced="0"/>
    <cacheHierarchy uniqueName="[NNENEE Indi bdgt -20012020].[Cross sell bugdet]" caption="Cross sell bugdet" attribute="1" defaultMemberUniqueName="[NNENEE Indi bdgt -20012020].[Cross sell bugdet].[All]" allUniqueName="[NNENEE Indi bdgt -20012020].[Cross sell bugdet].[All]" dimensionUniqueName="[NNENEE Indi bdgt -20012020]" displayFolder="" count="0" memberValueDatatype="5" unbalanced="0"/>
    <cacheHierarchy uniqueName="[NNENEE Indi bdgt -20012020].[Renewal Budget]" caption="Renewal Budget" attribute="1" defaultMemberUniqueName="[NNENEE Indi bdgt -20012020].[Renewal Budget].[All]" allUniqueName="[NNENEE Indi bdgt -20012020].[Renewal Budget].[All]" dimensionUniqueName="[NNENEE Indi bdgt -20012020]" displayFolder="" count="0" memberValueDatatype="5" unbalanced="0"/>
    <cacheHierarchy uniqueName="[Sheet1].[Executive name]" caption="Executive name" attribute="1" defaultMemberUniqueName="[Sheet1].[Executive name].[All]" allUniqueName="[Sheet1].[Executive name].[All]" dimensionUniqueName="[Sheet1]" displayFolder="" count="0" memberValueDatatype="130" unbalanced="0"/>
    <cacheHierarchy uniqueName="[Measures].[__XL_Count fees_202001231041]" caption="__XL_Count fees_202001231041" measure="1" displayFolder="" measureGroup="fees_202001231041" count="0" hidden="1"/>
    <cacheHierarchy uniqueName="[Measures].[__XL_Count NNENEE Indi bdgt -20012020]" caption="__XL_Count NNENEE Indi bdgt -20012020" measure="1" displayFolder="" measureGroup="NNENEE Indi bdgt -20012020" count="0" hidden="1"/>
    <cacheHierarchy uniqueName="[Measures].[__XL_Count meeting_list_202001231041]" caption="__XL_Count meeting_list_202001231041" measure="1" displayFolder="" measureGroup="meeting_list_202001231041" count="0" hidden="1"/>
    <cacheHierarchy uniqueName="[Measures].[__XL_Count gcrm_opportunity_202001231041]" caption="__XL_Count gcrm_opportunity_202001231041" measure="1" displayFolder="" measureGroup="gcrm_opportunity_202001231041" count="0" hidden="1"/>
    <cacheHierarchy uniqueName="[Measures].[__XL_Count Sheet1]" caption="__XL_Count Sheet1" measure="1" displayFolder="" measureGroup="Sheet1" count="0" hidden="1"/>
    <cacheHierarchy uniqueName="[Measures].[__XL_Count Clean brokerage]" caption="__XL_Count Clean brokerage" measure="1" displayFolder="" measureGroup="Clean brokerage" count="0" hidden="1"/>
    <cacheHierarchy uniqueName="[Measures].[__XL_Count invoice_202001231041]" caption="__XL_Count invoice_202001231041" measure="1" displayFolder="" measureGroup="invoice_202001231041" count="0" hidden="1"/>
    <cacheHierarchy uniqueName="[Measures].[__No measures defined]" caption="__No measures defined" measure="1" displayFolder="" count="0" hidden="1"/>
    <cacheHierarchy uniqueName="[Measures].[Sum of New Budget]" caption="Sum of New Budget" measure="1" displayFolder="" measureGroup="NNENEE Indi bdgt -20012020" count="0" hidden="1">
      <extLst>
        <ext xmlns:x15="http://schemas.microsoft.com/office/spreadsheetml/2010/11/main" uri="{B97F6D7D-B522-45F9-BDA1-12C45D357490}">
          <x15:cacheHierarchy aggregatedColumn="62"/>
        </ext>
      </extLst>
    </cacheHierarchy>
    <cacheHierarchy uniqueName="[Measures].[Sum of Cross sell bugdet]" caption="Sum of Cross sell bugdet" measure="1" displayFolder="" measureGroup="NNENEE Indi bdgt -20012020" count="0" hidden="1">
      <extLst>
        <ext xmlns:x15="http://schemas.microsoft.com/office/spreadsheetml/2010/11/main" uri="{B97F6D7D-B522-45F9-BDA1-12C45D357490}">
          <x15:cacheHierarchy aggregatedColumn="63"/>
        </ext>
      </extLst>
    </cacheHierarchy>
    <cacheHierarchy uniqueName="[Measures].[Sum of Renewal Budget]" caption="Sum of Renewal Budget" measure="1" displayFolder="" measureGroup="NNENEE Indi bdgt -20012020" count="0" hidden="1">
      <extLst>
        <ext xmlns:x15="http://schemas.microsoft.com/office/spreadsheetml/2010/11/main" uri="{B97F6D7D-B522-45F9-BDA1-12C45D357490}">
          <x15:cacheHierarchy aggregatedColumn="64"/>
        </ext>
      </extLst>
    </cacheHierarchy>
    <cacheHierarchy uniqueName="[Measures].[Sum of Amount 2]" caption="Sum of Amount 2" measure="1" displayFolder="" measureGroup="fees_202001231041" count="0" hidden="1">
      <extLst>
        <ext xmlns:x15="http://schemas.microsoft.com/office/spreadsheetml/2010/11/main" uri="{B97F6D7D-B522-45F9-BDA1-12C45D357490}">
          <x15:cacheHierarchy aggregatedColumn="23"/>
        </ext>
      </extLst>
    </cacheHierarchy>
    <cacheHierarchy uniqueName="[Measures].[Count of meeting_date]" caption="Count of meeting_date" measure="1" displayFolder="" measureGroup="meeting_list_202001231041" count="0" hidden="1">
      <extLst>
        <ext xmlns:x15="http://schemas.microsoft.com/office/spreadsheetml/2010/11/main" uri="{B97F6D7D-B522-45F9-BDA1-12C45D357490}">
          <x15:cacheHierarchy aggregatedColumn="57"/>
        </ext>
      </extLst>
    </cacheHierarchy>
    <cacheHierarchy uniqueName="[Measures].[Count of stage]" caption="Count of stage" measure="1" displayFolder="" measureGroup="gcrm_opportunity_202001231041" count="0" hidden="1">
      <extLst>
        <ext xmlns:x15="http://schemas.microsoft.com/office/spreadsheetml/2010/11/main" uri="{B97F6D7D-B522-45F9-BDA1-12C45D357490}">
          <x15:cacheHierarchy aggregatedColumn="33"/>
        </ext>
      </extLst>
    </cacheHierarchy>
    <cacheHierarchy uniqueName="[Measures].[Count of Account Executive 2]" caption="Count of Account Executive 2" measure="1" displayFolder="" measureGroup="meeting_list_202001231041" count="0" hidden="1">
      <extLst>
        <ext xmlns:x15="http://schemas.microsoft.com/office/spreadsheetml/2010/11/main" uri="{B97F6D7D-B522-45F9-BDA1-12C45D357490}">
          <x15:cacheHierarchy aggregatedColumn="54"/>
        </ext>
      </extLst>
    </cacheHierarchy>
    <cacheHierarchy uniqueName="[Measures].[Sum of revenue_amount]" caption="Sum of revenue_amount" measure="1" displayFolder="" measureGroup="gcrm_opportunity_202001231041" count="0" hidden="1">
      <extLst>
        <ext xmlns:x15="http://schemas.microsoft.com/office/spreadsheetml/2010/11/main" uri="{B97F6D7D-B522-45F9-BDA1-12C45D357490}">
          <x15:cacheHierarchy aggregatedColumn="31"/>
        </ext>
      </extLst>
    </cacheHierarchy>
    <cacheHierarchy uniqueName="[Measures].[Count of global_attendees]" caption="Count of global_attendees" measure="1" displayFolder="" measureGroup="meeting_list_202001231041" count="0" hidden="1">
      <extLst>
        <ext xmlns:x15="http://schemas.microsoft.com/office/spreadsheetml/2010/11/main" uri="{B97F6D7D-B522-45F9-BDA1-12C45D357490}">
          <x15:cacheHierarchy aggregatedColumn="56"/>
        </ext>
      </extLst>
    </cacheHierarchy>
    <cacheHierarchy uniqueName="[Measures].[Sum of Amount]" caption="Sum of Amount" measure="1" displayFolder="" measureGroup="Clean brokerage" count="0" oneField="1" hidden="1">
      <fieldsUsage count="1">
        <fieldUsage x="2"/>
      </fieldsUsage>
      <extLst>
        <ext xmlns:x15="http://schemas.microsoft.com/office/spreadsheetml/2010/11/main" uri="{B97F6D7D-B522-45F9-BDA1-12C45D357490}">
          <x15:cacheHierarchy aggregatedColumn="11"/>
        </ext>
      </extLst>
    </cacheHierarchy>
    <cacheHierarchy uniqueName="[Measures].[Count of income_class]" caption="Count of income_class" measure="1" displayFolder="" measureGroup="invoice_202001231041" count="0" hidden="1">
      <extLst>
        <ext xmlns:x15="http://schemas.microsoft.com/office/spreadsheetml/2010/11/main" uri="{B97F6D7D-B522-45F9-BDA1-12C45D357490}">
          <x15:cacheHierarchy aggregatedColumn="47"/>
        </ext>
      </extLst>
    </cacheHierarchy>
    <cacheHierarchy uniqueName="[Measures].[Sum of invoice_number]" caption="Sum of invoice_number" measure="1" displayFolder="" measureGroup="invoice_202001231041" count="0" hidden="1">
      <extLst>
        <ext xmlns:x15="http://schemas.microsoft.com/office/spreadsheetml/2010/11/main" uri="{B97F6D7D-B522-45F9-BDA1-12C45D357490}">
          <x15:cacheHierarchy aggregatedColumn="39"/>
        </ext>
      </extLst>
    </cacheHierarchy>
    <cacheHierarchy uniqueName="[Measures].[Count of invoice_number]" caption="Count of invoice_number" measure="1" displayFolder="" measureGroup="invoice_202001231041" count="0" hidden="1">
      <extLst>
        <ext xmlns:x15="http://schemas.microsoft.com/office/spreadsheetml/2010/11/main" uri="{B97F6D7D-B522-45F9-BDA1-12C45D357490}">
          <x15:cacheHierarchy aggregatedColumn="39"/>
        </ext>
      </extLst>
    </cacheHierarchy>
  </cacheHierarchies>
  <kpis count="0"/>
  <dimensions count="8">
    <dimension name="Clean brokerage" uniqueName="[Clean brokerage]" caption="Clean brokerage"/>
    <dimension name="fees_202001231041" uniqueName="[fees_202001231041]" caption="fees_202001231041"/>
    <dimension name="gcrm_opportunity_202001231041" uniqueName="[gcrm_opportunity_202001231041]" caption="gcrm_opportunity_202001231041"/>
    <dimension name="invoice_202001231041" uniqueName="[invoice_202001231041]" caption="invoice_202001231041"/>
    <dimension measure="1" name="Measures" uniqueName="[Measures]" caption="Measures"/>
    <dimension name="meeting_list_202001231041" uniqueName="[meeting_list_202001231041]" caption="meeting_list_202001231041"/>
    <dimension name="NNENEE Indi bdgt -20012020" uniqueName="[NNENEE Indi bdgt -20012020]" caption="NNENEE Indi bdgt -20012020"/>
    <dimension name="Sheet1" uniqueName="[Sheet1]" caption="Sheet1"/>
  </dimensions>
  <measureGroups count="7">
    <measureGroup name="Clean brokerage" caption="Clean brokerage"/>
    <measureGroup name="fees_202001231041" caption="fees_202001231041"/>
    <measureGroup name="gcrm_opportunity_202001231041" caption="gcrm_opportunity_202001231041"/>
    <measureGroup name="invoice_202001231041" caption="invoice_202001231041"/>
    <measureGroup name="meeting_list_202001231041" caption="meeting_list_202001231041"/>
    <measureGroup name="NNENEE Indi bdgt -20012020" caption="NNENEE Indi bdgt -20012020"/>
    <measureGroup name="Sheet1" caption="Sheet1"/>
  </measureGroups>
  <maps count="13">
    <map measureGroup="0" dimension="0"/>
    <map measureGroup="0" dimension="7"/>
    <map measureGroup="1" dimension="1"/>
    <map measureGroup="1" dimension="7"/>
    <map measureGroup="2" dimension="2"/>
    <map measureGroup="2" dimension="7"/>
    <map measureGroup="3" dimension="3"/>
    <map measureGroup="3" dimension="7"/>
    <map measureGroup="4" dimension="5"/>
    <map measureGroup="4" dimension="7"/>
    <map measureGroup="5" dimension="6"/>
    <map measureGroup="5" dimension="7"/>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72.859544444444" backgroundQuery="1" createdVersion="8" refreshedVersion="8" minRefreshableVersion="3" recordCount="0" supportSubquery="1" supportAdvancedDrill="1" xr:uid="{23536CD0-70BE-47AB-9DE7-2600A3ADE420}">
  <cacheSource type="external" connectionId="8"/>
  <cacheFields count="1">
    <cacheField name="[Sheet1].[Executive name].[Executive name]" caption="Executive name" numFmtId="0" hierarchy="65" level="1">
      <sharedItems containsBlank="1" count="14">
        <s v="Abhinav Shivam"/>
        <s v="Animesh Rawat"/>
        <s v="Gilbert"/>
        <s v="Juli"/>
        <s v="Ketan Jain"/>
        <s v="Kumar Jha"/>
        <s v="Manish Sharma"/>
        <s v="Mark"/>
        <s v="Nishant Sharma"/>
        <s v="Raju Kumar"/>
        <s v="Shivani Sharma"/>
        <s v="Vididt Saha"/>
        <s v="Vinay"/>
        <m/>
      </sharedItems>
    </cacheField>
  </cacheFields>
  <cacheHierarchies count="87">
    <cacheHierarchy uniqueName="[Clean brokerage].[client_name]" caption="client_name" attribute="1" defaultMemberUniqueName="[Clean brokerage].[client_name].[All]" allUniqueName="[Clean brokerage].[client_name].[All]" dimensionUniqueName="[Clean brokerage]" displayFolder="" count="0" memberValueDatatype="130" unbalanced="0"/>
    <cacheHierarchy uniqueName="[Clean brokerage].[policy_number]" caption="policy_number" attribute="1" defaultMemberUniqueName="[Clean brokerage].[policy_number].[All]" allUniqueName="[Clean brokerage].[policy_number].[All]" dimensionUniqueName="[Clean brokerage]" displayFolder="" count="0" memberValueDatatype="130" unbalanced="0"/>
    <cacheHierarchy uniqueName="[Clean brokerage].[policy_status]" caption="policy_status" attribute="1" defaultMemberUniqueName="[Clean brokerage].[policy_status].[All]" allUniqueName="[Clean brokerage].[policy_status].[All]" dimensionUniqueName="[Clean brokerage]" displayFolder="" count="0" memberValueDatatype="130" unbalanced="0"/>
    <cacheHierarchy uniqueName="[Clean brokerage].[policy_start_date]" caption="policy_start_date" attribute="1" time="1" defaultMemberUniqueName="[Clean brokerage].[policy_start_date].[All]" allUniqueName="[Clean brokerage].[policy_start_date].[All]" dimensionUniqueName="[Clean brokerage]" displayFolder="" count="0" memberValueDatatype="7" unbalanced="0"/>
    <cacheHierarchy uniqueName="[Clean brokerage].[policy_end_date]" caption="policy_end_date" attribute="1" time="1" defaultMemberUniqueName="[Clean brokerage].[policy_end_date].[All]" allUniqueName="[Clean brokerage].[policy_end_date].[All]" dimensionUniqueName="[Clean brokerage]" displayFolder="" count="0" memberValueDatatype="7" unbalanced="0"/>
    <cacheHierarchy uniqueName="[Clean brokerage].[product_group]" caption="product_group" attribute="1" defaultMemberUniqueName="[Clean brokerage].[product_group].[All]" allUniqueName="[Clean brokerage].[product_group].[All]" dimensionUniqueName="[Clean brokerage]" displayFolder="" count="0" memberValueDatatype="130" unbalanced="0"/>
    <cacheHierarchy uniqueName="[Clean brokerage].[Account Exe ID]" caption="Account Exe ID" attribute="1" defaultMemberUniqueName="[Clean brokerage].[Account Exe ID].[All]" allUniqueName="[Clean brokerage].[Account Exe ID].[All]" dimensionUniqueName="[Clean brokerage]" displayFolder="" count="0" memberValueDatatype="5" unbalanced="0"/>
    <cacheHierarchy uniqueName="[Clean brokerage].[Exe Name]" caption="Exe Name" attribute="1" defaultMemberUniqueName="[Clean brokerage].[Exe Name].[All]" allUniqueName="[Clean brokerage].[Exe Name].[All]" dimensionUniqueName="[Clean brokerage]" displayFolder="" count="0" memberValueDatatype="130" unbalanced="0"/>
    <cacheHierarchy uniqueName="[Clean brokerage].[branch_name]" caption="branch_name" attribute="1" defaultMemberUniqueName="[Clean brokerage].[branch_name].[All]" allUniqueName="[Clean brokerage].[branch_name].[All]" dimensionUniqueName="[Clean brokerage]" displayFolder="" count="0" memberValueDatatype="130" unbalanced="0"/>
    <cacheHierarchy uniqueName="[Clean brokerage].[solution_group]" caption="solution_group" attribute="1" defaultMemberUniqueName="[Clean brokerage].[solution_group].[All]" allUniqueName="[Clean brokerage].[solution_group].[All]" dimensionUniqueName="[Clean brokerage]" displayFolder="" count="0" memberValueDatatype="130" unbalanced="0"/>
    <cacheHierarchy uniqueName="[Clean brokerage].[income_class]" caption="income_class" attribute="1" defaultMemberUniqueName="[Clean brokerage].[income_class].[All]" allUniqueName="[Clean brokerage].[income_class].[All]" dimensionUniqueName="[Clean brokerage]" displayFolder="" count="0" memberValueDatatype="130" unbalanced="0"/>
    <cacheHierarchy uniqueName="[Clean brokerage].[Amount]" caption="Amount" attribute="1" defaultMemberUniqueName="[Clean brokerage].[Amount].[All]" allUniqueName="[Clean brokerage].[Amount].[All]" dimensionUniqueName="[Clean brokerage]" displayFolder="" count="0" memberValueDatatype="5" unbalanced="0"/>
    <cacheHierarchy uniqueName="[Clean brokerage].[income_due_date]" caption="income_due_date" attribute="1" time="1" defaultMemberUniqueName="[Clean brokerage].[income_due_date].[All]" allUniqueName="[Clean brokerage].[income_due_date].[All]" dimensionUniqueName="[Clean brokerage]" displayFolder="" count="0" memberValueDatatype="7" unbalanced="0"/>
    <cacheHierarchy uniqueName="[Clean brokerage].[revenue_transaction_type]" caption="revenue_transaction_type" attribute="1" defaultMemberUniqueName="[Clean brokerage].[revenue_transaction_type].[All]" allUniqueName="[Clean brokerage].[revenue_transaction_type].[All]" dimensionUniqueName="[Clean brokerage]" displayFolder="" count="0" memberValueDatatype="130" unbalanced="0"/>
    <cacheHierarchy uniqueName="[Clean brokerage].[renewal_status]" caption="renewal_status" attribute="1" defaultMemberUniqueName="[Clean brokerage].[renewal_status].[All]" allUniqueName="[Clean brokerage].[renewal_status].[All]" dimensionUniqueName="[Clean brokerage]" displayFolder="" count="0" memberValueDatatype="130" unbalanced="0"/>
    <cacheHierarchy uniqueName="[Clean brokerage].[lapse_reason]" caption="lapse_reason" attribute="1" defaultMemberUniqueName="[Clean brokerage].[lapse_reason].[All]" allUniqueName="[Clean brokerage].[lapse_reason].[All]" dimensionUniqueName="[Clean brokerage]" displayFolder="" count="0" memberValueDatatype="130" unbalanced="0"/>
    <cacheHierarchy uniqueName="[Clean brokerage].[last_updated_date]" caption="last_updated_date" attribute="1" time="1" defaultMemberUniqueName="[Clean brokerage].[last_updated_date].[All]" allUniqueName="[Clean brokerage].[last_updated_date].[All]" dimensionUniqueName="[Clean brokerage]" displayFolder="" count="0" memberValueDatatype="7" unbalanced="0"/>
    <cacheHierarchy uniqueName="[fees_202001231041].[client_name]" caption="client_name" attribute="1" defaultMemberUniqueName="[fees_202001231041].[client_name].[All]" allUniqueName="[fees_202001231041].[client_name].[All]" dimensionUniqueName="[fees_202001231041]" displayFolder="" count="0" memberValueDatatype="130" unbalanced="0"/>
    <cacheHierarchy uniqueName="[fees_202001231041].[branch_name]" caption="branch_name" attribute="1" defaultMemberUniqueName="[fees_202001231041].[branch_name].[All]" allUniqueName="[fees_202001231041].[branch_name].[All]" dimensionUniqueName="[fees_202001231041]" displayFolder="" count="0" memberValueDatatype="130" unbalanced="0"/>
    <cacheHierarchy uniqueName="[fees_202001231041].[solution_group]" caption="solution_group" attribute="1" defaultMemberUniqueName="[fees_202001231041].[solution_group].[All]" allUniqueName="[fees_202001231041].[solution_group].[All]" dimensionUniqueName="[fees_202001231041]" displayFolder="" count="0" memberValueDatatype="130" unbalanced="0"/>
    <cacheHierarchy uniqueName="[fees_202001231041].[Account Exe ID]" caption="Account Exe ID" attribute="1" defaultMemberUniqueName="[fees_202001231041].[Account Exe ID].[All]" allUniqueName="[fees_202001231041].[Account Exe ID].[All]" dimensionUniqueName="[fees_202001231041]" displayFolder="" count="0" memberValueDatatype="5" unbalanced="0"/>
    <cacheHierarchy uniqueName="[fees_202001231041].[Account Executive]" caption="Account Executive" attribute="1" defaultMemberUniqueName="[fees_202001231041].[Account Executive].[All]" allUniqueName="[fees_202001231041].[Account Executive].[All]" dimensionUniqueName="[fees_202001231041]" displayFolder="" count="0" memberValueDatatype="130" unbalanced="0"/>
    <cacheHierarchy uniqueName="[fees_202001231041].[income_class]" caption="income_class" attribute="1" defaultMemberUniqueName="[fees_202001231041].[income_class].[All]" allUniqueName="[fees_202001231041].[income_class].[All]" dimensionUniqueName="[fees_202001231041]" displayFolder="" count="0" memberValueDatatype="130" unbalanced="0"/>
    <cacheHierarchy uniqueName="[fees_202001231041].[Amount]" caption="Amount" attribute="1" defaultMemberUniqueName="[fees_202001231041].[Amount].[All]" allUniqueName="[fees_202001231041].[Amount].[All]" dimensionUniqueName="[fees_202001231041]" displayFolder="" count="0" memberValueDatatype="5" unbalanced="0"/>
    <cacheHierarchy uniqueName="[fees_202001231041].[income_due_date]" caption="income_due_date" attribute="1" time="1" defaultMemberUniqueName="[fees_202001231041].[income_due_date].[All]" allUniqueName="[fees_202001231041].[income_due_date].[All]" dimensionUniqueName="[fees_202001231041]" displayFolder="" count="0" memberValueDatatype="7" unbalanced="0"/>
    <cacheHierarchy uniqueName="[fees_202001231041].[revenue_transaction_type]" caption="revenue_transaction_type" attribute="1" defaultMemberUniqueName="[fees_202001231041].[revenue_transaction_type].[All]" allUniqueName="[fees_202001231041].[revenue_transaction_type].[All]" dimensionUniqueName="[fees_202001231041]" displayFolder="" count="0" memberValueDatatype="130" unbalanced="0"/>
    <cacheHierarchy uniqueName="[gcrm_opportunity_202001231041].[opportunity_name]" caption="opportunity_name" attribute="1" defaultMemberUniqueName="[gcrm_opportunity_202001231041].[opportunity_name].[All]" allUniqueName="[gcrm_opportunity_202001231041].[opportunity_name].[All]" dimensionUniqueName="[gcrm_opportunity_202001231041]" displayFolder="" count="0" memberValueDatatype="130" unbalanced="0"/>
    <cacheHierarchy uniqueName="[gcrm_opportunity_202001231041].[opportunity_id]" caption="opportunity_id" attribute="1" defaultMemberUniqueName="[gcrm_opportunity_202001231041].[opportunity_id].[All]" allUniqueName="[gcrm_opportunity_202001231041].[opportunity_id].[All]" dimensionUniqueName="[gcrm_opportunity_202001231041]" displayFolder="" count="0" memberValueDatatype="130" unbalanced="0"/>
    <cacheHierarchy uniqueName="[gcrm_opportunity_202001231041].[Account Exe Id]" caption="Account Exe Id" attribute="1" defaultMemberUniqueName="[gcrm_opportunity_202001231041].[Account Exe Id].[All]" allUniqueName="[gcrm_opportunity_202001231041].[Account Exe Id].[All]" dimensionUniqueName="[gcrm_opportunity_202001231041]" displayFolder="" count="0" memberValueDatatype="5" unbalanced="0"/>
    <cacheHierarchy uniqueName="[gcrm_opportunity_202001231041].[Account Executive]" caption="Account Executive" attribute="1" defaultMemberUniqueName="[gcrm_opportunity_202001231041].[Account Executive].[All]" allUniqueName="[gcrm_opportunity_202001231041].[Account Executive].[All]" dimensionUniqueName="[gcrm_opportunity_202001231041]" displayFolder="" count="0" memberValueDatatype="130" unbalanced="0"/>
    <cacheHierarchy uniqueName="[gcrm_opportunity_202001231041].[premium_amount]" caption="premium_amount" attribute="1" defaultMemberUniqueName="[gcrm_opportunity_202001231041].[premium_amount].[All]" allUniqueName="[gcrm_opportunity_202001231041].[premium_amount].[All]" dimensionUniqueName="[gcrm_opportunity_202001231041]" displayFolder="" count="0" memberValueDatatype="5" unbalanced="0"/>
    <cacheHierarchy uniqueName="[gcrm_opportunity_202001231041].[revenue_amount]" caption="revenue_amount" attribute="1" defaultMemberUniqueName="[gcrm_opportunity_202001231041].[revenue_amount].[All]" allUniqueName="[gcrm_opportunity_202001231041].[revenue_amount].[All]" dimensionUniqueName="[gcrm_opportunity_202001231041]" displayFolder="" count="0" memberValueDatatype="5" unbalanced="0"/>
    <cacheHierarchy uniqueName="[gcrm_opportunity_202001231041].[closing_date]" caption="closing_date" attribute="1" time="1" defaultMemberUniqueName="[gcrm_opportunity_202001231041].[closing_date].[All]" allUniqueName="[gcrm_opportunity_202001231041].[closing_date].[All]" dimensionUniqueName="[gcrm_opportunity_202001231041]" displayFolder="" count="0" memberValueDatatype="7" unbalanced="0"/>
    <cacheHierarchy uniqueName="[gcrm_opportunity_202001231041].[stage]" caption="stage" attribute="1" defaultMemberUniqueName="[gcrm_opportunity_202001231041].[stage].[All]" allUniqueName="[gcrm_opportunity_202001231041].[stage].[All]" dimensionUniqueName="[gcrm_opportunity_202001231041]" displayFolder="" count="0" memberValueDatatype="130" unbalanced="0"/>
    <cacheHierarchy uniqueName="[gcrm_opportunity_202001231041].[branch]" caption="branch" attribute="1" defaultMemberUniqueName="[gcrm_opportunity_202001231041].[branch].[All]" allUniqueName="[gcrm_opportunity_202001231041].[branch].[All]" dimensionUniqueName="[gcrm_opportunity_202001231041]" displayFolder="" count="0" memberValueDatatype="130" unbalanced="0"/>
    <cacheHierarchy uniqueName="[gcrm_opportunity_202001231041].[specialty]" caption="specialty" attribute="1" defaultMemberUniqueName="[gcrm_opportunity_202001231041].[specialty].[All]" allUniqueName="[gcrm_opportunity_202001231041].[specialty].[All]" dimensionUniqueName="[gcrm_opportunity_202001231041]" displayFolder="" count="0" memberValueDatatype="130" unbalanced="0"/>
    <cacheHierarchy uniqueName="[gcrm_opportunity_202001231041].[product_group]" caption="product_group" attribute="1" defaultMemberUniqueName="[gcrm_opportunity_202001231041].[product_group].[All]" allUniqueName="[gcrm_opportunity_202001231041].[product_group].[All]" dimensionUniqueName="[gcrm_opportunity_202001231041]" displayFolder="" count="0" memberValueDatatype="130" unbalanced="0"/>
    <cacheHierarchy uniqueName="[gcrm_opportunity_202001231041].[product_sub_group]" caption="product_sub_group" attribute="1" defaultMemberUniqueName="[gcrm_opportunity_202001231041].[product_sub_group].[All]" allUniqueName="[gcrm_opportunity_202001231041].[product_sub_group].[All]" dimensionUniqueName="[gcrm_opportunity_202001231041]" displayFolder="" count="0" memberValueDatatype="130" unbalanced="0"/>
    <cacheHierarchy uniqueName="[gcrm_opportunity_202001231041].[risk_details]" caption="risk_details" attribute="1" defaultMemberUniqueName="[gcrm_opportunity_202001231041].[risk_details].[All]" allUniqueName="[gcrm_opportunity_202001231041].[risk_details].[All]" dimensionUniqueName="[gcrm_opportunity_202001231041]" displayFolder="" count="0" memberValueDatatype="130" unbalanced="0"/>
    <cacheHierarchy uniqueName="[invoice_202001231041].[invoice_number]" caption="invoice_number" attribute="1" defaultMemberUniqueName="[invoice_202001231041].[invoice_number].[All]" allUniqueName="[invoice_202001231041].[invoice_number].[All]" dimensionUniqueName="[invoice_202001231041]" displayFolder="" count="0" memberValueDatatype="5" unbalanced="0"/>
    <cacheHierarchy uniqueName="[invoice_202001231041].[invoice_date]" caption="invoice_date" attribute="1" time="1" defaultMemberUniqueName="[invoice_202001231041].[invoice_date].[All]" allUniqueName="[invoice_202001231041].[invoice_date].[All]" dimensionUniqueName="[invoice_202001231041]" displayFolder="" count="0" memberValueDatatype="7" unbalanced="0"/>
    <cacheHierarchy uniqueName="[invoice_202001231041].[Invoice_Month &amp; Year]" caption="Invoice_Month &amp; Year" attribute="1" defaultMemberUniqueName="[invoice_202001231041].[Invoice_Month &amp; Year].[All]" allUniqueName="[invoice_202001231041].[Invoice_Month &amp; Year].[All]" dimensionUniqueName="[invoice_202001231041]" displayFolder="" count="0" memberValueDatatype="130" unbalanced="0"/>
    <cacheHierarchy uniqueName="[invoice_202001231041].[revenue_transaction_type]" caption="revenue_transaction_type" attribute="1" defaultMemberUniqueName="[invoice_202001231041].[revenue_transaction_type].[All]" allUniqueName="[invoice_202001231041].[revenue_transaction_type].[All]" dimensionUniqueName="[invoice_202001231041]" displayFolder="" count="0" memberValueDatatype="130" unbalanced="0"/>
    <cacheHierarchy uniqueName="[invoice_202001231041].[branch_name]" caption="branch_name" attribute="1" defaultMemberUniqueName="[invoice_202001231041].[branch_name].[All]" allUniqueName="[invoice_202001231041].[branch_name].[All]" dimensionUniqueName="[invoice_202001231041]" displayFolder="" count="0" memberValueDatatype="130" unbalanced="0"/>
    <cacheHierarchy uniqueName="[invoice_202001231041].[solution_group]" caption="solution_group" attribute="1" defaultMemberUniqueName="[invoice_202001231041].[solution_group].[All]" allUniqueName="[invoice_202001231041].[solution_group].[All]" dimensionUniqueName="[invoice_202001231041]" displayFolder="" count="0" memberValueDatatype="130" unbalanced="0"/>
    <cacheHierarchy uniqueName="[invoice_202001231041].[Account Exe ID]" caption="Account Exe ID" attribute="1" defaultMemberUniqueName="[invoice_202001231041].[Account Exe ID].[All]" allUniqueName="[invoice_202001231041].[Account Exe ID].[All]" dimensionUniqueName="[invoice_202001231041]" displayFolder="" count="0" memberValueDatatype="5" unbalanced="0"/>
    <cacheHierarchy uniqueName="[invoice_202001231041].[Account Executive]" caption="Account Executive" attribute="1" defaultMemberUniqueName="[invoice_202001231041].[Account Executive].[All]" allUniqueName="[invoice_202001231041].[Account Executive].[All]" dimensionUniqueName="[invoice_202001231041]" displayFolder="" count="0" memberValueDatatype="130" unbalanced="0"/>
    <cacheHierarchy uniqueName="[invoice_202001231041].[income_class]" caption="income_class" attribute="1" defaultMemberUniqueName="[invoice_202001231041].[income_class].[All]" allUniqueName="[invoice_202001231041].[income_class].[All]" dimensionUniqueName="[invoice_202001231041]" displayFolder="" count="0" memberValueDatatype="130" unbalanced="0"/>
    <cacheHierarchy uniqueName="[invoice_202001231041].[Clean Client Name]" caption="Clean Client Name" attribute="1" defaultMemberUniqueName="[invoice_202001231041].[Clean Client Name].[All]" allUniqueName="[invoice_202001231041].[Clean Client Name].[All]" dimensionUniqueName="[invoice_202001231041]" displayFolder="" count="0" memberValueDatatype="130" unbalanced="0"/>
    <cacheHierarchy uniqueName="[invoice_202001231041].[Cleaned Policy_Number]" caption="Cleaned Policy_Number" attribute="1" defaultMemberUniqueName="[invoice_202001231041].[Cleaned Policy_Number].[All]" allUniqueName="[invoice_202001231041].[Cleaned Policy_Number].[All]" dimensionUniqueName="[invoice_202001231041]" displayFolder="" count="0" memberValueDatatype="130" unbalanced="0"/>
    <cacheHierarchy uniqueName="[invoice_202001231041].[Amount]" caption="Amount" attribute="1" defaultMemberUniqueName="[invoice_202001231041].[Amount].[All]" allUniqueName="[invoice_202001231041].[Amount].[All]" dimensionUniqueName="[invoice_202001231041]" displayFolder="" count="0" memberValueDatatype="5" unbalanced="0"/>
    <cacheHierarchy uniqueName="[invoice_202001231041].[income_due_date]" caption="income_due_date" attribute="1" time="1" defaultMemberUniqueName="[invoice_202001231041].[income_due_date].[All]" allUniqueName="[invoice_202001231041].[income_due_date].[All]" dimensionUniqueName="[invoice_202001231041]" displayFolder="" count="0" memberValueDatatype="7" unbalanced="0"/>
    <cacheHierarchy uniqueName="[invoice_202001231041].[check up]" caption="check up" attribute="1" defaultMemberUniqueName="[invoice_202001231041].[check up].[All]" allUniqueName="[invoice_202001231041].[check up].[All]" dimensionUniqueName="[invoice_202001231041]" displayFolder="" count="0" memberValueDatatype="130" unbalanced="0"/>
    <cacheHierarchy uniqueName="[meeting_list_202001231041].[Account Exe ID]" caption="Account Exe ID" attribute="1" defaultMemberUniqueName="[meeting_list_202001231041].[Account Exe ID].[All]" allUniqueName="[meeting_list_202001231041].[Account Exe ID].[All]" dimensionUniqueName="[meeting_list_202001231041]" displayFolder="" count="0" memberValueDatatype="5" unbalanced="0"/>
    <cacheHierarchy uniqueName="[meeting_list_202001231041].[Account Executive]" caption="Account Executive" attribute="1" defaultMemberUniqueName="[meeting_list_202001231041].[Account Executive].[All]" allUniqueName="[meeting_list_202001231041].[Account Executive].[All]" dimensionUniqueName="[meeting_list_202001231041]" displayFolder="" count="0" memberValueDatatype="130" unbalanced="0"/>
    <cacheHierarchy uniqueName="[meeting_list_202001231041].[branch_name]" caption="branch_name" attribute="1" defaultMemberUniqueName="[meeting_list_202001231041].[branch_name].[All]" allUniqueName="[meeting_list_202001231041].[branch_name].[All]" dimensionUniqueName="[meeting_list_202001231041]" displayFolder="" count="0" memberValueDatatype="130" unbalanced="0"/>
    <cacheHierarchy uniqueName="[meeting_list_202001231041].[global_attendees]" caption="global_attendees" attribute="1" defaultMemberUniqueName="[meeting_list_202001231041].[global_attendees].[All]" allUniqueName="[meeting_list_202001231041].[global_attendees].[All]" dimensionUniqueName="[meeting_list_202001231041]" displayFolder="" count="0" memberValueDatatype="130" unbalanced="0"/>
    <cacheHierarchy uniqueName="[meeting_list_202001231041].[meeting_date]" caption="meeting_date" attribute="1" time="1" defaultMemberUniqueName="[meeting_list_202001231041].[meeting_date].[All]" allUniqueName="[meeting_list_202001231041].[meeting_date].[All]" dimensionUniqueName="[meeting_list_202001231041]" displayFolder="" count="0" memberValueDatatype="7" unbalanced="0"/>
    <cacheHierarchy uniqueName="[NNENEE Indi bdgt -20012020].[Branch]" caption="Branch" attribute="1" defaultMemberUniqueName="[NNENEE Indi bdgt -20012020].[Branch].[All]" allUniqueName="[NNENEE Indi bdgt -20012020].[Branch].[All]" dimensionUniqueName="[NNENEE Indi bdgt -20012020]" displayFolder="" count="0" memberValueDatatype="130" unbalanced="0"/>
    <cacheHierarchy uniqueName="[NNENEE Indi bdgt -20012020].[Account Exe ID]" caption="Account Exe ID" attribute="1" defaultMemberUniqueName="[NNENEE Indi bdgt -20012020].[Account Exe ID].[All]" allUniqueName="[NNENEE Indi bdgt -20012020].[Account Exe ID].[All]" dimensionUniqueName="[NNENEE Indi bdgt -20012020]" displayFolder="" count="0" memberValueDatatype="5" unbalanced="0"/>
    <cacheHierarchy uniqueName="[NNENEE Indi bdgt -20012020].[Employee Name]" caption="Employee Name" attribute="1" defaultMemberUniqueName="[NNENEE Indi bdgt -20012020].[Employee Name].[All]" allUniqueName="[NNENEE Indi bdgt -20012020].[Employee Name].[All]" dimensionUniqueName="[NNENEE Indi bdgt -20012020]" displayFolder="" count="0" memberValueDatatype="130" unbalanced="0"/>
    <cacheHierarchy uniqueName="[NNENEE Indi bdgt -20012020].[New Role2]" caption="New Role2" attribute="1" defaultMemberUniqueName="[NNENEE Indi bdgt -20012020].[New Role2].[All]" allUniqueName="[NNENEE Indi bdgt -20012020].[New Role2].[All]" dimensionUniqueName="[NNENEE Indi bdgt -20012020]" displayFolder="" count="0" memberValueDatatype="130" unbalanced="0"/>
    <cacheHierarchy uniqueName="[NNENEE Indi bdgt -20012020].[New Budget]" caption="New Budget" attribute="1" defaultMemberUniqueName="[NNENEE Indi bdgt -20012020].[New Budget].[All]" allUniqueName="[NNENEE Indi bdgt -20012020].[New Budget].[All]" dimensionUniqueName="[NNENEE Indi bdgt -20012020]" displayFolder="" count="0" memberValueDatatype="5" unbalanced="0"/>
    <cacheHierarchy uniqueName="[NNENEE Indi bdgt -20012020].[Cross sell bugdet]" caption="Cross sell bugdet" attribute="1" defaultMemberUniqueName="[NNENEE Indi bdgt -20012020].[Cross sell bugdet].[All]" allUniqueName="[NNENEE Indi bdgt -20012020].[Cross sell bugdet].[All]" dimensionUniqueName="[NNENEE Indi bdgt -20012020]" displayFolder="" count="0" memberValueDatatype="5" unbalanced="0"/>
    <cacheHierarchy uniqueName="[NNENEE Indi bdgt -20012020].[Renewal Budget]" caption="Renewal Budget" attribute="1" defaultMemberUniqueName="[NNENEE Indi bdgt -20012020].[Renewal Budget].[All]" allUniqueName="[NNENEE Indi bdgt -20012020].[Renewal Budget].[All]" dimensionUniqueName="[NNENEE Indi bdgt -20012020]" displayFolder="" count="0" memberValueDatatype="5" unbalanced="0"/>
    <cacheHierarchy uniqueName="[Sheet1].[Executive name]" caption="Executive name" attribute="1" defaultMemberUniqueName="[Sheet1].[Executive name].[All]" allUniqueName="[Sheet1].[Executive name].[All]" dimensionUniqueName="[Sheet1]" displayFolder="" count="2" memberValueDatatype="130" unbalanced="0">
      <fieldsUsage count="2">
        <fieldUsage x="-1"/>
        <fieldUsage x="0"/>
      </fieldsUsage>
    </cacheHierarchy>
    <cacheHierarchy uniqueName="[Measures].[__XL_Count fees_202001231041]" caption="__XL_Count fees_202001231041" measure="1" displayFolder="" measureGroup="fees_202001231041" count="0" hidden="1"/>
    <cacheHierarchy uniqueName="[Measures].[__XL_Count NNENEE Indi bdgt -20012020]" caption="__XL_Count NNENEE Indi bdgt -20012020" measure="1" displayFolder="" measureGroup="NNENEE Indi bdgt -20012020" count="0" hidden="1"/>
    <cacheHierarchy uniqueName="[Measures].[__XL_Count meeting_list_202001231041]" caption="__XL_Count meeting_list_202001231041" measure="1" displayFolder="" measureGroup="meeting_list_202001231041" count="0" hidden="1"/>
    <cacheHierarchy uniqueName="[Measures].[__XL_Count gcrm_opportunity_202001231041]" caption="__XL_Count gcrm_opportunity_202001231041" measure="1" displayFolder="" measureGroup="gcrm_opportunity_202001231041" count="0" hidden="1"/>
    <cacheHierarchy uniqueName="[Measures].[__XL_Count Sheet1]" caption="__XL_Count Sheet1" measure="1" displayFolder="" measureGroup="Sheet1" count="0" hidden="1"/>
    <cacheHierarchy uniqueName="[Measures].[__XL_Count Clean brokerage]" caption="__XL_Count Clean brokerage" measure="1" displayFolder="" measureGroup="Clean brokerage" count="0" hidden="1"/>
    <cacheHierarchy uniqueName="[Measures].[__XL_Count invoice_202001231041]" caption="__XL_Count invoice_202001231041" measure="1" displayFolder="" measureGroup="invoice_202001231041" count="0" hidden="1"/>
    <cacheHierarchy uniqueName="[Measures].[__No measures defined]" caption="__No measures defined" measure="1" displayFolder="" count="0" hidden="1"/>
    <cacheHierarchy uniqueName="[Measures].[Sum of New Budget]" caption="Sum of New Budget" measure="1" displayFolder="" measureGroup="NNENEE Indi bdgt -20012020" count="0" hidden="1">
      <extLst>
        <ext xmlns:x15="http://schemas.microsoft.com/office/spreadsheetml/2010/11/main" uri="{B97F6D7D-B522-45F9-BDA1-12C45D357490}">
          <x15:cacheHierarchy aggregatedColumn="62"/>
        </ext>
      </extLst>
    </cacheHierarchy>
    <cacheHierarchy uniqueName="[Measures].[Sum of Cross sell bugdet]" caption="Sum of Cross sell bugdet" measure="1" displayFolder="" measureGroup="NNENEE Indi bdgt -20012020" count="0" hidden="1">
      <extLst>
        <ext xmlns:x15="http://schemas.microsoft.com/office/spreadsheetml/2010/11/main" uri="{B97F6D7D-B522-45F9-BDA1-12C45D357490}">
          <x15:cacheHierarchy aggregatedColumn="63"/>
        </ext>
      </extLst>
    </cacheHierarchy>
    <cacheHierarchy uniqueName="[Measures].[Sum of Renewal Budget]" caption="Sum of Renewal Budget" measure="1" displayFolder="" measureGroup="NNENEE Indi bdgt -20012020" count="0" hidden="1">
      <extLst>
        <ext xmlns:x15="http://schemas.microsoft.com/office/spreadsheetml/2010/11/main" uri="{B97F6D7D-B522-45F9-BDA1-12C45D357490}">
          <x15:cacheHierarchy aggregatedColumn="64"/>
        </ext>
      </extLst>
    </cacheHierarchy>
    <cacheHierarchy uniqueName="[Measures].[Sum of Amount 2]" caption="Sum of Amount 2" measure="1" displayFolder="" measureGroup="fees_202001231041" count="0" hidden="1">
      <extLst>
        <ext xmlns:x15="http://schemas.microsoft.com/office/spreadsheetml/2010/11/main" uri="{B97F6D7D-B522-45F9-BDA1-12C45D357490}">
          <x15:cacheHierarchy aggregatedColumn="23"/>
        </ext>
      </extLst>
    </cacheHierarchy>
    <cacheHierarchy uniqueName="[Measures].[Count of meeting_date]" caption="Count of meeting_date" measure="1" displayFolder="" measureGroup="meeting_list_202001231041" count="0" hidden="1">
      <extLst>
        <ext xmlns:x15="http://schemas.microsoft.com/office/spreadsheetml/2010/11/main" uri="{B97F6D7D-B522-45F9-BDA1-12C45D357490}">
          <x15:cacheHierarchy aggregatedColumn="57"/>
        </ext>
      </extLst>
    </cacheHierarchy>
    <cacheHierarchy uniqueName="[Measures].[Count of stage]" caption="Count of stage" measure="1" displayFolder="" measureGroup="gcrm_opportunity_202001231041" count="0" hidden="1">
      <extLst>
        <ext xmlns:x15="http://schemas.microsoft.com/office/spreadsheetml/2010/11/main" uri="{B97F6D7D-B522-45F9-BDA1-12C45D357490}">
          <x15:cacheHierarchy aggregatedColumn="33"/>
        </ext>
      </extLst>
    </cacheHierarchy>
    <cacheHierarchy uniqueName="[Measures].[Count of Account Executive 2]" caption="Count of Account Executive 2" measure="1" displayFolder="" measureGroup="meeting_list_202001231041" count="0" hidden="1">
      <extLst>
        <ext xmlns:x15="http://schemas.microsoft.com/office/spreadsheetml/2010/11/main" uri="{B97F6D7D-B522-45F9-BDA1-12C45D357490}">
          <x15:cacheHierarchy aggregatedColumn="54"/>
        </ext>
      </extLst>
    </cacheHierarchy>
    <cacheHierarchy uniqueName="[Measures].[Sum of revenue_amount]" caption="Sum of revenue_amount" measure="1" displayFolder="" measureGroup="gcrm_opportunity_202001231041" count="0" hidden="1">
      <extLst>
        <ext xmlns:x15="http://schemas.microsoft.com/office/spreadsheetml/2010/11/main" uri="{B97F6D7D-B522-45F9-BDA1-12C45D357490}">
          <x15:cacheHierarchy aggregatedColumn="31"/>
        </ext>
      </extLst>
    </cacheHierarchy>
    <cacheHierarchy uniqueName="[Measures].[Count of global_attendees]" caption="Count of global_attendees" measure="1" displayFolder="" measureGroup="meeting_list_202001231041" count="0" hidden="1">
      <extLst>
        <ext xmlns:x15="http://schemas.microsoft.com/office/spreadsheetml/2010/11/main" uri="{B97F6D7D-B522-45F9-BDA1-12C45D357490}">
          <x15:cacheHierarchy aggregatedColumn="56"/>
        </ext>
      </extLst>
    </cacheHierarchy>
    <cacheHierarchy uniqueName="[Measures].[Sum of Amount]" caption="Sum of Amount" measure="1" displayFolder="" measureGroup="Clean brokerage" count="0" hidden="1">
      <extLst>
        <ext xmlns:x15="http://schemas.microsoft.com/office/spreadsheetml/2010/11/main" uri="{B97F6D7D-B522-45F9-BDA1-12C45D357490}">
          <x15:cacheHierarchy aggregatedColumn="11"/>
        </ext>
      </extLst>
    </cacheHierarchy>
    <cacheHierarchy uniqueName="[Measures].[Count of income_class]" caption="Count of income_class" measure="1" displayFolder="" measureGroup="invoice_202001231041" count="0" hidden="1">
      <extLst>
        <ext xmlns:x15="http://schemas.microsoft.com/office/spreadsheetml/2010/11/main" uri="{B97F6D7D-B522-45F9-BDA1-12C45D357490}">
          <x15:cacheHierarchy aggregatedColumn="47"/>
        </ext>
      </extLst>
    </cacheHierarchy>
    <cacheHierarchy uniqueName="[Measures].[Sum of invoice_number]" caption="Sum of invoice_number" measure="1" displayFolder="" measureGroup="invoice_202001231041" count="0" hidden="1">
      <extLst>
        <ext xmlns:x15="http://schemas.microsoft.com/office/spreadsheetml/2010/11/main" uri="{B97F6D7D-B522-45F9-BDA1-12C45D357490}">
          <x15:cacheHierarchy aggregatedColumn="39"/>
        </ext>
      </extLst>
    </cacheHierarchy>
    <cacheHierarchy uniqueName="[Measures].[Count of invoice_number]" caption="Count of invoice_number" measure="1" displayFolder="" measureGroup="invoice_202001231041" count="0" hidden="1">
      <extLst>
        <ext xmlns:x15="http://schemas.microsoft.com/office/spreadsheetml/2010/11/main" uri="{B97F6D7D-B522-45F9-BDA1-12C45D357490}">
          <x15:cacheHierarchy aggregatedColumn="39"/>
        </ext>
      </extLst>
    </cacheHierarchy>
  </cacheHierarchies>
  <kpis count="0"/>
  <dimensions count="8">
    <dimension name="Clean brokerage" uniqueName="[Clean brokerage]" caption="Clean brokerage"/>
    <dimension name="fees_202001231041" uniqueName="[fees_202001231041]" caption="fees_202001231041"/>
    <dimension name="gcrm_opportunity_202001231041" uniqueName="[gcrm_opportunity_202001231041]" caption="gcrm_opportunity_202001231041"/>
    <dimension name="invoice_202001231041" uniqueName="[invoice_202001231041]" caption="invoice_202001231041"/>
    <dimension measure="1" name="Measures" uniqueName="[Measures]" caption="Measures"/>
    <dimension name="meeting_list_202001231041" uniqueName="[meeting_list_202001231041]" caption="meeting_list_202001231041"/>
    <dimension name="NNENEE Indi bdgt -20012020" uniqueName="[NNENEE Indi bdgt -20012020]" caption="NNENEE Indi bdgt -20012020"/>
    <dimension name="Sheet1" uniqueName="[Sheet1]" caption="Sheet1"/>
  </dimensions>
  <measureGroups count="7">
    <measureGroup name="Clean brokerage" caption="Clean brokerage"/>
    <measureGroup name="fees_202001231041" caption="fees_202001231041"/>
    <measureGroup name="gcrm_opportunity_202001231041" caption="gcrm_opportunity_202001231041"/>
    <measureGroup name="invoice_202001231041" caption="invoice_202001231041"/>
    <measureGroup name="meeting_list_202001231041" caption="meeting_list_202001231041"/>
    <measureGroup name="NNENEE Indi bdgt -20012020" caption="NNENEE Indi bdgt -20012020"/>
    <measureGroup name="Sheet1" caption="Sheet1"/>
  </measureGroups>
  <maps count="13">
    <map measureGroup="0" dimension="0"/>
    <map measureGroup="0" dimension="7"/>
    <map measureGroup="1" dimension="1"/>
    <map measureGroup="1" dimension="7"/>
    <map measureGroup="2" dimension="2"/>
    <map measureGroup="2" dimension="7"/>
    <map measureGroup="3" dimension="3"/>
    <map measureGroup="3" dimension="7"/>
    <map measureGroup="4" dimension="5"/>
    <map measureGroup="4" dimension="7"/>
    <map measureGroup="5" dimension="6"/>
    <map measureGroup="5" dimension="7"/>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72.859544907406" backgroundQuery="1" createdVersion="8" refreshedVersion="8" minRefreshableVersion="3" recordCount="0" supportSubquery="1" supportAdvancedDrill="1" xr:uid="{438C0D6D-E90E-4CEE-997C-DAB304EDEC76}">
  <cacheSource type="external" connectionId="8"/>
  <cacheFields count="2">
    <cacheField name="[Sheet1].[Executive name].[Executive name]" caption="Executive name" numFmtId="0" hierarchy="65" level="1">
      <sharedItems containsBlank="1" count="8">
        <s v="Abhinav Shivam"/>
        <s v="Animesh Rawat"/>
        <s v="Gilbert"/>
        <s v="Juli"/>
        <s v="Ketan Jain"/>
        <s v="Mark"/>
        <s v="Vinay"/>
        <m/>
      </sharedItems>
    </cacheField>
    <cacheField name="[Measures].[Count of invoice_number]" caption="Count of invoice_number" numFmtId="0" hierarchy="86" level="32767"/>
  </cacheFields>
  <cacheHierarchies count="87">
    <cacheHierarchy uniqueName="[Clean brokerage].[client_name]" caption="client_name" attribute="1" defaultMemberUniqueName="[Clean brokerage].[client_name].[All]" allUniqueName="[Clean brokerage].[client_name].[All]" dimensionUniqueName="[Clean brokerage]" displayFolder="" count="0" memberValueDatatype="130" unbalanced="0"/>
    <cacheHierarchy uniqueName="[Clean brokerage].[policy_number]" caption="policy_number" attribute="1" defaultMemberUniqueName="[Clean brokerage].[policy_number].[All]" allUniqueName="[Clean brokerage].[policy_number].[All]" dimensionUniqueName="[Clean brokerage]" displayFolder="" count="0" memberValueDatatype="130" unbalanced="0"/>
    <cacheHierarchy uniqueName="[Clean brokerage].[policy_status]" caption="policy_status" attribute="1" defaultMemberUniqueName="[Clean brokerage].[policy_status].[All]" allUniqueName="[Clean brokerage].[policy_status].[All]" dimensionUniqueName="[Clean brokerage]" displayFolder="" count="0" memberValueDatatype="130" unbalanced="0"/>
    <cacheHierarchy uniqueName="[Clean brokerage].[policy_start_date]" caption="policy_start_date" attribute="1" time="1" defaultMemberUniqueName="[Clean brokerage].[policy_start_date].[All]" allUniqueName="[Clean brokerage].[policy_start_date].[All]" dimensionUniqueName="[Clean brokerage]" displayFolder="" count="0" memberValueDatatype="7" unbalanced="0"/>
    <cacheHierarchy uniqueName="[Clean brokerage].[policy_end_date]" caption="policy_end_date" attribute="1" time="1" defaultMemberUniqueName="[Clean brokerage].[policy_end_date].[All]" allUniqueName="[Clean brokerage].[policy_end_date].[All]" dimensionUniqueName="[Clean brokerage]" displayFolder="" count="0" memberValueDatatype="7" unbalanced="0"/>
    <cacheHierarchy uniqueName="[Clean brokerage].[product_group]" caption="product_group" attribute="1" defaultMemberUniqueName="[Clean brokerage].[product_group].[All]" allUniqueName="[Clean brokerage].[product_group].[All]" dimensionUniqueName="[Clean brokerage]" displayFolder="" count="0" memberValueDatatype="130" unbalanced="0"/>
    <cacheHierarchy uniqueName="[Clean brokerage].[Account Exe ID]" caption="Account Exe ID" attribute="1" defaultMemberUniqueName="[Clean brokerage].[Account Exe ID].[All]" allUniqueName="[Clean brokerage].[Account Exe ID].[All]" dimensionUniqueName="[Clean brokerage]" displayFolder="" count="0" memberValueDatatype="5" unbalanced="0"/>
    <cacheHierarchy uniqueName="[Clean brokerage].[Exe Name]" caption="Exe Name" attribute="1" defaultMemberUniqueName="[Clean brokerage].[Exe Name].[All]" allUniqueName="[Clean brokerage].[Exe Name].[All]" dimensionUniqueName="[Clean brokerage]" displayFolder="" count="0" memberValueDatatype="130" unbalanced="0"/>
    <cacheHierarchy uniqueName="[Clean brokerage].[branch_name]" caption="branch_name" attribute="1" defaultMemberUniqueName="[Clean brokerage].[branch_name].[All]" allUniqueName="[Clean brokerage].[branch_name].[All]" dimensionUniqueName="[Clean brokerage]" displayFolder="" count="0" memberValueDatatype="130" unbalanced="0"/>
    <cacheHierarchy uniqueName="[Clean brokerage].[solution_group]" caption="solution_group" attribute="1" defaultMemberUniqueName="[Clean brokerage].[solution_group].[All]" allUniqueName="[Clean brokerage].[solution_group].[All]" dimensionUniqueName="[Clean brokerage]" displayFolder="" count="0" memberValueDatatype="130" unbalanced="0"/>
    <cacheHierarchy uniqueName="[Clean brokerage].[income_class]" caption="income_class" attribute="1" defaultMemberUniqueName="[Clean brokerage].[income_class].[All]" allUniqueName="[Clean brokerage].[income_class].[All]" dimensionUniqueName="[Clean brokerage]" displayFolder="" count="0" memberValueDatatype="130" unbalanced="0"/>
    <cacheHierarchy uniqueName="[Clean brokerage].[Amount]" caption="Amount" attribute="1" defaultMemberUniqueName="[Clean brokerage].[Amount].[All]" allUniqueName="[Clean brokerage].[Amount].[All]" dimensionUniqueName="[Clean brokerage]" displayFolder="" count="0" memberValueDatatype="5" unbalanced="0"/>
    <cacheHierarchy uniqueName="[Clean brokerage].[income_due_date]" caption="income_due_date" attribute="1" time="1" defaultMemberUniqueName="[Clean brokerage].[income_due_date].[All]" allUniqueName="[Clean brokerage].[income_due_date].[All]" dimensionUniqueName="[Clean brokerage]" displayFolder="" count="0" memberValueDatatype="7" unbalanced="0"/>
    <cacheHierarchy uniqueName="[Clean brokerage].[revenue_transaction_type]" caption="revenue_transaction_type" attribute="1" defaultMemberUniqueName="[Clean brokerage].[revenue_transaction_type].[All]" allUniqueName="[Clean brokerage].[revenue_transaction_type].[All]" dimensionUniqueName="[Clean brokerage]" displayFolder="" count="0" memberValueDatatype="130" unbalanced="0"/>
    <cacheHierarchy uniqueName="[Clean brokerage].[renewal_status]" caption="renewal_status" attribute="1" defaultMemberUniqueName="[Clean brokerage].[renewal_status].[All]" allUniqueName="[Clean brokerage].[renewal_status].[All]" dimensionUniqueName="[Clean brokerage]" displayFolder="" count="0" memberValueDatatype="130" unbalanced="0"/>
    <cacheHierarchy uniqueName="[Clean brokerage].[lapse_reason]" caption="lapse_reason" attribute="1" defaultMemberUniqueName="[Clean brokerage].[lapse_reason].[All]" allUniqueName="[Clean brokerage].[lapse_reason].[All]" dimensionUniqueName="[Clean brokerage]" displayFolder="" count="0" memberValueDatatype="130" unbalanced="0"/>
    <cacheHierarchy uniqueName="[Clean brokerage].[last_updated_date]" caption="last_updated_date" attribute="1" time="1" defaultMemberUniqueName="[Clean brokerage].[last_updated_date].[All]" allUniqueName="[Clean brokerage].[last_updated_date].[All]" dimensionUniqueName="[Clean brokerage]" displayFolder="" count="0" memberValueDatatype="7" unbalanced="0"/>
    <cacheHierarchy uniqueName="[fees_202001231041].[client_name]" caption="client_name" attribute="1" defaultMemberUniqueName="[fees_202001231041].[client_name].[All]" allUniqueName="[fees_202001231041].[client_name].[All]" dimensionUniqueName="[fees_202001231041]" displayFolder="" count="0" memberValueDatatype="130" unbalanced="0"/>
    <cacheHierarchy uniqueName="[fees_202001231041].[branch_name]" caption="branch_name" attribute="1" defaultMemberUniqueName="[fees_202001231041].[branch_name].[All]" allUniqueName="[fees_202001231041].[branch_name].[All]" dimensionUniqueName="[fees_202001231041]" displayFolder="" count="0" memberValueDatatype="130" unbalanced="0"/>
    <cacheHierarchy uniqueName="[fees_202001231041].[solution_group]" caption="solution_group" attribute="1" defaultMemberUniqueName="[fees_202001231041].[solution_group].[All]" allUniqueName="[fees_202001231041].[solution_group].[All]" dimensionUniqueName="[fees_202001231041]" displayFolder="" count="0" memberValueDatatype="130" unbalanced="0"/>
    <cacheHierarchy uniqueName="[fees_202001231041].[Account Exe ID]" caption="Account Exe ID" attribute="1" defaultMemberUniqueName="[fees_202001231041].[Account Exe ID].[All]" allUniqueName="[fees_202001231041].[Account Exe ID].[All]" dimensionUniqueName="[fees_202001231041]" displayFolder="" count="0" memberValueDatatype="5" unbalanced="0"/>
    <cacheHierarchy uniqueName="[fees_202001231041].[Account Executive]" caption="Account Executive" attribute="1" defaultMemberUniqueName="[fees_202001231041].[Account Executive].[All]" allUniqueName="[fees_202001231041].[Account Executive].[All]" dimensionUniqueName="[fees_202001231041]" displayFolder="" count="0" memberValueDatatype="130" unbalanced="0"/>
    <cacheHierarchy uniqueName="[fees_202001231041].[income_class]" caption="income_class" attribute="1" defaultMemberUniqueName="[fees_202001231041].[income_class].[All]" allUniqueName="[fees_202001231041].[income_class].[All]" dimensionUniqueName="[fees_202001231041]" displayFolder="" count="0" memberValueDatatype="130" unbalanced="0"/>
    <cacheHierarchy uniqueName="[fees_202001231041].[Amount]" caption="Amount" attribute="1" defaultMemberUniqueName="[fees_202001231041].[Amount].[All]" allUniqueName="[fees_202001231041].[Amount].[All]" dimensionUniqueName="[fees_202001231041]" displayFolder="" count="0" memberValueDatatype="5" unbalanced="0"/>
    <cacheHierarchy uniqueName="[fees_202001231041].[income_due_date]" caption="income_due_date" attribute="1" time="1" defaultMemberUniqueName="[fees_202001231041].[income_due_date].[All]" allUniqueName="[fees_202001231041].[income_due_date].[All]" dimensionUniqueName="[fees_202001231041]" displayFolder="" count="0" memberValueDatatype="7" unbalanced="0"/>
    <cacheHierarchy uniqueName="[fees_202001231041].[revenue_transaction_type]" caption="revenue_transaction_type" attribute="1" defaultMemberUniqueName="[fees_202001231041].[revenue_transaction_type].[All]" allUniqueName="[fees_202001231041].[revenue_transaction_type].[All]" dimensionUniqueName="[fees_202001231041]" displayFolder="" count="0" memberValueDatatype="130" unbalanced="0"/>
    <cacheHierarchy uniqueName="[gcrm_opportunity_202001231041].[opportunity_name]" caption="opportunity_name" attribute="1" defaultMemberUniqueName="[gcrm_opportunity_202001231041].[opportunity_name].[All]" allUniqueName="[gcrm_opportunity_202001231041].[opportunity_name].[All]" dimensionUniqueName="[gcrm_opportunity_202001231041]" displayFolder="" count="0" memberValueDatatype="130" unbalanced="0"/>
    <cacheHierarchy uniqueName="[gcrm_opportunity_202001231041].[opportunity_id]" caption="opportunity_id" attribute="1" defaultMemberUniqueName="[gcrm_opportunity_202001231041].[opportunity_id].[All]" allUniqueName="[gcrm_opportunity_202001231041].[opportunity_id].[All]" dimensionUniqueName="[gcrm_opportunity_202001231041]" displayFolder="" count="0" memberValueDatatype="130" unbalanced="0"/>
    <cacheHierarchy uniqueName="[gcrm_opportunity_202001231041].[Account Exe Id]" caption="Account Exe Id" attribute="1" defaultMemberUniqueName="[gcrm_opportunity_202001231041].[Account Exe Id].[All]" allUniqueName="[gcrm_opportunity_202001231041].[Account Exe Id].[All]" dimensionUniqueName="[gcrm_opportunity_202001231041]" displayFolder="" count="0" memberValueDatatype="5" unbalanced="0"/>
    <cacheHierarchy uniqueName="[gcrm_opportunity_202001231041].[Account Executive]" caption="Account Executive" attribute="1" defaultMemberUniqueName="[gcrm_opportunity_202001231041].[Account Executive].[All]" allUniqueName="[gcrm_opportunity_202001231041].[Account Executive].[All]" dimensionUniqueName="[gcrm_opportunity_202001231041]" displayFolder="" count="0" memberValueDatatype="130" unbalanced="0"/>
    <cacheHierarchy uniqueName="[gcrm_opportunity_202001231041].[premium_amount]" caption="premium_amount" attribute="1" defaultMemberUniqueName="[gcrm_opportunity_202001231041].[premium_amount].[All]" allUniqueName="[gcrm_opportunity_202001231041].[premium_amount].[All]" dimensionUniqueName="[gcrm_opportunity_202001231041]" displayFolder="" count="0" memberValueDatatype="5" unbalanced="0"/>
    <cacheHierarchy uniqueName="[gcrm_opportunity_202001231041].[revenue_amount]" caption="revenue_amount" attribute="1" defaultMemberUniqueName="[gcrm_opportunity_202001231041].[revenue_amount].[All]" allUniqueName="[gcrm_opportunity_202001231041].[revenue_amount].[All]" dimensionUniqueName="[gcrm_opportunity_202001231041]" displayFolder="" count="0" memberValueDatatype="5" unbalanced="0"/>
    <cacheHierarchy uniqueName="[gcrm_opportunity_202001231041].[closing_date]" caption="closing_date" attribute="1" time="1" defaultMemberUniqueName="[gcrm_opportunity_202001231041].[closing_date].[All]" allUniqueName="[gcrm_opportunity_202001231041].[closing_date].[All]" dimensionUniqueName="[gcrm_opportunity_202001231041]" displayFolder="" count="0" memberValueDatatype="7" unbalanced="0"/>
    <cacheHierarchy uniqueName="[gcrm_opportunity_202001231041].[stage]" caption="stage" attribute="1" defaultMemberUniqueName="[gcrm_opportunity_202001231041].[stage].[All]" allUniqueName="[gcrm_opportunity_202001231041].[stage].[All]" dimensionUniqueName="[gcrm_opportunity_202001231041]" displayFolder="" count="0" memberValueDatatype="130" unbalanced="0"/>
    <cacheHierarchy uniqueName="[gcrm_opportunity_202001231041].[branch]" caption="branch" attribute="1" defaultMemberUniqueName="[gcrm_opportunity_202001231041].[branch].[All]" allUniqueName="[gcrm_opportunity_202001231041].[branch].[All]" dimensionUniqueName="[gcrm_opportunity_202001231041]" displayFolder="" count="0" memberValueDatatype="130" unbalanced="0"/>
    <cacheHierarchy uniqueName="[gcrm_opportunity_202001231041].[specialty]" caption="specialty" attribute="1" defaultMemberUniqueName="[gcrm_opportunity_202001231041].[specialty].[All]" allUniqueName="[gcrm_opportunity_202001231041].[specialty].[All]" dimensionUniqueName="[gcrm_opportunity_202001231041]" displayFolder="" count="0" memberValueDatatype="130" unbalanced="0"/>
    <cacheHierarchy uniqueName="[gcrm_opportunity_202001231041].[product_group]" caption="product_group" attribute="1" defaultMemberUniqueName="[gcrm_opportunity_202001231041].[product_group].[All]" allUniqueName="[gcrm_opportunity_202001231041].[product_group].[All]" dimensionUniqueName="[gcrm_opportunity_202001231041]" displayFolder="" count="0" memberValueDatatype="130" unbalanced="0"/>
    <cacheHierarchy uniqueName="[gcrm_opportunity_202001231041].[product_sub_group]" caption="product_sub_group" attribute="1" defaultMemberUniqueName="[gcrm_opportunity_202001231041].[product_sub_group].[All]" allUniqueName="[gcrm_opportunity_202001231041].[product_sub_group].[All]" dimensionUniqueName="[gcrm_opportunity_202001231041]" displayFolder="" count="0" memberValueDatatype="130" unbalanced="0"/>
    <cacheHierarchy uniqueName="[gcrm_opportunity_202001231041].[risk_details]" caption="risk_details" attribute="1" defaultMemberUniqueName="[gcrm_opportunity_202001231041].[risk_details].[All]" allUniqueName="[gcrm_opportunity_202001231041].[risk_details].[All]" dimensionUniqueName="[gcrm_opportunity_202001231041]" displayFolder="" count="0" memberValueDatatype="130" unbalanced="0"/>
    <cacheHierarchy uniqueName="[invoice_202001231041].[invoice_number]" caption="invoice_number" attribute="1" defaultMemberUniqueName="[invoice_202001231041].[invoice_number].[All]" allUniqueName="[invoice_202001231041].[invoice_number].[All]" dimensionUniqueName="[invoice_202001231041]" displayFolder="" count="0" memberValueDatatype="5" unbalanced="0"/>
    <cacheHierarchy uniqueName="[invoice_202001231041].[invoice_date]" caption="invoice_date" attribute="1" time="1" defaultMemberUniqueName="[invoice_202001231041].[invoice_date].[All]" allUniqueName="[invoice_202001231041].[invoice_date].[All]" dimensionUniqueName="[invoice_202001231041]" displayFolder="" count="0" memberValueDatatype="7" unbalanced="0"/>
    <cacheHierarchy uniqueName="[invoice_202001231041].[Invoice_Month &amp; Year]" caption="Invoice_Month &amp; Year" attribute="1" defaultMemberUniqueName="[invoice_202001231041].[Invoice_Month &amp; Year].[All]" allUniqueName="[invoice_202001231041].[Invoice_Month &amp; Year].[All]" dimensionUniqueName="[invoice_202001231041]" displayFolder="" count="0" memberValueDatatype="130" unbalanced="0"/>
    <cacheHierarchy uniqueName="[invoice_202001231041].[revenue_transaction_type]" caption="revenue_transaction_type" attribute="1" defaultMemberUniqueName="[invoice_202001231041].[revenue_transaction_type].[All]" allUniqueName="[invoice_202001231041].[revenue_transaction_type].[All]" dimensionUniqueName="[invoice_202001231041]" displayFolder="" count="0" memberValueDatatype="130" unbalanced="0"/>
    <cacheHierarchy uniqueName="[invoice_202001231041].[branch_name]" caption="branch_name" attribute="1" defaultMemberUniqueName="[invoice_202001231041].[branch_name].[All]" allUniqueName="[invoice_202001231041].[branch_name].[All]" dimensionUniqueName="[invoice_202001231041]" displayFolder="" count="0" memberValueDatatype="130" unbalanced="0"/>
    <cacheHierarchy uniqueName="[invoice_202001231041].[solution_group]" caption="solution_group" attribute="1" defaultMemberUniqueName="[invoice_202001231041].[solution_group].[All]" allUniqueName="[invoice_202001231041].[solution_group].[All]" dimensionUniqueName="[invoice_202001231041]" displayFolder="" count="0" memberValueDatatype="130" unbalanced="0"/>
    <cacheHierarchy uniqueName="[invoice_202001231041].[Account Exe ID]" caption="Account Exe ID" attribute="1" defaultMemberUniqueName="[invoice_202001231041].[Account Exe ID].[All]" allUniqueName="[invoice_202001231041].[Account Exe ID].[All]" dimensionUniqueName="[invoice_202001231041]" displayFolder="" count="0" memberValueDatatype="5" unbalanced="0"/>
    <cacheHierarchy uniqueName="[invoice_202001231041].[Account Executive]" caption="Account Executive" attribute="1" defaultMemberUniqueName="[invoice_202001231041].[Account Executive].[All]" allUniqueName="[invoice_202001231041].[Account Executive].[All]" dimensionUniqueName="[invoice_202001231041]" displayFolder="" count="0" memberValueDatatype="130" unbalanced="0"/>
    <cacheHierarchy uniqueName="[invoice_202001231041].[income_class]" caption="income_class" attribute="1" defaultMemberUniqueName="[invoice_202001231041].[income_class].[All]" allUniqueName="[invoice_202001231041].[income_class].[All]" dimensionUniqueName="[invoice_202001231041]" displayFolder="" count="0" memberValueDatatype="130" unbalanced="0"/>
    <cacheHierarchy uniqueName="[invoice_202001231041].[Clean Client Name]" caption="Clean Client Name" attribute="1" defaultMemberUniqueName="[invoice_202001231041].[Clean Client Name].[All]" allUniqueName="[invoice_202001231041].[Clean Client Name].[All]" dimensionUniqueName="[invoice_202001231041]" displayFolder="" count="0" memberValueDatatype="130" unbalanced="0"/>
    <cacheHierarchy uniqueName="[invoice_202001231041].[Cleaned Policy_Number]" caption="Cleaned Policy_Number" attribute="1" defaultMemberUniqueName="[invoice_202001231041].[Cleaned Policy_Number].[All]" allUniqueName="[invoice_202001231041].[Cleaned Policy_Number].[All]" dimensionUniqueName="[invoice_202001231041]" displayFolder="" count="0" memberValueDatatype="130" unbalanced="0"/>
    <cacheHierarchy uniqueName="[invoice_202001231041].[Amount]" caption="Amount" attribute="1" defaultMemberUniqueName="[invoice_202001231041].[Amount].[All]" allUniqueName="[invoice_202001231041].[Amount].[All]" dimensionUniqueName="[invoice_202001231041]" displayFolder="" count="0" memberValueDatatype="5" unbalanced="0"/>
    <cacheHierarchy uniqueName="[invoice_202001231041].[income_due_date]" caption="income_due_date" attribute="1" time="1" defaultMemberUniqueName="[invoice_202001231041].[income_due_date].[All]" allUniqueName="[invoice_202001231041].[income_due_date].[All]" dimensionUniqueName="[invoice_202001231041]" displayFolder="" count="0" memberValueDatatype="7" unbalanced="0"/>
    <cacheHierarchy uniqueName="[invoice_202001231041].[check up]" caption="check up" attribute="1" defaultMemberUniqueName="[invoice_202001231041].[check up].[All]" allUniqueName="[invoice_202001231041].[check up].[All]" dimensionUniqueName="[invoice_202001231041]" displayFolder="" count="0" memberValueDatatype="130" unbalanced="0"/>
    <cacheHierarchy uniqueName="[meeting_list_202001231041].[Account Exe ID]" caption="Account Exe ID" attribute="1" defaultMemberUniqueName="[meeting_list_202001231041].[Account Exe ID].[All]" allUniqueName="[meeting_list_202001231041].[Account Exe ID].[All]" dimensionUniqueName="[meeting_list_202001231041]" displayFolder="" count="0" memberValueDatatype="5" unbalanced="0"/>
    <cacheHierarchy uniqueName="[meeting_list_202001231041].[Account Executive]" caption="Account Executive" attribute="1" defaultMemberUniqueName="[meeting_list_202001231041].[Account Executive].[All]" allUniqueName="[meeting_list_202001231041].[Account Executive].[All]" dimensionUniqueName="[meeting_list_202001231041]" displayFolder="" count="0" memberValueDatatype="130" unbalanced="0"/>
    <cacheHierarchy uniqueName="[meeting_list_202001231041].[branch_name]" caption="branch_name" attribute="1" defaultMemberUniqueName="[meeting_list_202001231041].[branch_name].[All]" allUniqueName="[meeting_list_202001231041].[branch_name].[All]" dimensionUniqueName="[meeting_list_202001231041]" displayFolder="" count="0" memberValueDatatype="130" unbalanced="0"/>
    <cacheHierarchy uniqueName="[meeting_list_202001231041].[global_attendees]" caption="global_attendees" attribute="1" defaultMemberUniqueName="[meeting_list_202001231041].[global_attendees].[All]" allUniqueName="[meeting_list_202001231041].[global_attendees].[All]" dimensionUniqueName="[meeting_list_202001231041]" displayFolder="" count="0" memberValueDatatype="130" unbalanced="0"/>
    <cacheHierarchy uniqueName="[meeting_list_202001231041].[meeting_date]" caption="meeting_date" attribute="1" time="1" defaultMemberUniqueName="[meeting_list_202001231041].[meeting_date].[All]" allUniqueName="[meeting_list_202001231041].[meeting_date].[All]" dimensionUniqueName="[meeting_list_202001231041]" displayFolder="" count="0" memberValueDatatype="7" unbalanced="0"/>
    <cacheHierarchy uniqueName="[NNENEE Indi bdgt -20012020].[Branch]" caption="Branch" attribute="1" defaultMemberUniqueName="[NNENEE Indi bdgt -20012020].[Branch].[All]" allUniqueName="[NNENEE Indi bdgt -20012020].[Branch].[All]" dimensionUniqueName="[NNENEE Indi bdgt -20012020]" displayFolder="" count="0" memberValueDatatype="130" unbalanced="0"/>
    <cacheHierarchy uniqueName="[NNENEE Indi bdgt -20012020].[Account Exe ID]" caption="Account Exe ID" attribute="1" defaultMemberUniqueName="[NNENEE Indi bdgt -20012020].[Account Exe ID].[All]" allUniqueName="[NNENEE Indi bdgt -20012020].[Account Exe ID].[All]" dimensionUniqueName="[NNENEE Indi bdgt -20012020]" displayFolder="" count="0" memberValueDatatype="5" unbalanced="0"/>
    <cacheHierarchy uniqueName="[NNENEE Indi bdgt -20012020].[Employee Name]" caption="Employee Name" attribute="1" defaultMemberUniqueName="[NNENEE Indi bdgt -20012020].[Employee Name].[All]" allUniqueName="[NNENEE Indi bdgt -20012020].[Employee Name].[All]" dimensionUniqueName="[NNENEE Indi bdgt -20012020]" displayFolder="" count="0" memberValueDatatype="130" unbalanced="0"/>
    <cacheHierarchy uniqueName="[NNENEE Indi bdgt -20012020].[New Role2]" caption="New Role2" attribute="1" defaultMemberUniqueName="[NNENEE Indi bdgt -20012020].[New Role2].[All]" allUniqueName="[NNENEE Indi bdgt -20012020].[New Role2].[All]" dimensionUniqueName="[NNENEE Indi bdgt -20012020]" displayFolder="" count="0" memberValueDatatype="130" unbalanced="0"/>
    <cacheHierarchy uniqueName="[NNENEE Indi bdgt -20012020].[New Budget]" caption="New Budget" attribute="1" defaultMemberUniqueName="[NNENEE Indi bdgt -20012020].[New Budget].[All]" allUniqueName="[NNENEE Indi bdgt -20012020].[New Budget].[All]" dimensionUniqueName="[NNENEE Indi bdgt -20012020]" displayFolder="" count="0" memberValueDatatype="5" unbalanced="0"/>
    <cacheHierarchy uniqueName="[NNENEE Indi bdgt -20012020].[Cross sell bugdet]" caption="Cross sell bugdet" attribute="1" defaultMemberUniqueName="[NNENEE Indi bdgt -20012020].[Cross sell bugdet].[All]" allUniqueName="[NNENEE Indi bdgt -20012020].[Cross sell bugdet].[All]" dimensionUniqueName="[NNENEE Indi bdgt -20012020]" displayFolder="" count="0" memberValueDatatype="5" unbalanced="0"/>
    <cacheHierarchy uniqueName="[NNENEE Indi bdgt -20012020].[Renewal Budget]" caption="Renewal Budget" attribute="1" defaultMemberUniqueName="[NNENEE Indi bdgt -20012020].[Renewal Budget].[All]" allUniqueName="[NNENEE Indi bdgt -20012020].[Renewal Budget].[All]" dimensionUniqueName="[NNENEE Indi bdgt -20012020]" displayFolder="" count="0" memberValueDatatype="5" unbalanced="0"/>
    <cacheHierarchy uniqueName="[Sheet1].[Executive name]" caption="Executive name" attribute="1" defaultMemberUniqueName="[Sheet1].[Executive name].[All]" allUniqueName="[Sheet1].[Executive name].[All]" dimensionUniqueName="[Sheet1]" displayFolder="" count="2" memberValueDatatype="130" unbalanced="0">
      <fieldsUsage count="2">
        <fieldUsage x="-1"/>
        <fieldUsage x="0"/>
      </fieldsUsage>
    </cacheHierarchy>
    <cacheHierarchy uniqueName="[Measures].[__XL_Count fees_202001231041]" caption="__XL_Count fees_202001231041" measure="1" displayFolder="" measureGroup="fees_202001231041" count="0" hidden="1"/>
    <cacheHierarchy uniqueName="[Measures].[__XL_Count NNENEE Indi bdgt -20012020]" caption="__XL_Count NNENEE Indi bdgt -20012020" measure="1" displayFolder="" measureGroup="NNENEE Indi bdgt -20012020" count="0" hidden="1"/>
    <cacheHierarchy uniqueName="[Measures].[__XL_Count meeting_list_202001231041]" caption="__XL_Count meeting_list_202001231041" measure="1" displayFolder="" measureGroup="meeting_list_202001231041" count="0" hidden="1"/>
    <cacheHierarchy uniqueName="[Measures].[__XL_Count gcrm_opportunity_202001231041]" caption="__XL_Count gcrm_opportunity_202001231041" measure="1" displayFolder="" measureGroup="gcrm_opportunity_202001231041" count="0" hidden="1"/>
    <cacheHierarchy uniqueName="[Measures].[__XL_Count Sheet1]" caption="__XL_Count Sheet1" measure="1" displayFolder="" measureGroup="Sheet1" count="0" hidden="1"/>
    <cacheHierarchy uniqueName="[Measures].[__XL_Count Clean brokerage]" caption="__XL_Count Clean brokerage" measure="1" displayFolder="" measureGroup="Clean brokerage" count="0" hidden="1"/>
    <cacheHierarchy uniqueName="[Measures].[__XL_Count invoice_202001231041]" caption="__XL_Count invoice_202001231041" measure="1" displayFolder="" measureGroup="invoice_202001231041" count="0" hidden="1"/>
    <cacheHierarchy uniqueName="[Measures].[__No measures defined]" caption="__No measures defined" measure="1" displayFolder="" count="0" hidden="1"/>
    <cacheHierarchy uniqueName="[Measures].[Sum of New Budget]" caption="Sum of New Budget" measure="1" displayFolder="" measureGroup="NNENEE Indi bdgt -20012020" count="0" hidden="1">
      <extLst>
        <ext xmlns:x15="http://schemas.microsoft.com/office/spreadsheetml/2010/11/main" uri="{B97F6D7D-B522-45F9-BDA1-12C45D357490}">
          <x15:cacheHierarchy aggregatedColumn="62"/>
        </ext>
      </extLst>
    </cacheHierarchy>
    <cacheHierarchy uniqueName="[Measures].[Sum of Cross sell bugdet]" caption="Sum of Cross sell bugdet" measure="1" displayFolder="" measureGroup="NNENEE Indi bdgt -20012020" count="0" hidden="1">
      <extLst>
        <ext xmlns:x15="http://schemas.microsoft.com/office/spreadsheetml/2010/11/main" uri="{B97F6D7D-B522-45F9-BDA1-12C45D357490}">
          <x15:cacheHierarchy aggregatedColumn="63"/>
        </ext>
      </extLst>
    </cacheHierarchy>
    <cacheHierarchy uniqueName="[Measures].[Sum of Renewal Budget]" caption="Sum of Renewal Budget" measure="1" displayFolder="" measureGroup="NNENEE Indi bdgt -20012020" count="0" hidden="1">
      <extLst>
        <ext xmlns:x15="http://schemas.microsoft.com/office/spreadsheetml/2010/11/main" uri="{B97F6D7D-B522-45F9-BDA1-12C45D357490}">
          <x15:cacheHierarchy aggregatedColumn="64"/>
        </ext>
      </extLst>
    </cacheHierarchy>
    <cacheHierarchy uniqueName="[Measures].[Sum of Amount 2]" caption="Sum of Amount 2" measure="1" displayFolder="" measureGroup="fees_202001231041" count="0" hidden="1">
      <extLst>
        <ext xmlns:x15="http://schemas.microsoft.com/office/spreadsheetml/2010/11/main" uri="{B97F6D7D-B522-45F9-BDA1-12C45D357490}">
          <x15:cacheHierarchy aggregatedColumn="23"/>
        </ext>
      </extLst>
    </cacheHierarchy>
    <cacheHierarchy uniqueName="[Measures].[Count of meeting_date]" caption="Count of meeting_date" measure="1" displayFolder="" measureGroup="meeting_list_202001231041" count="0" hidden="1">
      <extLst>
        <ext xmlns:x15="http://schemas.microsoft.com/office/spreadsheetml/2010/11/main" uri="{B97F6D7D-B522-45F9-BDA1-12C45D357490}">
          <x15:cacheHierarchy aggregatedColumn="57"/>
        </ext>
      </extLst>
    </cacheHierarchy>
    <cacheHierarchy uniqueName="[Measures].[Count of stage]" caption="Count of stage" measure="1" displayFolder="" measureGroup="gcrm_opportunity_202001231041" count="0" hidden="1">
      <extLst>
        <ext xmlns:x15="http://schemas.microsoft.com/office/spreadsheetml/2010/11/main" uri="{B97F6D7D-B522-45F9-BDA1-12C45D357490}">
          <x15:cacheHierarchy aggregatedColumn="33"/>
        </ext>
      </extLst>
    </cacheHierarchy>
    <cacheHierarchy uniqueName="[Measures].[Count of Account Executive 2]" caption="Count of Account Executive 2" measure="1" displayFolder="" measureGroup="meeting_list_202001231041" count="0" hidden="1">
      <extLst>
        <ext xmlns:x15="http://schemas.microsoft.com/office/spreadsheetml/2010/11/main" uri="{B97F6D7D-B522-45F9-BDA1-12C45D357490}">
          <x15:cacheHierarchy aggregatedColumn="54"/>
        </ext>
      </extLst>
    </cacheHierarchy>
    <cacheHierarchy uniqueName="[Measures].[Sum of revenue_amount]" caption="Sum of revenue_amount" measure="1" displayFolder="" measureGroup="gcrm_opportunity_202001231041" count="0" hidden="1">
      <extLst>
        <ext xmlns:x15="http://schemas.microsoft.com/office/spreadsheetml/2010/11/main" uri="{B97F6D7D-B522-45F9-BDA1-12C45D357490}">
          <x15:cacheHierarchy aggregatedColumn="31"/>
        </ext>
      </extLst>
    </cacheHierarchy>
    <cacheHierarchy uniqueName="[Measures].[Count of global_attendees]" caption="Count of global_attendees" measure="1" displayFolder="" measureGroup="meeting_list_202001231041" count="0" hidden="1">
      <extLst>
        <ext xmlns:x15="http://schemas.microsoft.com/office/spreadsheetml/2010/11/main" uri="{B97F6D7D-B522-45F9-BDA1-12C45D357490}">
          <x15:cacheHierarchy aggregatedColumn="56"/>
        </ext>
      </extLst>
    </cacheHierarchy>
    <cacheHierarchy uniqueName="[Measures].[Sum of Amount]" caption="Sum of Amount" measure="1" displayFolder="" measureGroup="Clean brokerage" count="0" hidden="1">
      <extLst>
        <ext xmlns:x15="http://schemas.microsoft.com/office/spreadsheetml/2010/11/main" uri="{B97F6D7D-B522-45F9-BDA1-12C45D357490}">
          <x15:cacheHierarchy aggregatedColumn="11"/>
        </ext>
      </extLst>
    </cacheHierarchy>
    <cacheHierarchy uniqueName="[Measures].[Count of income_class]" caption="Count of income_class" measure="1" displayFolder="" measureGroup="invoice_202001231041" count="0" hidden="1">
      <extLst>
        <ext xmlns:x15="http://schemas.microsoft.com/office/spreadsheetml/2010/11/main" uri="{B97F6D7D-B522-45F9-BDA1-12C45D357490}">
          <x15:cacheHierarchy aggregatedColumn="47"/>
        </ext>
      </extLst>
    </cacheHierarchy>
    <cacheHierarchy uniqueName="[Measures].[Sum of invoice_number]" caption="Sum of invoice_number" measure="1" displayFolder="" measureGroup="invoice_202001231041" count="0" hidden="1">
      <extLst>
        <ext xmlns:x15="http://schemas.microsoft.com/office/spreadsheetml/2010/11/main" uri="{B97F6D7D-B522-45F9-BDA1-12C45D357490}">
          <x15:cacheHierarchy aggregatedColumn="39"/>
        </ext>
      </extLst>
    </cacheHierarchy>
    <cacheHierarchy uniqueName="[Measures].[Count of invoice_number]" caption="Count of invoice_number" measure="1" displayFolder="" measureGroup="invoice_202001231041" count="0" oneField="1" hidden="1">
      <fieldsUsage count="1">
        <fieldUsage x="1"/>
      </fieldsUsage>
      <extLst>
        <ext xmlns:x15="http://schemas.microsoft.com/office/spreadsheetml/2010/11/main" uri="{B97F6D7D-B522-45F9-BDA1-12C45D357490}">
          <x15:cacheHierarchy aggregatedColumn="39"/>
        </ext>
      </extLst>
    </cacheHierarchy>
  </cacheHierarchies>
  <kpis count="0"/>
  <dimensions count="8">
    <dimension name="Clean brokerage" uniqueName="[Clean brokerage]" caption="Clean brokerage"/>
    <dimension name="fees_202001231041" uniqueName="[fees_202001231041]" caption="fees_202001231041"/>
    <dimension name="gcrm_opportunity_202001231041" uniqueName="[gcrm_opportunity_202001231041]" caption="gcrm_opportunity_202001231041"/>
    <dimension name="invoice_202001231041" uniqueName="[invoice_202001231041]" caption="invoice_202001231041"/>
    <dimension measure="1" name="Measures" uniqueName="[Measures]" caption="Measures"/>
    <dimension name="meeting_list_202001231041" uniqueName="[meeting_list_202001231041]" caption="meeting_list_202001231041"/>
    <dimension name="NNENEE Indi bdgt -20012020" uniqueName="[NNENEE Indi bdgt -20012020]" caption="NNENEE Indi bdgt -20012020"/>
    <dimension name="Sheet1" uniqueName="[Sheet1]" caption="Sheet1"/>
  </dimensions>
  <measureGroups count="7">
    <measureGroup name="Clean brokerage" caption="Clean brokerage"/>
    <measureGroup name="fees_202001231041" caption="fees_202001231041"/>
    <measureGroup name="gcrm_opportunity_202001231041" caption="gcrm_opportunity_202001231041"/>
    <measureGroup name="invoice_202001231041" caption="invoice_202001231041"/>
    <measureGroup name="meeting_list_202001231041" caption="meeting_list_202001231041"/>
    <measureGroup name="NNENEE Indi bdgt -20012020" caption="NNENEE Indi bdgt -20012020"/>
    <measureGroup name="Sheet1" caption="Sheet1"/>
  </measureGroups>
  <maps count="13">
    <map measureGroup="0" dimension="0"/>
    <map measureGroup="0" dimension="7"/>
    <map measureGroup="1" dimension="1"/>
    <map measureGroup="1" dimension="7"/>
    <map measureGroup="2" dimension="2"/>
    <map measureGroup="2" dimension="7"/>
    <map measureGroup="3" dimension="3"/>
    <map measureGroup="3" dimension="7"/>
    <map measureGroup="4" dimension="5"/>
    <map measureGroup="4" dimension="7"/>
    <map measureGroup="5" dimension="6"/>
    <map measureGroup="5" dimension="7"/>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72.859545601852" backgroundQuery="1" createdVersion="8" refreshedVersion="8" minRefreshableVersion="3" recordCount="0" supportSubquery="1" supportAdvancedDrill="1" xr:uid="{BB09C170-6BA8-4D54-93A1-B279601BB974}">
  <cacheSource type="external" connectionId="8"/>
  <cacheFields count="2">
    <cacheField name="[Measures].[Count of meeting_date]" caption="Count of meeting_date" numFmtId="0" hierarchy="78" level="32767"/>
    <cacheField name="[Sheet1].[Executive name].[Executive name]" caption="Executive name" numFmtId="0" hierarchy="65" level="1">
      <sharedItems count="9">
        <s v="Abhinav Shivam"/>
        <s v="Animesh Rawat"/>
        <s v="Gilbert"/>
        <s v="Ketan Jain"/>
        <s v="Manish Sharma"/>
        <s v="Mark"/>
        <s v="Raju Kumar"/>
        <s v="Shivani Sharma"/>
        <s v="Vinay"/>
      </sharedItems>
    </cacheField>
  </cacheFields>
  <cacheHierarchies count="87">
    <cacheHierarchy uniqueName="[Clean brokerage].[client_name]" caption="client_name" attribute="1" defaultMemberUniqueName="[Clean brokerage].[client_name].[All]" allUniqueName="[Clean brokerage].[client_name].[All]" dimensionUniqueName="[Clean brokerage]" displayFolder="" count="0" memberValueDatatype="130" unbalanced="0"/>
    <cacheHierarchy uniqueName="[Clean brokerage].[policy_number]" caption="policy_number" attribute="1" defaultMemberUniqueName="[Clean brokerage].[policy_number].[All]" allUniqueName="[Clean brokerage].[policy_number].[All]" dimensionUniqueName="[Clean brokerage]" displayFolder="" count="0" memberValueDatatype="130" unbalanced="0"/>
    <cacheHierarchy uniqueName="[Clean brokerage].[policy_status]" caption="policy_status" attribute="1" defaultMemberUniqueName="[Clean brokerage].[policy_status].[All]" allUniqueName="[Clean brokerage].[policy_status].[All]" dimensionUniqueName="[Clean brokerage]" displayFolder="" count="0" memberValueDatatype="130" unbalanced="0"/>
    <cacheHierarchy uniqueName="[Clean brokerage].[policy_start_date]" caption="policy_start_date" attribute="1" time="1" defaultMemberUniqueName="[Clean brokerage].[policy_start_date].[All]" allUniqueName="[Clean brokerage].[policy_start_date].[All]" dimensionUniqueName="[Clean brokerage]" displayFolder="" count="0" memberValueDatatype="7" unbalanced="0"/>
    <cacheHierarchy uniqueName="[Clean brokerage].[policy_end_date]" caption="policy_end_date" attribute="1" time="1" defaultMemberUniqueName="[Clean brokerage].[policy_end_date].[All]" allUniqueName="[Clean brokerage].[policy_end_date].[All]" dimensionUniqueName="[Clean brokerage]" displayFolder="" count="0" memberValueDatatype="7" unbalanced="0"/>
    <cacheHierarchy uniqueName="[Clean brokerage].[product_group]" caption="product_group" attribute="1" defaultMemberUniqueName="[Clean brokerage].[product_group].[All]" allUniqueName="[Clean brokerage].[product_group].[All]" dimensionUniqueName="[Clean brokerage]" displayFolder="" count="0" memberValueDatatype="130" unbalanced="0"/>
    <cacheHierarchy uniqueName="[Clean brokerage].[Account Exe ID]" caption="Account Exe ID" attribute="1" defaultMemberUniqueName="[Clean brokerage].[Account Exe ID].[All]" allUniqueName="[Clean brokerage].[Account Exe ID].[All]" dimensionUniqueName="[Clean brokerage]" displayFolder="" count="0" memberValueDatatype="5" unbalanced="0"/>
    <cacheHierarchy uniqueName="[Clean brokerage].[Exe Name]" caption="Exe Name" attribute="1" defaultMemberUniqueName="[Clean brokerage].[Exe Name].[All]" allUniqueName="[Clean brokerage].[Exe Name].[All]" dimensionUniqueName="[Clean brokerage]" displayFolder="" count="0" memberValueDatatype="130" unbalanced="0"/>
    <cacheHierarchy uniqueName="[Clean brokerage].[branch_name]" caption="branch_name" attribute="1" defaultMemberUniqueName="[Clean brokerage].[branch_name].[All]" allUniqueName="[Clean brokerage].[branch_name].[All]" dimensionUniqueName="[Clean brokerage]" displayFolder="" count="0" memberValueDatatype="130" unbalanced="0"/>
    <cacheHierarchy uniqueName="[Clean brokerage].[solution_group]" caption="solution_group" attribute="1" defaultMemberUniqueName="[Clean brokerage].[solution_group].[All]" allUniqueName="[Clean brokerage].[solution_group].[All]" dimensionUniqueName="[Clean brokerage]" displayFolder="" count="0" memberValueDatatype="130" unbalanced="0"/>
    <cacheHierarchy uniqueName="[Clean brokerage].[income_class]" caption="income_class" attribute="1" defaultMemberUniqueName="[Clean brokerage].[income_class].[All]" allUniqueName="[Clean brokerage].[income_class].[All]" dimensionUniqueName="[Clean brokerage]" displayFolder="" count="0" memberValueDatatype="130" unbalanced="0"/>
    <cacheHierarchy uniqueName="[Clean brokerage].[Amount]" caption="Amount" attribute="1" defaultMemberUniqueName="[Clean brokerage].[Amount].[All]" allUniqueName="[Clean brokerage].[Amount].[All]" dimensionUniqueName="[Clean brokerage]" displayFolder="" count="0" memberValueDatatype="5" unbalanced="0"/>
    <cacheHierarchy uniqueName="[Clean brokerage].[income_due_date]" caption="income_due_date" attribute="1" time="1" defaultMemberUniqueName="[Clean brokerage].[income_due_date].[All]" allUniqueName="[Clean brokerage].[income_due_date].[All]" dimensionUniqueName="[Clean brokerage]" displayFolder="" count="0" memberValueDatatype="7" unbalanced="0"/>
    <cacheHierarchy uniqueName="[Clean brokerage].[revenue_transaction_type]" caption="revenue_transaction_type" attribute="1" defaultMemberUniqueName="[Clean brokerage].[revenue_transaction_type].[All]" allUniqueName="[Clean brokerage].[revenue_transaction_type].[All]" dimensionUniqueName="[Clean brokerage]" displayFolder="" count="0" memberValueDatatype="130" unbalanced="0"/>
    <cacheHierarchy uniqueName="[Clean brokerage].[renewal_status]" caption="renewal_status" attribute="1" defaultMemberUniqueName="[Clean brokerage].[renewal_status].[All]" allUniqueName="[Clean brokerage].[renewal_status].[All]" dimensionUniqueName="[Clean brokerage]" displayFolder="" count="0" memberValueDatatype="130" unbalanced="0"/>
    <cacheHierarchy uniqueName="[Clean brokerage].[lapse_reason]" caption="lapse_reason" attribute="1" defaultMemberUniqueName="[Clean brokerage].[lapse_reason].[All]" allUniqueName="[Clean brokerage].[lapse_reason].[All]" dimensionUniqueName="[Clean brokerage]" displayFolder="" count="0" memberValueDatatype="130" unbalanced="0"/>
    <cacheHierarchy uniqueName="[Clean brokerage].[last_updated_date]" caption="last_updated_date" attribute="1" time="1" defaultMemberUniqueName="[Clean brokerage].[last_updated_date].[All]" allUniqueName="[Clean brokerage].[last_updated_date].[All]" dimensionUniqueName="[Clean brokerage]" displayFolder="" count="0" memberValueDatatype="7" unbalanced="0"/>
    <cacheHierarchy uniqueName="[fees_202001231041].[client_name]" caption="client_name" attribute="1" defaultMemberUniqueName="[fees_202001231041].[client_name].[All]" allUniqueName="[fees_202001231041].[client_name].[All]" dimensionUniqueName="[fees_202001231041]" displayFolder="" count="0" memberValueDatatype="130" unbalanced="0"/>
    <cacheHierarchy uniqueName="[fees_202001231041].[branch_name]" caption="branch_name" attribute="1" defaultMemberUniqueName="[fees_202001231041].[branch_name].[All]" allUniqueName="[fees_202001231041].[branch_name].[All]" dimensionUniqueName="[fees_202001231041]" displayFolder="" count="0" memberValueDatatype="130" unbalanced="0"/>
    <cacheHierarchy uniqueName="[fees_202001231041].[solution_group]" caption="solution_group" attribute="1" defaultMemberUniqueName="[fees_202001231041].[solution_group].[All]" allUniqueName="[fees_202001231041].[solution_group].[All]" dimensionUniqueName="[fees_202001231041]" displayFolder="" count="0" memberValueDatatype="130" unbalanced="0"/>
    <cacheHierarchy uniqueName="[fees_202001231041].[Account Exe ID]" caption="Account Exe ID" attribute="1" defaultMemberUniqueName="[fees_202001231041].[Account Exe ID].[All]" allUniqueName="[fees_202001231041].[Account Exe ID].[All]" dimensionUniqueName="[fees_202001231041]" displayFolder="" count="0" memberValueDatatype="5" unbalanced="0"/>
    <cacheHierarchy uniqueName="[fees_202001231041].[Account Executive]" caption="Account Executive" attribute="1" defaultMemberUniqueName="[fees_202001231041].[Account Executive].[All]" allUniqueName="[fees_202001231041].[Account Executive].[All]" dimensionUniqueName="[fees_202001231041]" displayFolder="" count="0" memberValueDatatype="130" unbalanced="0"/>
    <cacheHierarchy uniqueName="[fees_202001231041].[income_class]" caption="income_class" attribute="1" defaultMemberUniqueName="[fees_202001231041].[income_class].[All]" allUniqueName="[fees_202001231041].[income_class].[All]" dimensionUniqueName="[fees_202001231041]" displayFolder="" count="0" memberValueDatatype="130" unbalanced="0"/>
    <cacheHierarchy uniqueName="[fees_202001231041].[Amount]" caption="Amount" attribute="1" defaultMemberUniqueName="[fees_202001231041].[Amount].[All]" allUniqueName="[fees_202001231041].[Amount].[All]" dimensionUniqueName="[fees_202001231041]" displayFolder="" count="0" memberValueDatatype="5" unbalanced="0"/>
    <cacheHierarchy uniqueName="[fees_202001231041].[income_due_date]" caption="income_due_date" attribute="1" time="1" defaultMemberUniqueName="[fees_202001231041].[income_due_date].[All]" allUniqueName="[fees_202001231041].[income_due_date].[All]" dimensionUniqueName="[fees_202001231041]" displayFolder="" count="0" memberValueDatatype="7" unbalanced="0"/>
    <cacheHierarchy uniqueName="[fees_202001231041].[revenue_transaction_type]" caption="revenue_transaction_type" attribute="1" defaultMemberUniqueName="[fees_202001231041].[revenue_transaction_type].[All]" allUniqueName="[fees_202001231041].[revenue_transaction_type].[All]" dimensionUniqueName="[fees_202001231041]" displayFolder="" count="0" memberValueDatatype="130" unbalanced="0"/>
    <cacheHierarchy uniqueName="[gcrm_opportunity_202001231041].[opportunity_name]" caption="opportunity_name" attribute="1" defaultMemberUniqueName="[gcrm_opportunity_202001231041].[opportunity_name].[All]" allUniqueName="[gcrm_opportunity_202001231041].[opportunity_name].[All]" dimensionUniqueName="[gcrm_opportunity_202001231041]" displayFolder="" count="0" memberValueDatatype="130" unbalanced="0"/>
    <cacheHierarchy uniqueName="[gcrm_opportunity_202001231041].[opportunity_id]" caption="opportunity_id" attribute="1" defaultMemberUniqueName="[gcrm_opportunity_202001231041].[opportunity_id].[All]" allUniqueName="[gcrm_opportunity_202001231041].[opportunity_id].[All]" dimensionUniqueName="[gcrm_opportunity_202001231041]" displayFolder="" count="0" memberValueDatatype="130" unbalanced="0"/>
    <cacheHierarchy uniqueName="[gcrm_opportunity_202001231041].[Account Exe Id]" caption="Account Exe Id" attribute="1" defaultMemberUniqueName="[gcrm_opportunity_202001231041].[Account Exe Id].[All]" allUniqueName="[gcrm_opportunity_202001231041].[Account Exe Id].[All]" dimensionUniqueName="[gcrm_opportunity_202001231041]" displayFolder="" count="0" memberValueDatatype="5" unbalanced="0"/>
    <cacheHierarchy uniqueName="[gcrm_opportunity_202001231041].[Account Executive]" caption="Account Executive" attribute="1" defaultMemberUniqueName="[gcrm_opportunity_202001231041].[Account Executive].[All]" allUniqueName="[gcrm_opportunity_202001231041].[Account Executive].[All]" dimensionUniqueName="[gcrm_opportunity_202001231041]" displayFolder="" count="0" memberValueDatatype="130" unbalanced="0"/>
    <cacheHierarchy uniqueName="[gcrm_opportunity_202001231041].[premium_amount]" caption="premium_amount" attribute="1" defaultMemberUniqueName="[gcrm_opportunity_202001231041].[premium_amount].[All]" allUniqueName="[gcrm_opportunity_202001231041].[premium_amount].[All]" dimensionUniqueName="[gcrm_opportunity_202001231041]" displayFolder="" count="0" memberValueDatatype="5" unbalanced="0"/>
    <cacheHierarchy uniqueName="[gcrm_opportunity_202001231041].[revenue_amount]" caption="revenue_amount" attribute="1" defaultMemberUniqueName="[gcrm_opportunity_202001231041].[revenue_amount].[All]" allUniqueName="[gcrm_opportunity_202001231041].[revenue_amount].[All]" dimensionUniqueName="[gcrm_opportunity_202001231041]" displayFolder="" count="0" memberValueDatatype="5" unbalanced="0"/>
    <cacheHierarchy uniqueName="[gcrm_opportunity_202001231041].[closing_date]" caption="closing_date" attribute="1" time="1" defaultMemberUniqueName="[gcrm_opportunity_202001231041].[closing_date].[All]" allUniqueName="[gcrm_opportunity_202001231041].[closing_date].[All]" dimensionUniqueName="[gcrm_opportunity_202001231041]" displayFolder="" count="0" memberValueDatatype="7" unbalanced="0"/>
    <cacheHierarchy uniqueName="[gcrm_opportunity_202001231041].[stage]" caption="stage" attribute="1" defaultMemberUniqueName="[gcrm_opportunity_202001231041].[stage].[All]" allUniqueName="[gcrm_opportunity_202001231041].[stage].[All]" dimensionUniqueName="[gcrm_opportunity_202001231041]" displayFolder="" count="0" memberValueDatatype="130" unbalanced="0"/>
    <cacheHierarchy uniqueName="[gcrm_opportunity_202001231041].[branch]" caption="branch" attribute="1" defaultMemberUniqueName="[gcrm_opportunity_202001231041].[branch].[All]" allUniqueName="[gcrm_opportunity_202001231041].[branch].[All]" dimensionUniqueName="[gcrm_opportunity_202001231041]" displayFolder="" count="0" memberValueDatatype="130" unbalanced="0"/>
    <cacheHierarchy uniqueName="[gcrm_opportunity_202001231041].[specialty]" caption="specialty" attribute="1" defaultMemberUniqueName="[gcrm_opportunity_202001231041].[specialty].[All]" allUniqueName="[gcrm_opportunity_202001231041].[specialty].[All]" dimensionUniqueName="[gcrm_opportunity_202001231041]" displayFolder="" count="0" memberValueDatatype="130" unbalanced="0"/>
    <cacheHierarchy uniqueName="[gcrm_opportunity_202001231041].[product_group]" caption="product_group" attribute="1" defaultMemberUniqueName="[gcrm_opportunity_202001231041].[product_group].[All]" allUniqueName="[gcrm_opportunity_202001231041].[product_group].[All]" dimensionUniqueName="[gcrm_opportunity_202001231041]" displayFolder="" count="0" memberValueDatatype="130" unbalanced="0"/>
    <cacheHierarchy uniqueName="[gcrm_opportunity_202001231041].[product_sub_group]" caption="product_sub_group" attribute="1" defaultMemberUniqueName="[gcrm_opportunity_202001231041].[product_sub_group].[All]" allUniqueName="[gcrm_opportunity_202001231041].[product_sub_group].[All]" dimensionUniqueName="[gcrm_opportunity_202001231041]" displayFolder="" count="0" memberValueDatatype="130" unbalanced="0"/>
    <cacheHierarchy uniqueName="[gcrm_opportunity_202001231041].[risk_details]" caption="risk_details" attribute="1" defaultMemberUniqueName="[gcrm_opportunity_202001231041].[risk_details].[All]" allUniqueName="[gcrm_opportunity_202001231041].[risk_details].[All]" dimensionUniqueName="[gcrm_opportunity_202001231041]" displayFolder="" count="0" memberValueDatatype="130" unbalanced="0"/>
    <cacheHierarchy uniqueName="[invoice_202001231041].[invoice_number]" caption="invoice_number" attribute="1" defaultMemberUniqueName="[invoice_202001231041].[invoice_number].[All]" allUniqueName="[invoice_202001231041].[invoice_number].[All]" dimensionUniqueName="[invoice_202001231041]" displayFolder="" count="0" memberValueDatatype="5" unbalanced="0"/>
    <cacheHierarchy uniqueName="[invoice_202001231041].[invoice_date]" caption="invoice_date" attribute="1" time="1" defaultMemberUniqueName="[invoice_202001231041].[invoice_date].[All]" allUniqueName="[invoice_202001231041].[invoice_date].[All]" dimensionUniqueName="[invoice_202001231041]" displayFolder="" count="0" memberValueDatatype="7" unbalanced="0"/>
    <cacheHierarchy uniqueName="[invoice_202001231041].[Invoice_Month &amp; Year]" caption="Invoice_Month &amp; Year" attribute="1" defaultMemberUniqueName="[invoice_202001231041].[Invoice_Month &amp; Year].[All]" allUniqueName="[invoice_202001231041].[Invoice_Month &amp; Year].[All]" dimensionUniqueName="[invoice_202001231041]" displayFolder="" count="0" memberValueDatatype="130" unbalanced="0"/>
    <cacheHierarchy uniqueName="[invoice_202001231041].[revenue_transaction_type]" caption="revenue_transaction_type" attribute="1" defaultMemberUniqueName="[invoice_202001231041].[revenue_transaction_type].[All]" allUniqueName="[invoice_202001231041].[revenue_transaction_type].[All]" dimensionUniqueName="[invoice_202001231041]" displayFolder="" count="0" memberValueDatatype="130" unbalanced="0"/>
    <cacheHierarchy uniqueName="[invoice_202001231041].[branch_name]" caption="branch_name" attribute="1" defaultMemberUniqueName="[invoice_202001231041].[branch_name].[All]" allUniqueName="[invoice_202001231041].[branch_name].[All]" dimensionUniqueName="[invoice_202001231041]" displayFolder="" count="0" memberValueDatatype="130" unbalanced="0"/>
    <cacheHierarchy uniqueName="[invoice_202001231041].[solution_group]" caption="solution_group" attribute="1" defaultMemberUniqueName="[invoice_202001231041].[solution_group].[All]" allUniqueName="[invoice_202001231041].[solution_group].[All]" dimensionUniqueName="[invoice_202001231041]" displayFolder="" count="0" memberValueDatatype="130" unbalanced="0"/>
    <cacheHierarchy uniqueName="[invoice_202001231041].[Account Exe ID]" caption="Account Exe ID" attribute="1" defaultMemberUniqueName="[invoice_202001231041].[Account Exe ID].[All]" allUniqueName="[invoice_202001231041].[Account Exe ID].[All]" dimensionUniqueName="[invoice_202001231041]" displayFolder="" count="0" memberValueDatatype="5" unbalanced="0"/>
    <cacheHierarchy uniqueName="[invoice_202001231041].[Account Executive]" caption="Account Executive" attribute="1" defaultMemberUniqueName="[invoice_202001231041].[Account Executive].[All]" allUniqueName="[invoice_202001231041].[Account Executive].[All]" dimensionUniqueName="[invoice_202001231041]" displayFolder="" count="0" memberValueDatatype="130" unbalanced="0"/>
    <cacheHierarchy uniqueName="[invoice_202001231041].[income_class]" caption="income_class" attribute="1" defaultMemberUniqueName="[invoice_202001231041].[income_class].[All]" allUniqueName="[invoice_202001231041].[income_class].[All]" dimensionUniqueName="[invoice_202001231041]" displayFolder="" count="0" memberValueDatatype="130" unbalanced="0"/>
    <cacheHierarchy uniqueName="[invoice_202001231041].[Clean Client Name]" caption="Clean Client Name" attribute="1" defaultMemberUniqueName="[invoice_202001231041].[Clean Client Name].[All]" allUniqueName="[invoice_202001231041].[Clean Client Name].[All]" dimensionUniqueName="[invoice_202001231041]" displayFolder="" count="0" memberValueDatatype="130" unbalanced="0"/>
    <cacheHierarchy uniqueName="[invoice_202001231041].[Cleaned Policy_Number]" caption="Cleaned Policy_Number" attribute="1" defaultMemberUniqueName="[invoice_202001231041].[Cleaned Policy_Number].[All]" allUniqueName="[invoice_202001231041].[Cleaned Policy_Number].[All]" dimensionUniqueName="[invoice_202001231041]" displayFolder="" count="0" memberValueDatatype="130" unbalanced="0"/>
    <cacheHierarchy uniqueName="[invoice_202001231041].[Amount]" caption="Amount" attribute="1" defaultMemberUniqueName="[invoice_202001231041].[Amount].[All]" allUniqueName="[invoice_202001231041].[Amount].[All]" dimensionUniqueName="[invoice_202001231041]" displayFolder="" count="0" memberValueDatatype="5" unbalanced="0"/>
    <cacheHierarchy uniqueName="[invoice_202001231041].[income_due_date]" caption="income_due_date" attribute="1" time="1" defaultMemberUniqueName="[invoice_202001231041].[income_due_date].[All]" allUniqueName="[invoice_202001231041].[income_due_date].[All]" dimensionUniqueName="[invoice_202001231041]" displayFolder="" count="0" memberValueDatatype="7" unbalanced="0"/>
    <cacheHierarchy uniqueName="[invoice_202001231041].[check up]" caption="check up" attribute="1" defaultMemberUniqueName="[invoice_202001231041].[check up].[All]" allUniqueName="[invoice_202001231041].[check up].[All]" dimensionUniqueName="[invoice_202001231041]" displayFolder="" count="0" memberValueDatatype="130" unbalanced="0"/>
    <cacheHierarchy uniqueName="[meeting_list_202001231041].[Account Exe ID]" caption="Account Exe ID" attribute="1" defaultMemberUniqueName="[meeting_list_202001231041].[Account Exe ID].[All]" allUniqueName="[meeting_list_202001231041].[Account Exe ID].[All]" dimensionUniqueName="[meeting_list_202001231041]" displayFolder="" count="0" memberValueDatatype="5" unbalanced="0"/>
    <cacheHierarchy uniqueName="[meeting_list_202001231041].[Account Executive]" caption="Account Executive" attribute="1" defaultMemberUniqueName="[meeting_list_202001231041].[Account Executive].[All]" allUniqueName="[meeting_list_202001231041].[Account Executive].[All]" dimensionUniqueName="[meeting_list_202001231041]" displayFolder="" count="0" memberValueDatatype="130" unbalanced="0"/>
    <cacheHierarchy uniqueName="[meeting_list_202001231041].[branch_name]" caption="branch_name" attribute="1" defaultMemberUniqueName="[meeting_list_202001231041].[branch_name].[All]" allUniqueName="[meeting_list_202001231041].[branch_name].[All]" dimensionUniqueName="[meeting_list_202001231041]" displayFolder="" count="0" memberValueDatatype="130" unbalanced="0"/>
    <cacheHierarchy uniqueName="[meeting_list_202001231041].[global_attendees]" caption="global_attendees" attribute="1" defaultMemberUniqueName="[meeting_list_202001231041].[global_attendees].[All]" allUniqueName="[meeting_list_202001231041].[global_attendees].[All]" dimensionUniqueName="[meeting_list_202001231041]" displayFolder="" count="0" memberValueDatatype="130" unbalanced="0"/>
    <cacheHierarchy uniqueName="[meeting_list_202001231041].[meeting_date]" caption="meeting_date" attribute="1" time="1" defaultMemberUniqueName="[meeting_list_202001231041].[meeting_date].[All]" allUniqueName="[meeting_list_202001231041].[meeting_date].[All]" dimensionUniqueName="[meeting_list_202001231041]" displayFolder="" count="0" memberValueDatatype="7" unbalanced="0"/>
    <cacheHierarchy uniqueName="[NNENEE Indi bdgt -20012020].[Branch]" caption="Branch" attribute="1" defaultMemberUniqueName="[NNENEE Indi bdgt -20012020].[Branch].[All]" allUniqueName="[NNENEE Indi bdgt -20012020].[Branch].[All]" dimensionUniqueName="[NNENEE Indi bdgt -20012020]" displayFolder="" count="0" memberValueDatatype="130" unbalanced="0"/>
    <cacheHierarchy uniqueName="[NNENEE Indi bdgt -20012020].[Account Exe ID]" caption="Account Exe ID" attribute="1" defaultMemberUniqueName="[NNENEE Indi bdgt -20012020].[Account Exe ID].[All]" allUniqueName="[NNENEE Indi bdgt -20012020].[Account Exe ID].[All]" dimensionUniqueName="[NNENEE Indi bdgt -20012020]" displayFolder="" count="0" memberValueDatatype="5" unbalanced="0"/>
    <cacheHierarchy uniqueName="[NNENEE Indi bdgt -20012020].[Employee Name]" caption="Employee Name" attribute="1" defaultMemberUniqueName="[NNENEE Indi bdgt -20012020].[Employee Name].[All]" allUniqueName="[NNENEE Indi bdgt -20012020].[Employee Name].[All]" dimensionUniqueName="[NNENEE Indi bdgt -20012020]" displayFolder="" count="0" memberValueDatatype="130" unbalanced="0"/>
    <cacheHierarchy uniqueName="[NNENEE Indi bdgt -20012020].[New Role2]" caption="New Role2" attribute="1" defaultMemberUniqueName="[NNENEE Indi bdgt -20012020].[New Role2].[All]" allUniqueName="[NNENEE Indi bdgt -20012020].[New Role2].[All]" dimensionUniqueName="[NNENEE Indi bdgt -20012020]" displayFolder="" count="0" memberValueDatatype="130" unbalanced="0"/>
    <cacheHierarchy uniqueName="[NNENEE Indi bdgt -20012020].[New Budget]" caption="New Budget" attribute="1" defaultMemberUniqueName="[NNENEE Indi bdgt -20012020].[New Budget].[All]" allUniqueName="[NNENEE Indi bdgt -20012020].[New Budget].[All]" dimensionUniqueName="[NNENEE Indi bdgt -20012020]" displayFolder="" count="0" memberValueDatatype="5" unbalanced="0"/>
    <cacheHierarchy uniqueName="[NNENEE Indi bdgt -20012020].[Cross sell bugdet]" caption="Cross sell bugdet" attribute="1" defaultMemberUniqueName="[NNENEE Indi bdgt -20012020].[Cross sell bugdet].[All]" allUniqueName="[NNENEE Indi bdgt -20012020].[Cross sell bugdet].[All]" dimensionUniqueName="[NNENEE Indi bdgt -20012020]" displayFolder="" count="0" memberValueDatatype="5" unbalanced="0"/>
    <cacheHierarchy uniqueName="[NNENEE Indi bdgt -20012020].[Renewal Budget]" caption="Renewal Budget" attribute="1" defaultMemberUniqueName="[NNENEE Indi bdgt -20012020].[Renewal Budget].[All]" allUniqueName="[NNENEE Indi bdgt -20012020].[Renewal Budget].[All]" dimensionUniqueName="[NNENEE Indi bdgt -20012020]" displayFolder="" count="0" memberValueDatatype="5" unbalanced="0"/>
    <cacheHierarchy uniqueName="[Sheet1].[Executive name]" caption="Executive name" attribute="1" defaultMemberUniqueName="[Sheet1].[Executive name].[All]" allUniqueName="[Sheet1].[Executive name].[All]" dimensionUniqueName="[Sheet1]" displayFolder="" count="2" memberValueDatatype="130" unbalanced="0">
      <fieldsUsage count="2">
        <fieldUsage x="-1"/>
        <fieldUsage x="1"/>
      </fieldsUsage>
    </cacheHierarchy>
    <cacheHierarchy uniqueName="[Measures].[__XL_Count fees_202001231041]" caption="__XL_Count fees_202001231041" measure="1" displayFolder="" measureGroup="fees_202001231041" count="0" hidden="1"/>
    <cacheHierarchy uniqueName="[Measures].[__XL_Count NNENEE Indi bdgt -20012020]" caption="__XL_Count NNENEE Indi bdgt -20012020" measure="1" displayFolder="" measureGroup="NNENEE Indi bdgt -20012020" count="0" hidden="1"/>
    <cacheHierarchy uniqueName="[Measures].[__XL_Count meeting_list_202001231041]" caption="__XL_Count meeting_list_202001231041" measure="1" displayFolder="" measureGroup="meeting_list_202001231041" count="0" hidden="1"/>
    <cacheHierarchy uniqueName="[Measures].[__XL_Count gcrm_opportunity_202001231041]" caption="__XL_Count gcrm_opportunity_202001231041" measure="1" displayFolder="" measureGroup="gcrm_opportunity_202001231041" count="0" hidden="1"/>
    <cacheHierarchy uniqueName="[Measures].[__XL_Count Sheet1]" caption="__XL_Count Sheet1" measure="1" displayFolder="" measureGroup="Sheet1" count="0" hidden="1"/>
    <cacheHierarchy uniqueName="[Measures].[__XL_Count Clean brokerage]" caption="__XL_Count Clean brokerage" measure="1" displayFolder="" measureGroup="Clean brokerage" count="0" hidden="1"/>
    <cacheHierarchy uniqueName="[Measures].[__XL_Count invoice_202001231041]" caption="__XL_Count invoice_202001231041" measure="1" displayFolder="" measureGroup="invoice_202001231041" count="0" hidden="1"/>
    <cacheHierarchy uniqueName="[Measures].[__No measures defined]" caption="__No measures defined" measure="1" displayFolder="" count="0" hidden="1"/>
    <cacheHierarchy uniqueName="[Measures].[Sum of New Budget]" caption="Sum of New Budget" measure="1" displayFolder="" measureGroup="NNENEE Indi bdgt -20012020" count="0" hidden="1">
      <extLst>
        <ext xmlns:x15="http://schemas.microsoft.com/office/spreadsheetml/2010/11/main" uri="{B97F6D7D-B522-45F9-BDA1-12C45D357490}">
          <x15:cacheHierarchy aggregatedColumn="62"/>
        </ext>
      </extLst>
    </cacheHierarchy>
    <cacheHierarchy uniqueName="[Measures].[Sum of Cross sell bugdet]" caption="Sum of Cross sell bugdet" measure="1" displayFolder="" measureGroup="NNENEE Indi bdgt -20012020" count="0" hidden="1">
      <extLst>
        <ext xmlns:x15="http://schemas.microsoft.com/office/spreadsheetml/2010/11/main" uri="{B97F6D7D-B522-45F9-BDA1-12C45D357490}">
          <x15:cacheHierarchy aggregatedColumn="63"/>
        </ext>
      </extLst>
    </cacheHierarchy>
    <cacheHierarchy uniqueName="[Measures].[Sum of Renewal Budget]" caption="Sum of Renewal Budget" measure="1" displayFolder="" measureGroup="NNENEE Indi bdgt -20012020" count="0" hidden="1">
      <extLst>
        <ext xmlns:x15="http://schemas.microsoft.com/office/spreadsheetml/2010/11/main" uri="{B97F6D7D-B522-45F9-BDA1-12C45D357490}">
          <x15:cacheHierarchy aggregatedColumn="64"/>
        </ext>
      </extLst>
    </cacheHierarchy>
    <cacheHierarchy uniqueName="[Measures].[Sum of Amount 2]" caption="Sum of Amount 2" measure="1" displayFolder="" measureGroup="fees_202001231041" count="0" hidden="1">
      <extLst>
        <ext xmlns:x15="http://schemas.microsoft.com/office/spreadsheetml/2010/11/main" uri="{B97F6D7D-B522-45F9-BDA1-12C45D357490}">
          <x15:cacheHierarchy aggregatedColumn="23"/>
        </ext>
      </extLst>
    </cacheHierarchy>
    <cacheHierarchy uniqueName="[Measures].[Count of meeting_date]" caption="Count of meeting_date" measure="1" displayFolder="" measureGroup="meeting_list_202001231041" count="0" oneField="1" hidden="1">
      <fieldsUsage count="1">
        <fieldUsage x="0"/>
      </fieldsUsage>
      <extLst>
        <ext xmlns:x15="http://schemas.microsoft.com/office/spreadsheetml/2010/11/main" uri="{B97F6D7D-B522-45F9-BDA1-12C45D357490}">
          <x15:cacheHierarchy aggregatedColumn="57"/>
        </ext>
      </extLst>
    </cacheHierarchy>
    <cacheHierarchy uniqueName="[Measures].[Count of stage]" caption="Count of stage" measure="1" displayFolder="" measureGroup="gcrm_opportunity_202001231041" count="0" hidden="1">
      <extLst>
        <ext xmlns:x15="http://schemas.microsoft.com/office/spreadsheetml/2010/11/main" uri="{B97F6D7D-B522-45F9-BDA1-12C45D357490}">
          <x15:cacheHierarchy aggregatedColumn="33"/>
        </ext>
      </extLst>
    </cacheHierarchy>
    <cacheHierarchy uniqueName="[Measures].[Count of Account Executive 2]" caption="Count of Account Executive 2" measure="1" displayFolder="" measureGroup="meeting_list_202001231041" count="0" hidden="1">
      <extLst>
        <ext xmlns:x15="http://schemas.microsoft.com/office/spreadsheetml/2010/11/main" uri="{B97F6D7D-B522-45F9-BDA1-12C45D357490}">
          <x15:cacheHierarchy aggregatedColumn="54"/>
        </ext>
      </extLst>
    </cacheHierarchy>
    <cacheHierarchy uniqueName="[Measures].[Sum of revenue_amount]" caption="Sum of revenue_amount" measure="1" displayFolder="" measureGroup="gcrm_opportunity_202001231041" count="0" hidden="1">
      <extLst>
        <ext xmlns:x15="http://schemas.microsoft.com/office/spreadsheetml/2010/11/main" uri="{B97F6D7D-B522-45F9-BDA1-12C45D357490}">
          <x15:cacheHierarchy aggregatedColumn="31"/>
        </ext>
      </extLst>
    </cacheHierarchy>
    <cacheHierarchy uniqueName="[Measures].[Count of global_attendees]" caption="Count of global_attendees" measure="1" displayFolder="" measureGroup="meeting_list_202001231041" count="0" hidden="1">
      <extLst>
        <ext xmlns:x15="http://schemas.microsoft.com/office/spreadsheetml/2010/11/main" uri="{B97F6D7D-B522-45F9-BDA1-12C45D357490}">
          <x15:cacheHierarchy aggregatedColumn="56"/>
        </ext>
      </extLst>
    </cacheHierarchy>
    <cacheHierarchy uniqueName="[Measures].[Sum of Amount]" caption="Sum of Amount" measure="1" displayFolder="" measureGroup="Clean brokerage" count="0" hidden="1">
      <extLst>
        <ext xmlns:x15="http://schemas.microsoft.com/office/spreadsheetml/2010/11/main" uri="{B97F6D7D-B522-45F9-BDA1-12C45D357490}">
          <x15:cacheHierarchy aggregatedColumn="11"/>
        </ext>
      </extLst>
    </cacheHierarchy>
    <cacheHierarchy uniqueName="[Measures].[Count of income_class]" caption="Count of income_class" measure="1" displayFolder="" measureGroup="invoice_202001231041" count="0" hidden="1">
      <extLst>
        <ext xmlns:x15="http://schemas.microsoft.com/office/spreadsheetml/2010/11/main" uri="{B97F6D7D-B522-45F9-BDA1-12C45D357490}">
          <x15:cacheHierarchy aggregatedColumn="47"/>
        </ext>
      </extLst>
    </cacheHierarchy>
    <cacheHierarchy uniqueName="[Measures].[Sum of invoice_number]" caption="Sum of invoice_number" measure="1" displayFolder="" measureGroup="invoice_202001231041" count="0" hidden="1">
      <extLst>
        <ext xmlns:x15="http://schemas.microsoft.com/office/spreadsheetml/2010/11/main" uri="{B97F6D7D-B522-45F9-BDA1-12C45D357490}">
          <x15:cacheHierarchy aggregatedColumn="39"/>
        </ext>
      </extLst>
    </cacheHierarchy>
    <cacheHierarchy uniqueName="[Measures].[Count of invoice_number]" caption="Count of invoice_number" measure="1" displayFolder="" measureGroup="invoice_202001231041" count="0" hidden="1">
      <extLst>
        <ext xmlns:x15="http://schemas.microsoft.com/office/spreadsheetml/2010/11/main" uri="{B97F6D7D-B522-45F9-BDA1-12C45D357490}">
          <x15:cacheHierarchy aggregatedColumn="39"/>
        </ext>
      </extLst>
    </cacheHierarchy>
  </cacheHierarchies>
  <kpis count="0"/>
  <dimensions count="8">
    <dimension name="Clean brokerage" uniqueName="[Clean brokerage]" caption="Clean brokerage"/>
    <dimension name="fees_202001231041" uniqueName="[fees_202001231041]" caption="fees_202001231041"/>
    <dimension name="gcrm_opportunity_202001231041" uniqueName="[gcrm_opportunity_202001231041]" caption="gcrm_opportunity_202001231041"/>
    <dimension name="invoice_202001231041" uniqueName="[invoice_202001231041]" caption="invoice_202001231041"/>
    <dimension measure="1" name="Measures" uniqueName="[Measures]" caption="Measures"/>
    <dimension name="meeting_list_202001231041" uniqueName="[meeting_list_202001231041]" caption="meeting_list_202001231041"/>
    <dimension name="NNENEE Indi bdgt -20012020" uniqueName="[NNENEE Indi bdgt -20012020]" caption="NNENEE Indi bdgt -20012020"/>
    <dimension name="Sheet1" uniqueName="[Sheet1]" caption="Sheet1"/>
  </dimensions>
  <measureGroups count="7">
    <measureGroup name="Clean brokerage" caption="Clean brokerage"/>
    <measureGroup name="fees_202001231041" caption="fees_202001231041"/>
    <measureGroup name="gcrm_opportunity_202001231041" caption="gcrm_opportunity_202001231041"/>
    <measureGroup name="invoice_202001231041" caption="invoice_202001231041"/>
    <measureGroup name="meeting_list_202001231041" caption="meeting_list_202001231041"/>
    <measureGroup name="NNENEE Indi bdgt -20012020" caption="NNENEE Indi bdgt -20012020"/>
    <measureGroup name="Sheet1" caption="Sheet1"/>
  </measureGroups>
  <maps count="13">
    <map measureGroup="0" dimension="0"/>
    <map measureGroup="0" dimension="7"/>
    <map measureGroup="1" dimension="1"/>
    <map measureGroup="1" dimension="7"/>
    <map measureGroup="2" dimension="2"/>
    <map measureGroup="2" dimension="7"/>
    <map measureGroup="3" dimension="3"/>
    <map measureGroup="3" dimension="7"/>
    <map measureGroup="4" dimension="5"/>
    <map measureGroup="4" dimension="7"/>
    <map measureGroup="5" dimension="6"/>
    <map measureGroup="5" dimension="7"/>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72.859546064814" backgroundQuery="1" createdVersion="8" refreshedVersion="8" minRefreshableVersion="3" recordCount="0" supportSubquery="1" supportAdvancedDrill="1" xr:uid="{B8140AC9-AF28-41AB-8F2F-55464E5931FD}">
  <cacheSource type="external" connectionId="8"/>
  <cacheFields count="3">
    <cacheField name="[Sheet1].[Executive name].[Executive name]" caption="Executive name" numFmtId="0" hierarchy="65" level="1">
      <sharedItems containsBlank="1" count="8">
        <s v="Abhinav Shivam"/>
        <s v="Animesh Rawat"/>
        <s v="Gilbert"/>
        <s v="Juli"/>
        <s v="Ketan Jain"/>
        <s v="Mark"/>
        <s v="Vinay"/>
        <m/>
      </sharedItems>
    </cacheField>
    <cacheField name="[invoice_202001231041].[income_class].[income_class]" caption="income_class" numFmtId="0" hierarchy="47" level="1">
      <sharedItems count="3">
        <s v="Cross Sell"/>
        <s v="New"/>
        <s v="Renewal"/>
      </sharedItems>
    </cacheField>
    <cacheField name="[Measures].[Count of invoice_number]" caption="Count of invoice_number" numFmtId="0" hierarchy="86" level="32767"/>
  </cacheFields>
  <cacheHierarchies count="87">
    <cacheHierarchy uniqueName="[Clean brokerage].[client_name]" caption="client_name" attribute="1" defaultMemberUniqueName="[Clean brokerage].[client_name].[All]" allUniqueName="[Clean brokerage].[client_name].[All]" dimensionUniqueName="[Clean brokerage]" displayFolder="" count="0" memberValueDatatype="130" unbalanced="0"/>
    <cacheHierarchy uniqueName="[Clean brokerage].[policy_number]" caption="policy_number" attribute="1" defaultMemberUniqueName="[Clean brokerage].[policy_number].[All]" allUniqueName="[Clean brokerage].[policy_number].[All]" dimensionUniqueName="[Clean brokerage]" displayFolder="" count="0" memberValueDatatype="130" unbalanced="0"/>
    <cacheHierarchy uniqueName="[Clean brokerage].[policy_status]" caption="policy_status" attribute="1" defaultMemberUniqueName="[Clean brokerage].[policy_status].[All]" allUniqueName="[Clean brokerage].[policy_status].[All]" dimensionUniqueName="[Clean brokerage]" displayFolder="" count="0" memberValueDatatype="130" unbalanced="0"/>
    <cacheHierarchy uniqueName="[Clean brokerage].[policy_start_date]" caption="policy_start_date" attribute="1" time="1" defaultMemberUniqueName="[Clean brokerage].[policy_start_date].[All]" allUniqueName="[Clean brokerage].[policy_start_date].[All]" dimensionUniqueName="[Clean brokerage]" displayFolder="" count="0" memberValueDatatype="7" unbalanced="0"/>
    <cacheHierarchy uniqueName="[Clean brokerage].[policy_end_date]" caption="policy_end_date" attribute="1" time="1" defaultMemberUniqueName="[Clean brokerage].[policy_end_date].[All]" allUniqueName="[Clean brokerage].[policy_end_date].[All]" dimensionUniqueName="[Clean brokerage]" displayFolder="" count="0" memberValueDatatype="7" unbalanced="0"/>
    <cacheHierarchy uniqueName="[Clean brokerage].[product_group]" caption="product_group" attribute="1" defaultMemberUniqueName="[Clean brokerage].[product_group].[All]" allUniqueName="[Clean brokerage].[product_group].[All]" dimensionUniqueName="[Clean brokerage]" displayFolder="" count="0" memberValueDatatype="130" unbalanced="0"/>
    <cacheHierarchy uniqueName="[Clean brokerage].[Account Exe ID]" caption="Account Exe ID" attribute="1" defaultMemberUniqueName="[Clean brokerage].[Account Exe ID].[All]" allUniqueName="[Clean brokerage].[Account Exe ID].[All]" dimensionUniqueName="[Clean brokerage]" displayFolder="" count="0" memberValueDatatype="5" unbalanced="0"/>
    <cacheHierarchy uniqueName="[Clean brokerage].[Exe Name]" caption="Exe Name" attribute="1" defaultMemberUniqueName="[Clean brokerage].[Exe Name].[All]" allUniqueName="[Clean brokerage].[Exe Name].[All]" dimensionUniqueName="[Clean brokerage]" displayFolder="" count="0" memberValueDatatype="130" unbalanced="0"/>
    <cacheHierarchy uniqueName="[Clean brokerage].[branch_name]" caption="branch_name" attribute="1" defaultMemberUniqueName="[Clean brokerage].[branch_name].[All]" allUniqueName="[Clean brokerage].[branch_name].[All]" dimensionUniqueName="[Clean brokerage]" displayFolder="" count="0" memberValueDatatype="130" unbalanced="0"/>
    <cacheHierarchy uniqueName="[Clean brokerage].[solution_group]" caption="solution_group" attribute="1" defaultMemberUniqueName="[Clean brokerage].[solution_group].[All]" allUniqueName="[Clean brokerage].[solution_group].[All]" dimensionUniqueName="[Clean brokerage]" displayFolder="" count="0" memberValueDatatype="130" unbalanced="0"/>
    <cacheHierarchy uniqueName="[Clean brokerage].[income_class]" caption="income_class" attribute="1" defaultMemberUniqueName="[Clean brokerage].[income_class].[All]" allUniqueName="[Clean brokerage].[income_class].[All]" dimensionUniqueName="[Clean brokerage]" displayFolder="" count="0" memberValueDatatype="130" unbalanced="0"/>
    <cacheHierarchy uniqueName="[Clean brokerage].[Amount]" caption="Amount" attribute="1" defaultMemberUniqueName="[Clean brokerage].[Amount].[All]" allUniqueName="[Clean brokerage].[Amount].[All]" dimensionUniqueName="[Clean brokerage]" displayFolder="" count="0" memberValueDatatype="5" unbalanced="0"/>
    <cacheHierarchy uniqueName="[Clean brokerage].[income_due_date]" caption="income_due_date" attribute="1" time="1" defaultMemberUniqueName="[Clean brokerage].[income_due_date].[All]" allUniqueName="[Clean brokerage].[income_due_date].[All]" dimensionUniqueName="[Clean brokerage]" displayFolder="" count="0" memberValueDatatype="7" unbalanced="0"/>
    <cacheHierarchy uniqueName="[Clean brokerage].[revenue_transaction_type]" caption="revenue_transaction_type" attribute="1" defaultMemberUniqueName="[Clean brokerage].[revenue_transaction_type].[All]" allUniqueName="[Clean brokerage].[revenue_transaction_type].[All]" dimensionUniqueName="[Clean brokerage]" displayFolder="" count="0" memberValueDatatype="130" unbalanced="0"/>
    <cacheHierarchy uniqueName="[Clean brokerage].[renewal_status]" caption="renewal_status" attribute="1" defaultMemberUniqueName="[Clean brokerage].[renewal_status].[All]" allUniqueName="[Clean brokerage].[renewal_status].[All]" dimensionUniqueName="[Clean brokerage]" displayFolder="" count="0" memberValueDatatype="130" unbalanced="0"/>
    <cacheHierarchy uniqueName="[Clean brokerage].[lapse_reason]" caption="lapse_reason" attribute="1" defaultMemberUniqueName="[Clean brokerage].[lapse_reason].[All]" allUniqueName="[Clean brokerage].[lapse_reason].[All]" dimensionUniqueName="[Clean brokerage]" displayFolder="" count="0" memberValueDatatype="130" unbalanced="0"/>
    <cacheHierarchy uniqueName="[Clean brokerage].[last_updated_date]" caption="last_updated_date" attribute="1" time="1" defaultMemberUniqueName="[Clean brokerage].[last_updated_date].[All]" allUniqueName="[Clean brokerage].[last_updated_date].[All]" dimensionUniqueName="[Clean brokerage]" displayFolder="" count="0" memberValueDatatype="7" unbalanced="0"/>
    <cacheHierarchy uniqueName="[fees_202001231041].[client_name]" caption="client_name" attribute="1" defaultMemberUniqueName="[fees_202001231041].[client_name].[All]" allUniqueName="[fees_202001231041].[client_name].[All]" dimensionUniqueName="[fees_202001231041]" displayFolder="" count="0" memberValueDatatype="130" unbalanced="0"/>
    <cacheHierarchy uniqueName="[fees_202001231041].[branch_name]" caption="branch_name" attribute="1" defaultMemberUniqueName="[fees_202001231041].[branch_name].[All]" allUniqueName="[fees_202001231041].[branch_name].[All]" dimensionUniqueName="[fees_202001231041]" displayFolder="" count="0" memberValueDatatype="130" unbalanced="0"/>
    <cacheHierarchy uniqueName="[fees_202001231041].[solution_group]" caption="solution_group" attribute="1" defaultMemberUniqueName="[fees_202001231041].[solution_group].[All]" allUniqueName="[fees_202001231041].[solution_group].[All]" dimensionUniqueName="[fees_202001231041]" displayFolder="" count="0" memberValueDatatype="130" unbalanced="0"/>
    <cacheHierarchy uniqueName="[fees_202001231041].[Account Exe ID]" caption="Account Exe ID" attribute="1" defaultMemberUniqueName="[fees_202001231041].[Account Exe ID].[All]" allUniqueName="[fees_202001231041].[Account Exe ID].[All]" dimensionUniqueName="[fees_202001231041]" displayFolder="" count="0" memberValueDatatype="5" unbalanced="0"/>
    <cacheHierarchy uniqueName="[fees_202001231041].[Account Executive]" caption="Account Executive" attribute="1" defaultMemberUniqueName="[fees_202001231041].[Account Executive].[All]" allUniqueName="[fees_202001231041].[Account Executive].[All]" dimensionUniqueName="[fees_202001231041]" displayFolder="" count="0" memberValueDatatype="130" unbalanced="0"/>
    <cacheHierarchy uniqueName="[fees_202001231041].[income_class]" caption="income_class" attribute="1" defaultMemberUniqueName="[fees_202001231041].[income_class].[All]" allUniqueName="[fees_202001231041].[income_class].[All]" dimensionUniqueName="[fees_202001231041]" displayFolder="" count="0" memberValueDatatype="130" unbalanced="0"/>
    <cacheHierarchy uniqueName="[fees_202001231041].[Amount]" caption="Amount" attribute="1" defaultMemberUniqueName="[fees_202001231041].[Amount].[All]" allUniqueName="[fees_202001231041].[Amount].[All]" dimensionUniqueName="[fees_202001231041]" displayFolder="" count="0" memberValueDatatype="5" unbalanced="0"/>
    <cacheHierarchy uniqueName="[fees_202001231041].[income_due_date]" caption="income_due_date" attribute="1" time="1" defaultMemberUniqueName="[fees_202001231041].[income_due_date].[All]" allUniqueName="[fees_202001231041].[income_due_date].[All]" dimensionUniqueName="[fees_202001231041]" displayFolder="" count="0" memberValueDatatype="7" unbalanced="0"/>
    <cacheHierarchy uniqueName="[fees_202001231041].[revenue_transaction_type]" caption="revenue_transaction_type" attribute="1" defaultMemberUniqueName="[fees_202001231041].[revenue_transaction_type].[All]" allUniqueName="[fees_202001231041].[revenue_transaction_type].[All]" dimensionUniqueName="[fees_202001231041]" displayFolder="" count="0" memberValueDatatype="130" unbalanced="0"/>
    <cacheHierarchy uniqueName="[gcrm_opportunity_202001231041].[opportunity_name]" caption="opportunity_name" attribute="1" defaultMemberUniqueName="[gcrm_opportunity_202001231041].[opportunity_name].[All]" allUniqueName="[gcrm_opportunity_202001231041].[opportunity_name].[All]" dimensionUniqueName="[gcrm_opportunity_202001231041]" displayFolder="" count="0" memberValueDatatype="130" unbalanced="0"/>
    <cacheHierarchy uniqueName="[gcrm_opportunity_202001231041].[opportunity_id]" caption="opportunity_id" attribute="1" defaultMemberUniqueName="[gcrm_opportunity_202001231041].[opportunity_id].[All]" allUniqueName="[gcrm_opportunity_202001231041].[opportunity_id].[All]" dimensionUniqueName="[gcrm_opportunity_202001231041]" displayFolder="" count="0" memberValueDatatype="130" unbalanced="0"/>
    <cacheHierarchy uniqueName="[gcrm_opportunity_202001231041].[Account Exe Id]" caption="Account Exe Id" attribute="1" defaultMemberUniqueName="[gcrm_opportunity_202001231041].[Account Exe Id].[All]" allUniqueName="[gcrm_opportunity_202001231041].[Account Exe Id].[All]" dimensionUniqueName="[gcrm_opportunity_202001231041]" displayFolder="" count="0" memberValueDatatype="5" unbalanced="0"/>
    <cacheHierarchy uniqueName="[gcrm_opportunity_202001231041].[Account Executive]" caption="Account Executive" attribute="1" defaultMemberUniqueName="[gcrm_opportunity_202001231041].[Account Executive].[All]" allUniqueName="[gcrm_opportunity_202001231041].[Account Executive].[All]" dimensionUniqueName="[gcrm_opportunity_202001231041]" displayFolder="" count="0" memberValueDatatype="130" unbalanced="0"/>
    <cacheHierarchy uniqueName="[gcrm_opportunity_202001231041].[premium_amount]" caption="premium_amount" attribute="1" defaultMemberUniqueName="[gcrm_opportunity_202001231041].[premium_amount].[All]" allUniqueName="[gcrm_opportunity_202001231041].[premium_amount].[All]" dimensionUniqueName="[gcrm_opportunity_202001231041]" displayFolder="" count="0" memberValueDatatype="5" unbalanced="0"/>
    <cacheHierarchy uniqueName="[gcrm_opportunity_202001231041].[revenue_amount]" caption="revenue_amount" attribute="1" defaultMemberUniqueName="[gcrm_opportunity_202001231041].[revenue_amount].[All]" allUniqueName="[gcrm_opportunity_202001231041].[revenue_amount].[All]" dimensionUniqueName="[gcrm_opportunity_202001231041]" displayFolder="" count="0" memberValueDatatype="5" unbalanced="0"/>
    <cacheHierarchy uniqueName="[gcrm_opportunity_202001231041].[closing_date]" caption="closing_date" attribute="1" time="1" defaultMemberUniqueName="[gcrm_opportunity_202001231041].[closing_date].[All]" allUniqueName="[gcrm_opportunity_202001231041].[closing_date].[All]" dimensionUniqueName="[gcrm_opportunity_202001231041]" displayFolder="" count="0" memberValueDatatype="7" unbalanced="0"/>
    <cacheHierarchy uniqueName="[gcrm_opportunity_202001231041].[stage]" caption="stage" attribute="1" defaultMemberUniqueName="[gcrm_opportunity_202001231041].[stage].[All]" allUniqueName="[gcrm_opportunity_202001231041].[stage].[All]" dimensionUniqueName="[gcrm_opportunity_202001231041]" displayFolder="" count="0" memberValueDatatype="130" unbalanced="0"/>
    <cacheHierarchy uniqueName="[gcrm_opportunity_202001231041].[branch]" caption="branch" attribute="1" defaultMemberUniqueName="[gcrm_opportunity_202001231041].[branch].[All]" allUniqueName="[gcrm_opportunity_202001231041].[branch].[All]" dimensionUniqueName="[gcrm_opportunity_202001231041]" displayFolder="" count="0" memberValueDatatype="130" unbalanced="0"/>
    <cacheHierarchy uniqueName="[gcrm_opportunity_202001231041].[specialty]" caption="specialty" attribute="1" defaultMemberUniqueName="[gcrm_opportunity_202001231041].[specialty].[All]" allUniqueName="[gcrm_opportunity_202001231041].[specialty].[All]" dimensionUniqueName="[gcrm_opportunity_202001231041]" displayFolder="" count="0" memberValueDatatype="130" unbalanced="0"/>
    <cacheHierarchy uniqueName="[gcrm_opportunity_202001231041].[product_group]" caption="product_group" attribute="1" defaultMemberUniqueName="[gcrm_opportunity_202001231041].[product_group].[All]" allUniqueName="[gcrm_opportunity_202001231041].[product_group].[All]" dimensionUniqueName="[gcrm_opportunity_202001231041]" displayFolder="" count="0" memberValueDatatype="130" unbalanced="0"/>
    <cacheHierarchy uniqueName="[gcrm_opportunity_202001231041].[product_sub_group]" caption="product_sub_group" attribute="1" defaultMemberUniqueName="[gcrm_opportunity_202001231041].[product_sub_group].[All]" allUniqueName="[gcrm_opportunity_202001231041].[product_sub_group].[All]" dimensionUniqueName="[gcrm_opportunity_202001231041]" displayFolder="" count="0" memberValueDatatype="130" unbalanced="0"/>
    <cacheHierarchy uniqueName="[gcrm_opportunity_202001231041].[risk_details]" caption="risk_details" attribute="1" defaultMemberUniqueName="[gcrm_opportunity_202001231041].[risk_details].[All]" allUniqueName="[gcrm_opportunity_202001231041].[risk_details].[All]" dimensionUniqueName="[gcrm_opportunity_202001231041]" displayFolder="" count="0" memberValueDatatype="130" unbalanced="0"/>
    <cacheHierarchy uniqueName="[invoice_202001231041].[invoice_number]" caption="invoice_number" attribute="1" defaultMemberUniqueName="[invoice_202001231041].[invoice_number].[All]" allUniqueName="[invoice_202001231041].[invoice_number].[All]" dimensionUniqueName="[invoice_202001231041]" displayFolder="" count="0" memberValueDatatype="5" unbalanced="0"/>
    <cacheHierarchy uniqueName="[invoice_202001231041].[invoice_date]" caption="invoice_date" attribute="1" time="1" defaultMemberUniqueName="[invoice_202001231041].[invoice_date].[All]" allUniqueName="[invoice_202001231041].[invoice_date].[All]" dimensionUniqueName="[invoice_202001231041]" displayFolder="" count="0" memberValueDatatype="7" unbalanced="0"/>
    <cacheHierarchy uniqueName="[invoice_202001231041].[Invoice_Month &amp; Year]" caption="Invoice_Month &amp; Year" attribute="1" defaultMemberUniqueName="[invoice_202001231041].[Invoice_Month &amp; Year].[All]" allUniqueName="[invoice_202001231041].[Invoice_Month &amp; Year].[All]" dimensionUniqueName="[invoice_202001231041]" displayFolder="" count="0" memberValueDatatype="130" unbalanced="0"/>
    <cacheHierarchy uniqueName="[invoice_202001231041].[revenue_transaction_type]" caption="revenue_transaction_type" attribute="1" defaultMemberUniqueName="[invoice_202001231041].[revenue_transaction_type].[All]" allUniqueName="[invoice_202001231041].[revenue_transaction_type].[All]" dimensionUniqueName="[invoice_202001231041]" displayFolder="" count="0" memberValueDatatype="130" unbalanced="0"/>
    <cacheHierarchy uniqueName="[invoice_202001231041].[branch_name]" caption="branch_name" attribute="1" defaultMemberUniqueName="[invoice_202001231041].[branch_name].[All]" allUniqueName="[invoice_202001231041].[branch_name].[All]" dimensionUniqueName="[invoice_202001231041]" displayFolder="" count="0" memberValueDatatype="130" unbalanced="0"/>
    <cacheHierarchy uniqueName="[invoice_202001231041].[solution_group]" caption="solution_group" attribute="1" defaultMemberUniqueName="[invoice_202001231041].[solution_group].[All]" allUniqueName="[invoice_202001231041].[solution_group].[All]" dimensionUniqueName="[invoice_202001231041]" displayFolder="" count="0" memberValueDatatype="130" unbalanced="0"/>
    <cacheHierarchy uniqueName="[invoice_202001231041].[Account Exe ID]" caption="Account Exe ID" attribute="1" defaultMemberUniqueName="[invoice_202001231041].[Account Exe ID].[All]" allUniqueName="[invoice_202001231041].[Account Exe ID].[All]" dimensionUniqueName="[invoice_202001231041]" displayFolder="" count="0" memberValueDatatype="5" unbalanced="0"/>
    <cacheHierarchy uniqueName="[invoice_202001231041].[Account Executive]" caption="Account Executive" attribute="1" defaultMemberUniqueName="[invoice_202001231041].[Account Executive].[All]" allUniqueName="[invoice_202001231041].[Account Executive].[All]" dimensionUniqueName="[invoice_202001231041]" displayFolder="" count="0" memberValueDatatype="130" unbalanced="0"/>
    <cacheHierarchy uniqueName="[invoice_202001231041].[income_class]" caption="income_class" attribute="1" defaultMemberUniqueName="[invoice_202001231041].[income_class].[All]" allUniqueName="[invoice_202001231041].[income_class].[All]" dimensionUniqueName="[invoice_202001231041]" displayFolder="" count="2" memberValueDatatype="130" unbalanced="0">
      <fieldsUsage count="2">
        <fieldUsage x="-1"/>
        <fieldUsage x="1"/>
      </fieldsUsage>
    </cacheHierarchy>
    <cacheHierarchy uniqueName="[invoice_202001231041].[Clean Client Name]" caption="Clean Client Name" attribute="1" defaultMemberUniqueName="[invoice_202001231041].[Clean Client Name].[All]" allUniqueName="[invoice_202001231041].[Clean Client Name].[All]" dimensionUniqueName="[invoice_202001231041]" displayFolder="" count="0" memberValueDatatype="130" unbalanced="0"/>
    <cacheHierarchy uniqueName="[invoice_202001231041].[Cleaned Policy_Number]" caption="Cleaned Policy_Number" attribute="1" defaultMemberUniqueName="[invoice_202001231041].[Cleaned Policy_Number].[All]" allUniqueName="[invoice_202001231041].[Cleaned Policy_Number].[All]" dimensionUniqueName="[invoice_202001231041]" displayFolder="" count="0" memberValueDatatype="130" unbalanced="0"/>
    <cacheHierarchy uniqueName="[invoice_202001231041].[Amount]" caption="Amount" attribute="1" defaultMemberUniqueName="[invoice_202001231041].[Amount].[All]" allUniqueName="[invoice_202001231041].[Amount].[All]" dimensionUniqueName="[invoice_202001231041]" displayFolder="" count="0" memberValueDatatype="5" unbalanced="0"/>
    <cacheHierarchy uniqueName="[invoice_202001231041].[income_due_date]" caption="income_due_date" attribute="1" time="1" defaultMemberUniqueName="[invoice_202001231041].[income_due_date].[All]" allUniqueName="[invoice_202001231041].[income_due_date].[All]" dimensionUniqueName="[invoice_202001231041]" displayFolder="" count="0" memberValueDatatype="7" unbalanced="0"/>
    <cacheHierarchy uniqueName="[invoice_202001231041].[check up]" caption="check up" attribute="1" defaultMemberUniqueName="[invoice_202001231041].[check up].[All]" allUniqueName="[invoice_202001231041].[check up].[All]" dimensionUniqueName="[invoice_202001231041]" displayFolder="" count="0" memberValueDatatype="130" unbalanced="0"/>
    <cacheHierarchy uniqueName="[meeting_list_202001231041].[Account Exe ID]" caption="Account Exe ID" attribute="1" defaultMemberUniqueName="[meeting_list_202001231041].[Account Exe ID].[All]" allUniqueName="[meeting_list_202001231041].[Account Exe ID].[All]" dimensionUniqueName="[meeting_list_202001231041]" displayFolder="" count="0" memberValueDatatype="5" unbalanced="0"/>
    <cacheHierarchy uniqueName="[meeting_list_202001231041].[Account Executive]" caption="Account Executive" attribute="1" defaultMemberUniqueName="[meeting_list_202001231041].[Account Executive].[All]" allUniqueName="[meeting_list_202001231041].[Account Executive].[All]" dimensionUniqueName="[meeting_list_202001231041]" displayFolder="" count="0" memberValueDatatype="130" unbalanced="0"/>
    <cacheHierarchy uniqueName="[meeting_list_202001231041].[branch_name]" caption="branch_name" attribute="1" defaultMemberUniqueName="[meeting_list_202001231041].[branch_name].[All]" allUniqueName="[meeting_list_202001231041].[branch_name].[All]" dimensionUniqueName="[meeting_list_202001231041]" displayFolder="" count="0" memberValueDatatype="130" unbalanced="0"/>
    <cacheHierarchy uniqueName="[meeting_list_202001231041].[global_attendees]" caption="global_attendees" attribute="1" defaultMemberUniqueName="[meeting_list_202001231041].[global_attendees].[All]" allUniqueName="[meeting_list_202001231041].[global_attendees].[All]" dimensionUniqueName="[meeting_list_202001231041]" displayFolder="" count="0" memberValueDatatype="130" unbalanced="0"/>
    <cacheHierarchy uniqueName="[meeting_list_202001231041].[meeting_date]" caption="meeting_date" attribute="1" time="1" defaultMemberUniqueName="[meeting_list_202001231041].[meeting_date].[All]" allUniqueName="[meeting_list_202001231041].[meeting_date].[All]" dimensionUniqueName="[meeting_list_202001231041]" displayFolder="" count="0" memberValueDatatype="7" unbalanced="0"/>
    <cacheHierarchy uniqueName="[NNENEE Indi bdgt -20012020].[Branch]" caption="Branch" attribute="1" defaultMemberUniqueName="[NNENEE Indi bdgt -20012020].[Branch].[All]" allUniqueName="[NNENEE Indi bdgt -20012020].[Branch].[All]" dimensionUniqueName="[NNENEE Indi bdgt -20012020]" displayFolder="" count="0" memberValueDatatype="130" unbalanced="0"/>
    <cacheHierarchy uniqueName="[NNENEE Indi bdgt -20012020].[Account Exe ID]" caption="Account Exe ID" attribute="1" defaultMemberUniqueName="[NNENEE Indi bdgt -20012020].[Account Exe ID].[All]" allUniqueName="[NNENEE Indi bdgt -20012020].[Account Exe ID].[All]" dimensionUniqueName="[NNENEE Indi bdgt -20012020]" displayFolder="" count="0" memberValueDatatype="5" unbalanced="0"/>
    <cacheHierarchy uniqueName="[NNENEE Indi bdgt -20012020].[Employee Name]" caption="Employee Name" attribute="1" defaultMemberUniqueName="[NNENEE Indi bdgt -20012020].[Employee Name].[All]" allUniqueName="[NNENEE Indi bdgt -20012020].[Employee Name].[All]" dimensionUniqueName="[NNENEE Indi bdgt -20012020]" displayFolder="" count="0" memberValueDatatype="130" unbalanced="0"/>
    <cacheHierarchy uniqueName="[NNENEE Indi bdgt -20012020].[New Role2]" caption="New Role2" attribute="1" defaultMemberUniqueName="[NNENEE Indi bdgt -20012020].[New Role2].[All]" allUniqueName="[NNENEE Indi bdgt -20012020].[New Role2].[All]" dimensionUniqueName="[NNENEE Indi bdgt -20012020]" displayFolder="" count="0" memberValueDatatype="130" unbalanced="0"/>
    <cacheHierarchy uniqueName="[NNENEE Indi bdgt -20012020].[New Budget]" caption="New Budget" attribute="1" defaultMemberUniqueName="[NNENEE Indi bdgt -20012020].[New Budget].[All]" allUniqueName="[NNENEE Indi bdgt -20012020].[New Budget].[All]" dimensionUniqueName="[NNENEE Indi bdgt -20012020]" displayFolder="" count="0" memberValueDatatype="5" unbalanced="0"/>
    <cacheHierarchy uniqueName="[NNENEE Indi bdgt -20012020].[Cross sell bugdet]" caption="Cross sell bugdet" attribute="1" defaultMemberUniqueName="[NNENEE Indi bdgt -20012020].[Cross sell bugdet].[All]" allUniqueName="[NNENEE Indi bdgt -20012020].[Cross sell bugdet].[All]" dimensionUniqueName="[NNENEE Indi bdgt -20012020]" displayFolder="" count="0" memberValueDatatype="5" unbalanced="0"/>
    <cacheHierarchy uniqueName="[NNENEE Indi bdgt -20012020].[Renewal Budget]" caption="Renewal Budget" attribute="1" defaultMemberUniqueName="[NNENEE Indi bdgt -20012020].[Renewal Budget].[All]" allUniqueName="[NNENEE Indi bdgt -20012020].[Renewal Budget].[All]" dimensionUniqueName="[NNENEE Indi bdgt -20012020]" displayFolder="" count="0" memberValueDatatype="5" unbalanced="0"/>
    <cacheHierarchy uniqueName="[Sheet1].[Executive name]" caption="Executive name" attribute="1" defaultMemberUniqueName="[Sheet1].[Executive name].[All]" allUniqueName="[Sheet1].[Executive name].[All]" dimensionUniqueName="[Sheet1]" displayFolder="" count="2" memberValueDatatype="130" unbalanced="0">
      <fieldsUsage count="2">
        <fieldUsage x="-1"/>
        <fieldUsage x="0"/>
      </fieldsUsage>
    </cacheHierarchy>
    <cacheHierarchy uniqueName="[Measures].[__XL_Count fees_202001231041]" caption="__XL_Count fees_202001231041" measure="1" displayFolder="" measureGroup="fees_202001231041" count="0" hidden="1"/>
    <cacheHierarchy uniqueName="[Measures].[__XL_Count NNENEE Indi bdgt -20012020]" caption="__XL_Count NNENEE Indi bdgt -20012020" measure="1" displayFolder="" measureGroup="NNENEE Indi bdgt -20012020" count="0" hidden="1"/>
    <cacheHierarchy uniqueName="[Measures].[__XL_Count meeting_list_202001231041]" caption="__XL_Count meeting_list_202001231041" measure="1" displayFolder="" measureGroup="meeting_list_202001231041" count="0" hidden="1"/>
    <cacheHierarchy uniqueName="[Measures].[__XL_Count gcrm_opportunity_202001231041]" caption="__XL_Count gcrm_opportunity_202001231041" measure="1" displayFolder="" measureGroup="gcrm_opportunity_202001231041" count="0" hidden="1"/>
    <cacheHierarchy uniqueName="[Measures].[__XL_Count Sheet1]" caption="__XL_Count Sheet1" measure="1" displayFolder="" measureGroup="Sheet1" count="0" hidden="1"/>
    <cacheHierarchy uniqueName="[Measures].[__XL_Count Clean brokerage]" caption="__XL_Count Clean brokerage" measure="1" displayFolder="" measureGroup="Clean brokerage" count="0" hidden="1"/>
    <cacheHierarchy uniqueName="[Measures].[__XL_Count invoice_202001231041]" caption="__XL_Count invoice_202001231041" measure="1" displayFolder="" measureGroup="invoice_202001231041" count="0" hidden="1"/>
    <cacheHierarchy uniqueName="[Measures].[__No measures defined]" caption="__No measures defined" measure="1" displayFolder="" count="0" hidden="1"/>
    <cacheHierarchy uniqueName="[Measures].[Sum of New Budget]" caption="Sum of New Budget" measure="1" displayFolder="" measureGroup="NNENEE Indi bdgt -20012020" count="0" hidden="1">
      <extLst>
        <ext xmlns:x15="http://schemas.microsoft.com/office/spreadsheetml/2010/11/main" uri="{B97F6D7D-B522-45F9-BDA1-12C45D357490}">
          <x15:cacheHierarchy aggregatedColumn="62"/>
        </ext>
      </extLst>
    </cacheHierarchy>
    <cacheHierarchy uniqueName="[Measures].[Sum of Cross sell bugdet]" caption="Sum of Cross sell bugdet" measure="1" displayFolder="" measureGroup="NNENEE Indi bdgt -20012020" count="0" hidden="1">
      <extLst>
        <ext xmlns:x15="http://schemas.microsoft.com/office/spreadsheetml/2010/11/main" uri="{B97F6D7D-B522-45F9-BDA1-12C45D357490}">
          <x15:cacheHierarchy aggregatedColumn="63"/>
        </ext>
      </extLst>
    </cacheHierarchy>
    <cacheHierarchy uniqueName="[Measures].[Sum of Renewal Budget]" caption="Sum of Renewal Budget" measure="1" displayFolder="" measureGroup="NNENEE Indi bdgt -20012020" count="0" hidden="1">
      <extLst>
        <ext xmlns:x15="http://schemas.microsoft.com/office/spreadsheetml/2010/11/main" uri="{B97F6D7D-B522-45F9-BDA1-12C45D357490}">
          <x15:cacheHierarchy aggregatedColumn="64"/>
        </ext>
      </extLst>
    </cacheHierarchy>
    <cacheHierarchy uniqueName="[Measures].[Sum of Amount 2]" caption="Sum of Amount 2" measure="1" displayFolder="" measureGroup="fees_202001231041" count="0" hidden="1">
      <extLst>
        <ext xmlns:x15="http://schemas.microsoft.com/office/spreadsheetml/2010/11/main" uri="{B97F6D7D-B522-45F9-BDA1-12C45D357490}">
          <x15:cacheHierarchy aggregatedColumn="23"/>
        </ext>
      </extLst>
    </cacheHierarchy>
    <cacheHierarchy uniqueName="[Measures].[Count of meeting_date]" caption="Count of meeting_date" measure="1" displayFolder="" measureGroup="meeting_list_202001231041" count="0" hidden="1">
      <extLst>
        <ext xmlns:x15="http://schemas.microsoft.com/office/spreadsheetml/2010/11/main" uri="{B97F6D7D-B522-45F9-BDA1-12C45D357490}">
          <x15:cacheHierarchy aggregatedColumn="57"/>
        </ext>
      </extLst>
    </cacheHierarchy>
    <cacheHierarchy uniqueName="[Measures].[Count of stage]" caption="Count of stage" measure="1" displayFolder="" measureGroup="gcrm_opportunity_202001231041" count="0" hidden="1">
      <extLst>
        <ext xmlns:x15="http://schemas.microsoft.com/office/spreadsheetml/2010/11/main" uri="{B97F6D7D-B522-45F9-BDA1-12C45D357490}">
          <x15:cacheHierarchy aggregatedColumn="33"/>
        </ext>
      </extLst>
    </cacheHierarchy>
    <cacheHierarchy uniqueName="[Measures].[Count of Account Executive 2]" caption="Count of Account Executive 2" measure="1" displayFolder="" measureGroup="meeting_list_202001231041" count="0" hidden="1">
      <extLst>
        <ext xmlns:x15="http://schemas.microsoft.com/office/spreadsheetml/2010/11/main" uri="{B97F6D7D-B522-45F9-BDA1-12C45D357490}">
          <x15:cacheHierarchy aggregatedColumn="54"/>
        </ext>
      </extLst>
    </cacheHierarchy>
    <cacheHierarchy uniqueName="[Measures].[Sum of revenue_amount]" caption="Sum of revenue_amount" measure="1" displayFolder="" measureGroup="gcrm_opportunity_202001231041" count="0" hidden="1">
      <extLst>
        <ext xmlns:x15="http://schemas.microsoft.com/office/spreadsheetml/2010/11/main" uri="{B97F6D7D-B522-45F9-BDA1-12C45D357490}">
          <x15:cacheHierarchy aggregatedColumn="31"/>
        </ext>
      </extLst>
    </cacheHierarchy>
    <cacheHierarchy uniqueName="[Measures].[Count of global_attendees]" caption="Count of global_attendees" measure="1" displayFolder="" measureGroup="meeting_list_202001231041" count="0" hidden="1">
      <extLst>
        <ext xmlns:x15="http://schemas.microsoft.com/office/spreadsheetml/2010/11/main" uri="{B97F6D7D-B522-45F9-BDA1-12C45D357490}">
          <x15:cacheHierarchy aggregatedColumn="56"/>
        </ext>
      </extLst>
    </cacheHierarchy>
    <cacheHierarchy uniqueName="[Measures].[Sum of Amount]" caption="Sum of Amount" measure="1" displayFolder="" measureGroup="Clean brokerage" count="0" hidden="1">
      <extLst>
        <ext xmlns:x15="http://schemas.microsoft.com/office/spreadsheetml/2010/11/main" uri="{B97F6D7D-B522-45F9-BDA1-12C45D357490}">
          <x15:cacheHierarchy aggregatedColumn="11"/>
        </ext>
      </extLst>
    </cacheHierarchy>
    <cacheHierarchy uniqueName="[Measures].[Count of income_class]" caption="Count of income_class" measure="1" displayFolder="" measureGroup="invoice_202001231041" count="0" hidden="1">
      <extLst>
        <ext xmlns:x15="http://schemas.microsoft.com/office/spreadsheetml/2010/11/main" uri="{B97F6D7D-B522-45F9-BDA1-12C45D357490}">
          <x15:cacheHierarchy aggregatedColumn="47"/>
        </ext>
      </extLst>
    </cacheHierarchy>
    <cacheHierarchy uniqueName="[Measures].[Sum of invoice_number]" caption="Sum of invoice_number" measure="1" displayFolder="" measureGroup="invoice_202001231041" count="0" hidden="1">
      <extLst>
        <ext xmlns:x15="http://schemas.microsoft.com/office/spreadsheetml/2010/11/main" uri="{B97F6D7D-B522-45F9-BDA1-12C45D357490}">
          <x15:cacheHierarchy aggregatedColumn="39"/>
        </ext>
      </extLst>
    </cacheHierarchy>
    <cacheHierarchy uniqueName="[Measures].[Count of invoice_number]" caption="Count of invoice_number" measure="1" displayFolder="" measureGroup="invoice_202001231041" count="0" oneField="1" hidden="1">
      <fieldsUsage count="1">
        <fieldUsage x="2"/>
      </fieldsUsage>
      <extLst>
        <ext xmlns:x15="http://schemas.microsoft.com/office/spreadsheetml/2010/11/main" uri="{B97F6D7D-B522-45F9-BDA1-12C45D357490}">
          <x15:cacheHierarchy aggregatedColumn="39"/>
        </ext>
      </extLst>
    </cacheHierarchy>
  </cacheHierarchies>
  <kpis count="0"/>
  <dimensions count="8">
    <dimension name="Clean brokerage" uniqueName="[Clean brokerage]" caption="Clean brokerage"/>
    <dimension name="fees_202001231041" uniqueName="[fees_202001231041]" caption="fees_202001231041"/>
    <dimension name="gcrm_opportunity_202001231041" uniqueName="[gcrm_opportunity_202001231041]" caption="gcrm_opportunity_202001231041"/>
    <dimension name="invoice_202001231041" uniqueName="[invoice_202001231041]" caption="invoice_202001231041"/>
    <dimension measure="1" name="Measures" uniqueName="[Measures]" caption="Measures"/>
    <dimension name="meeting_list_202001231041" uniqueName="[meeting_list_202001231041]" caption="meeting_list_202001231041"/>
    <dimension name="NNENEE Indi bdgt -20012020" uniqueName="[NNENEE Indi bdgt -20012020]" caption="NNENEE Indi bdgt -20012020"/>
    <dimension name="Sheet1" uniqueName="[Sheet1]" caption="Sheet1"/>
  </dimensions>
  <measureGroups count="7">
    <measureGroup name="Clean brokerage" caption="Clean brokerage"/>
    <measureGroup name="fees_202001231041" caption="fees_202001231041"/>
    <measureGroup name="gcrm_opportunity_202001231041" caption="gcrm_opportunity_202001231041"/>
    <measureGroup name="invoice_202001231041" caption="invoice_202001231041"/>
    <measureGroup name="meeting_list_202001231041" caption="meeting_list_202001231041"/>
    <measureGroup name="NNENEE Indi bdgt -20012020" caption="NNENEE Indi bdgt -20012020"/>
    <measureGroup name="Sheet1" caption="Sheet1"/>
  </measureGroups>
  <maps count="13">
    <map measureGroup="0" dimension="0"/>
    <map measureGroup="0" dimension="7"/>
    <map measureGroup="1" dimension="1"/>
    <map measureGroup="1" dimension="7"/>
    <map measureGroup="2" dimension="2"/>
    <map measureGroup="2" dimension="7"/>
    <map measureGroup="3" dimension="3"/>
    <map measureGroup="3" dimension="7"/>
    <map measureGroup="4" dimension="5"/>
    <map measureGroup="4" dimension="7"/>
    <map measureGroup="5" dimension="6"/>
    <map measureGroup="5" dimension="7"/>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72.859546874999" backgroundQuery="1" createdVersion="8" refreshedVersion="8" minRefreshableVersion="3" recordCount="0" supportSubquery="1" supportAdvancedDrill="1" xr:uid="{54CC49B4-9030-4C92-9DF7-635444A6A1F3}">
  <cacheSource type="external" connectionId="8"/>
  <cacheFields count="4">
    <cacheField name="[gcrm_opportunity_202001231041].[Account Executive].[Account Executive]" caption="Account Executive" numFmtId="0" hierarchy="29" level="1">
      <sharedItems count="5">
        <s v="Animesh Rawat"/>
        <s v="Ketan Jain"/>
        <s v="Mark"/>
        <s v="Shivani Sharma"/>
        <s v="Vinay"/>
      </sharedItems>
    </cacheField>
    <cacheField name="[gcrm_opportunity_202001231041].[stage].[stage]" caption="stage" numFmtId="0" hierarchy="33" level="1">
      <sharedItems count="3">
        <s v="Negotiate"/>
        <s v="Propose Solution"/>
        <s v="Qualify Opportunity"/>
      </sharedItems>
    </cacheField>
    <cacheField name="[Measures].[Sum of revenue_amount]" caption="Sum of revenue_amount" numFmtId="0" hierarchy="81" level="32767"/>
    <cacheField name="[Sheet1].[Executive name].[Executive name]" caption="Executive name" numFmtId="0" hierarchy="65" level="1">
      <sharedItems containsSemiMixedTypes="0" containsNonDate="0" containsString="0"/>
    </cacheField>
  </cacheFields>
  <cacheHierarchies count="87">
    <cacheHierarchy uniqueName="[Clean brokerage].[client_name]" caption="client_name" attribute="1" defaultMemberUniqueName="[Clean brokerage].[client_name].[All]" allUniqueName="[Clean brokerage].[client_name].[All]" dimensionUniqueName="[Clean brokerage]" displayFolder="" count="0" memberValueDatatype="130" unbalanced="0"/>
    <cacheHierarchy uniqueName="[Clean brokerage].[policy_number]" caption="policy_number" attribute="1" defaultMemberUniqueName="[Clean brokerage].[policy_number].[All]" allUniqueName="[Clean brokerage].[policy_number].[All]" dimensionUniqueName="[Clean brokerage]" displayFolder="" count="0" memberValueDatatype="130" unbalanced="0"/>
    <cacheHierarchy uniqueName="[Clean brokerage].[policy_status]" caption="policy_status" attribute="1" defaultMemberUniqueName="[Clean brokerage].[policy_status].[All]" allUniqueName="[Clean brokerage].[policy_status].[All]" dimensionUniqueName="[Clean brokerage]" displayFolder="" count="0" memberValueDatatype="130" unbalanced="0"/>
    <cacheHierarchy uniqueName="[Clean brokerage].[policy_start_date]" caption="policy_start_date" attribute="1" time="1" defaultMemberUniqueName="[Clean brokerage].[policy_start_date].[All]" allUniqueName="[Clean brokerage].[policy_start_date].[All]" dimensionUniqueName="[Clean brokerage]" displayFolder="" count="0" memberValueDatatype="7" unbalanced="0"/>
    <cacheHierarchy uniqueName="[Clean brokerage].[policy_end_date]" caption="policy_end_date" attribute="1" time="1" defaultMemberUniqueName="[Clean brokerage].[policy_end_date].[All]" allUniqueName="[Clean brokerage].[policy_end_date].[All]" dimensionUniqueName="[Clean brokerage]" displayFolder="" count="0" memberValueDatatype="7" unbalanced="0"/>
    <cacheHierarchy uniqueName="[Clean brokerage].[product_group]" caption="product_group" attribute="1" defaultMemberUniqueName="[Clean brokerage].[product_group].[All]" allUniqueName="[Clean brokerage].[product_group].[All]" dimensionUniqueName="[Clean brokerage]" displayFolder="" count="0" memberValueDatatype="130" unbalanced="0"/>
    <cacheHierarchy uniqueName="[Clean brokerage].[Account Exe ID]" caption="Account Exe ID" attribute="1" defaultMemberUniqueName="[Clean brokerage].[Account Exe ID].[All]" allUniqueName="[Clean brokerage].[Account Exe ID].[All]" dimensionUniqueName="[Clean brokerage]" displayFolder="" count="0" memberValueDatatype="5" unbalanced="0"/>
    <cacheHierarchy uniqueName="[Clean brokerage].[Exe Name]" caption="Exe Name" attribute="1" defaultMemberUniqueName="[Clean brokerage].[Exe Name].[All]" allUniqueName="[Clean brokerage].[Exe Name].[All]" dimensionUniqueName="[Clean brokerage]" displayFolder="" count="0" memberValueDatatype="130" unbalanced="0"/>
    <cacheHierarchy uniqueName="[Clean brokerage].[branch_name]" caption="branch_name" attribute="1" defaultMemberUniqueName="[Clean brokerage].[branch_name].[All]" allUniqueName="[Clean brokerage].[branch_name].[All]" dimensionUniqueName="[Clean brokerage]" displayFolder="" count="0" memberValueDatatype="130" unbalanced="0"/>
    <cacheHierarchy uniqueName="[Clean brokerage].[solution_group]" caption="solution_group" attribute="1" defaultMemberUniqueName="[Clean brokerage].[solution_group].[All]" allUniqueName="[Clean brokerage].[solution_group].[All]" dimensionUniqueName="[Clean brokerage]" displayFolder="" count="0" memberValueDatatype="130" unbalanced="0"/>
    <cacheHierarchy uniqueName="[Clean brokerage].[income_class]" caption="income_class" attribute="1" defaultMemberUniqueName="[Clean brokerage].[income_class].[All]" allUniqueName="[Clean brokerage].[income_class].[All]" dimensionUniqueName="[Clean brokerage]" displayFolder="" count="0" memberValueDatatype="130" unbalanced="0"/>
    <cacheHierarchy uniqueName="[Clean brokerage].[Amount]" caption="Amount" attribute="1" defaultMemberUniqueName="[Clean brokerage].[Amount].[All]" allUniqueName="[Clean brokerage].[Amount].[All]" dimensionUniqueName="[Clean brokerage]" displayFolder="" count="0" memberValueDatatype="5" unbalanced="0"/>
    <cacheHierarchy uniqueName="[Clean brokerage].[income_due_date]" caption="income_due_date" attribute="1" time="1" defaultMemberUniqueName="[Clean brokerage].[income_due_date].[All]" allUniqueName="[Clean brokerage].[income_due_date].[All]" dimensionUniqueName="[Clean brokerage]" displayFolder="" count="0" memberValueDatatype="7" unbalanced="0"/>
    <cacheHierarchy uniqueName="[Clean brokerage].[revenue_transaction_type]" caption="revenue_transaction_type" attribute="1" defaultMemberUniqueName="[Clean brokerage].[revenue_transaction_type].[All]" allUniqueName="[Clean brokerage].[revenue_transaction_type].[All]" dimensionUniqueName="[Clean brokerage]" displayFolder="" count="0" memberValueDatatype="130" unbalanced="0"/>
    <cacheHierarchy uniqueName="[Clean brokerage].[renewal_status]" caption="renewal_status" attribute="1" defaultMemberUniqueName="[Clean brokerage].[renewal_status].[All]" allUniqueName="[Clean brokerage].[renewal_status].[All]" dimensionUniqueName="[Clean brokerage]" displayFolder="" count="0" memberValueDatatype="130" unbalanced="0"/>
    <cacheHierarchy uniqueName="[Clean brokerage].[lapse_reason]" caption="lapse_reason" attribute="1" defaultMemberUniqueName="[Clean brokerage].[lapse_reason].[All]" allUniqueName="[Clean brokerage].[lapse_reason].[All]" dimensionUniqueName="[Clean brokerage]" displayFolder="" count="0" memberValueDatatype="130" unbalanced="0"/>
    <cacheHierarchy uniqueName="[Clean brokerage].[last_updated_date]" caption="last_updated_date" attribute="1" time="1" defaultMemberUniqueName="[Clean brokerage].[last_updated_date].[All]" allUniqueName="[Clean brokerage].[last_updated_date].[All]" dimensionUniqueName="[Clean brokerage]" displayFolder="" count="0" memberValueDatatype="7" unbalanced="0"/>
    <cacheHierarchy uniqueName="[fees_202001231041].[client_name]" caption="client_name" attribute="1" defaultMemberUniqueName="[fees_202001231041].[client_name].[All]" allUniqueName="[fees_202001231041].[client_name].[All]" dimensionUniqueName="[fees_202001231041]" displayFolder="" count="0" memberValueDatatype="130" unbalanced="0"/>
    <cacheHierarchy uniqueName="[fees_202001231041].[branch_name]" caption="branch_name" attribute="1" defaultMemberUniqueName="[fees_202001231041].[branch_name].[All]" allUniqueName="[fees_202001231041].[branch_name].[All]" dimensionUniqueName="[fees_202001231041]" displayFolder="" count="0" memberValueDatatype="130" unbalanced="0"/>
    <cacheHierarchy uniqueName="[fees_202001231041].[solution_group]" caption="solution_group" attribute="1" defaultMemberUniqueName="[fees_202001231041].[solution_group].[All]" allUniqueName="[fees_202001231041].[solution_group].[All]" dimensionUniqueName="[fees_202001231041]" displayFolder="" count="0" memberValueDatatype="130" unbalanced="0"/>
    <cacheHierarchy uniqueName="[fees_202001231041].[Account Exe ID]" caption="Account Exe ID" attribute="1" defaultMemberUniqueName="[fees_202001231041].[Account Exe ID].[All]" allUniqueName="[fees_202001231041].[Account Exe ID].[All]" dimensionUniqueName="[fees_202001231041]" displayFolder="" count="0" memberValueDatatype="5" unbalanced="0"/>
    <cacheHierarchy uniqueName="[fees_202001231041].[Account Executive]" caption="Account Executive" attribute="1" defaultMemberUniqueName="[fees_202001231041].[Account Executive].[All]" allUniqueName="[fees_202001231041].[Account Executive].[All]" dimensionUniqueName="[fees_202001231041]" displayFolder="" count="0" memberValueDatatype="130" unbalanced="0"/>
    <cacheHierarchy uniqueName="[fees_202001231041].[income_class]" caption="income_class" attribute="1" defaultMemberUniqueName="[fees_202001231041].[income_class].[All]" allUniqueName="[fees_202001231041].[income_class].[All]" dimensionUniqueName="[fees_202001231041]" displayFolder="" count="0" memberValueDatatype="130" unbalanced="0"/>
    <cacheHierarchy uniqueName="[fees_202001231041].[Amount]" caption="Amount" attribute="1" defaultMemberUniqueName="[fees_202001231041].[Amount].[All]" allUniqueName="[fees_202001231041].[Amount].[All]" dimensionUniqueName="[fees_202001231041]" displayFolder="" count="0" memberValueDatatype="5" unbalanced="0"/>
    <cacheHierarchy uniqueName="[fees_202001231041].[income_due_date]" caption="income_due_date" attribute="1" time="1" defaultMemberUniqueName="[fees_202001231041].[income_due_date].[All]" allUniqueName="[fees_202001231041].[income_due_date].[All]" dimensionUniqueName="[fees_202001231041]" displayFolder="" count="0" memberValueDatatype="7" unbalanced="0"/>
    <cacheHierarchy uniqueName="[fees_202001231041].[revenue_transaction_type]" caption="revenue_transaction_type" attribute="1" defaultMemberUniqueName="[fees_202001231041].[revenue_transaction_type].[All]" allUniqueName="[fees_202001231041].[revenue_transaction_type].[All]" dimensionUniqueName="[fees_202001231041]" displayFolder="" count="0" memberValueDatatype="130" unbalanced="0"/>
    <cacheHierarchy uniqueName="[gcrm_opportunity_202001231041].[opportunity_name]" caption="opportunity_name" attribute="1" defaultMemberUniqueName="[gcrm_opportunity_202001231041].[opportunity_name].[All]" allUniqueName="[gcrm_opportunity_202001231041].[opportunity_name].[All]" dimensionUniqueName="[gcrm_opportunity_202001231041]" displayFolder="" count="0" memberValueDatatype="130" unbalanced="0"/>
    <cacheHierarchy uniqueName="[gcrm_opportunity_202001231041].[opportunity_id]" caption="opportunity_id" attribute="1" defaultMemberUniqueName="[gcrm_opportunity_202001231041].[opportunity_id].[All]" allUniqueName="[gcrm_opportunity_202001231041].[opportunity_id].[All]" dimensionUniqueName="[gcrm_opportunity_202001231041]" displayFolder="" count="0" memberValueDatatype="130" unbalanced="0"/>
    <cacheHierarchy uniqueName="[gcrm_opportunity_202001231041].[Account Exe Id]" caption="Account Exe Id" attribute="1" defaultMemberUniqueName="[gcrm_opportunity_202001231041].[Account Exe Id].[All]" allUniqueName="[gcrm_opportunity_202001231041].[Account Exe Id].[All]" dimensionUniqueName="[gcrm_opportunity_202001231041]" displayFolder="" count="0" memberValueDatatype="5" unbalanced="0"/>
    <cacheHierarchy uniqueName="[gcrm_opportunity_202001231041].[Account Executive]" caption="Account Executive" attribute="1" defaultMemberUniqueName="[gcrm_opportunity_202001231041].[Account Executive].[All]" allUniqueName="[gcrm_opportunity_202001231041].[Account Executive].[All]" dimensionUniqueName="[gcrm_opportunity_202001231041]" displayFolder="" count="2" memberValueDatatype="130" unbalanced="0">
      <fieldsUsage count="2">
        <fieldUsage x="-1"/>
        <fieldUsage x="0"/>
      </fieldsUsage>
    </cacheHierarchy>
    <cacheHierarchy uniqueName="[gcrm_opportunity_202001231041].[premium_amount]" caption="premium_amount" attribute="1" defaultMemberUniqueName="[gcrm_opportunity_202001231041].[premium_amount].[All]" allUniqueName="[gcrm_opportunity_202001231041].[premium_amount].[All]" dimensionUniqueName="[gcrm_opportunity_202001231041]" displayFolder="" count="0" memberValueDatatype="5" unbalanced="0"/>
    <cacheHierarchy uniqueName="[gcrm_opportunity_202001231041].[revenue_amount]" caption="revenue_amount" attribute="1" defaultMemberUniqueName="[gcrm_opportunity_202001231041].[revenue_amount].[All]" allUniqueName="[gcrm_opportunity_202001231041].[revenue_amount].[All]" dimensionUniqueName="[gcrm_opportunity_202001231041]" displayFolder="" count="0" memberValueDatatype="5" unbalanced="0"/>
    <cacheHierarchy uniqueName="[gcrm_opportunity_202001231041].[closing_date]" caption="closing_date" attribute="1" time="1" defaultMemberUniqueName="[gcrm_opportunity_202001231041].[closing_date].[All]" allUniqueName="[gcrm_opportunity_202001231041].[closing_date].[All]" dimensionUniqueName="[gcrm_opportunity_202001231041]" displayFolder="" count="0" memberValueDatatype="7" unbalanced="0"/>
    <cacheHierarchy uniqueName="[gcrm_opportunity_202001231041].[stage]" caption="stage" attribute="1" defaultMemberUniqueName="[gcrm_opportunity_202001231041].[stage].[All]" allUniqueName="[gcrm_opportunity_202001231041].[stage].[All]" dimensionUniqueName="[gcrm_opportunity_202001231041]" displayFolder="" count="2" memberValueDatatype="130" unbalanced="0">
      <fieldsUsage count="2">
        <fieldUsage x="-1"/>
        <fieldUsage x="1"/>
      </fieldsUsage>
    </cacheHierarchy>
    <cacheHierarchy uniqueName="[gcrm_opportunity_202001231041].[branch]" caption="branch" attribute="1" defaultMemberUniqueName="[gcrm_opportunity_202001231041].[branch].[All]" allUniqueName="[gcrm_opportunity_202001231041].[branch].[All]" dimensionUniqueName="[gcrm_opportunity_202001231041]" displayFolder="" count="0" memberValueDatatype="130" unbalanced="0"/>
    <cacheHierarchy uniqueName="[gcrm_opportunity_202001231041].[specialty]" caption="specialty" attribute="1" defaultMemberUniqueName="[gcrm_opportunity_202001231041].[specialty].[All]" allUniqueName="[gcrm_opportunity_202001231041].[specialty].[All]" dimensionUniqueName="[gcrm_opportunity_202001231041]" displayFolder="" count="0" memberValueDatatype="130" unbalanced="0"/>
    <cacheHierarchy uniqueName="[gcrm_opportunity_202001231041].[product_group]" caption="product_group" attribute="1" defaultMemberUniqueName="[gcrm_opportunity_202001231041].[product_group].[All]" allUniqueName="[gcrm_opportunity_202001231041].[product_group].[All]" dimensionUniqueName="[gcrm_opportunity_202001231041]" displayFolder="" count="0" memberValueDatatype="130" unbalanced="0"/>
    <cacheHierarchy uniqueName="[gcrm_opportunity_202001231041].[product_sub_group]" caption="product_sub_group" attribute="1" defaultMemberUniqueName="[gcrm_opportunity_202001231041].[product_sub_group].[All]" allUniqueName="[gcrm_opportunity_202001231041].[product_sub_group].[All]" dimensionUniqueName="[gcrm_opportunity_202001231041]" displayFolder="" count="0" memberValueDatatype="130" unbalanced="0"/>
    <cacheHierarchy uniqueName="[gcrm_opportunity_202001231041].[risk_details]" caption="risk_details" attribute="1" defaultMemberUniqueName="[gcrm_opportunity_202001231041].[risk_details].[All]" allUniqueName="[gcrm_opportunity_202001231041].[risk_details].[All]" dimensionUniqueName="[gcrm_opportunity_202001231041]" displayFolder="" count="0" memberValueDatatype="130" unbalanced="0"/>
    <cacheHierarchy uniqueName="[invoice_202001231041].[invoice_number]" caption="invoice_number" attribute="1" defaultMemberUniqueName="[invoice_202001231041].[invoice_number].[All]" allUniqueName="[invoice_202001231041].[invoice_number].[All]" dimensionUniqueName="[invoice_202001231041]" displayFolder="" count="0" memberValueDatatype="5" unbalanced="0"/>
    <cacheHierarchy uniqueName="[invoice_202001231041].[invoice_date]" caption="invoice_date" attribute="1" time="1" defaultMemberUniqueName="[invoice_202001231041].[invoice_date].[All]" allUniqueName="[invoice_202001231041].[invoice_date].[All]" dimensionUniqueName="[invoice_202001231041]" displayFolder="" count="0" memberValueDatatype="7" unbalanced="0"/>
    <cacheHierarchy uniqueName="[invoice_202001231041].[Invoice_Month &amp; Year]" caption="Invoice_Month &amp; Year" attribute="1" defaultMemberUniqueName="[invoice_202001231041].[Invoice_Month &amp; Year].[All]" allUniqueName="[invoice_202001231041].[Invoice_Month &amp; Year].[All]" dimensionUniqueName="[invoice_202001231041]" displayFolder="" count="0" memberValueDatatype="130" unbalanced="0"/>
    <cacheHierarchy uniqueName="[invoice_202001231041].[revenue_transaction_type]" caption="revenue_transaction_type" attribute="1" defaultMemberUniqueName="[invoice_202001231041].[revenue_transaction_type].[All]" allUniqueName="[invoice_202001231041].[revenue_transaction_type].[All]" dimensionUniqueName="[invoice_202001231041]" displayFolder="" count="0" memberValueDatatype="130" unbalanced="0"/>
    <cacheHierarchy uniqueName="[invoice_202001231041].[branch_name]" caption="branch_name" attribute="1" defaultMemberUniqueName="[invoice_202001231041].[branch_name].[All]" allUniqueName="[invoice_202001231041].[branch_name].[All]" dimensionUniqueName="[invoice_202001231041]" displayFolder="" count="0" memberValueDatatype="130" unbalanced="0"/>
    <cacheHierarchy uniqueName="[invoice_202001231041].[solution_group]" caption="solution_group" attribute="1" defaultMemberUniqueName="[invoice_202001231041].[solution_group].[All]" allUniqueName="[invoice_202001231041].[solution_group].[All]" dimensionUniqueName="[invoice_202001231041]" displayFolder="" count="0" memberValueDatatype="130" unbalanced="0"/>
    <cacheHierarchy uniqueName="[invoice_202001231041].[Account Exe ID]" caption="Account Exe ID" attribute="1" defaultMemberUniqueName="[invoice_202001231041].[Account Exe ID].[All]" allUniqueName="[invoice_202001231041].[Account Exe ID].[All]" dimensionUniqueName="[invoice_202001231041]" displayFolder="" count="0" memberValueDatatype="5" unbalanced="0"/>
    <cacheHierarchy uniqueName="[invoice_202001231041].[Account Executive]" caption="Account Executive" attribute="1" defaultMemberUniqueName="[invoice_202001231041].[Account Executive].[All]" allUniqueName="[invoice_202001231041].[Account Executive].[All]" dimensionUniqueName="[invoice_202001231041]" displayFolder="" count="0" memberValueDatatype="130" unbalanced="0"/>
    <cacheHierarchy uniqueName="[invoice_202001231041].[income_class]" caption="income_class" attribute="1" defaultMemberUniqueName="[invoice_202001231041].[income_class].[All]" allUniqueName="[invoice_202001231041].[income_class].[All]" dimensionUniqueName="[invoice_202001231041]" displayFolder="" count="0" memberValueDatatype="130" unbalanced="0"/>
    <cacheHierarchy uniqueName="[invoice_202001231041].[Clean Client Name]" caption="Clean Client Name" attribute="1" defaultMemberUniqueName="[invoice_202001231041].[Clean Client Name].[All]" allUniqueName="[invoice_202001231041].[Clean Client Name].[All]" dimensionUniqueName="[invoice_202001231041]" displayFolder="" count="0" memberValueDatatype="130" unbalanced="0"/>
    <cacheHierarchy uniqueName="[invoice_202001231041].[Cleaned Policy_Number]" caption="Cleaned Policy_Number" attribute="1" defaultMemberUniqueName="[invoice_202001231041].[Cleaned Policy_Number].[All]" allUniqueName="[invoice_202001231041].[Cleaned Policy_Number].[All]" dimensionUniqueName="[invoice_202001231041]" displayFolder="" count="0" memberValueDatatype="130" unbalanced="0"/>
    <cacheHierarchy uniqueName="[invoice_202001231041].[Amount]" caption="Amount" attribute="1" defaultMemberUniqueName="[invoice_202001231041].[Amount].[All]" allUniqueName="[invoice_202001231041].[Amount].[All]" dimensionUniqueName="[invoice_202001231041]" displayFolder="" count="0" memberValueDatatype="5" unbalanced="0"/>
    <cacheHierarchy uniqueName="[invoice_202001231041].[income_due_date]" caption="income_due_date" attribute="1" time="1" defaultMemberUniqueName="[invoice_202001231041].[income_due_date].[All]" allUniqueName="[invoice_202001231041].[income_due_date].[All]" dimensionUniqueName="[invoice_202001231041]" displayFolder="" count="0" memberValueDatatype="7" unbalanced="0"/>
    <cacheHierarchy uniqueName="[invoice_202001231041].[check up]" caption="check up" attribute="1" defaultMemberUniqueName="[invoice_202001231041].[check up].[All]" allUniqueName="[invoice_202001231041].[check up].[All]" dimensionUniqueName="[invoice_202001231041]" displayFolder="" count="0" memberValueDatatype="130" unbalanced="0"/>
    <cacheHierarchy uniqueName="[meeting_list_202001231041].[Account Exe ID]" caption="Account Exe ID" attribute="1" defaultMemberUniqueName="[meeting_list_202001231041].[Account Exe ID].[All]" allUniqueName="[meeting_list_202001231041].[Account Exe ID].[All]" dimensionUniqueName="[meeting_list_202001231041]" displayFolder="" count="0" memberValueDatatype="5" unbalanced="0"/>
    <cacheHierarchy uniqueName="[meeting_list_202001231041].[Account Executive]" caption="Account Executive" attribute="1" defaultMemberUniqueName="[meeting_list_202001231041].[Account Executive].[All]" allUniqueName="[meeting_list_202001231041].[Account Executive].[All]" dimensionUniqueName="[meeting_list_202001231041]" displayFolder="" count="0" memberValueDatatype="130" unbalanced="0"/>
    <cacheHierarchy uniqueName="[meeting_list_202001231041].[branch_name]" caption="branch_name" attribute="1" defaultMemberUniqueName="[meeting_list_202001231041].[branch_name].[All]" allUniqueName="[meeting_list_202001231041].[branch_name].[All]" dimensionUniqueName="[meeting_list_202001231041]" displayFolder="" count="0" memberValueDatatype="130" unbalanced="0"/>
    <cacheHierarchy uniqueName="[meeting_list_202001231041].[global_attendees]" caption="global_attendees" attribute="1" defaultMemberUniqueName="[meeting_list_202001231041].[global_attendees].[All]" allUniqueName="[meeting_list_202001231041].[global_attendees].[All]" dimensionUniqueName="[meeting_list_202001231041]" displayFolder="" count="0" memberValueDatatype="130" unbalanced="0"/>
    <cacheHierarchy uniqueName="[meeting_list_202001231041].[meeting_date]" caption="meeting_date" attribute="1" time="1" defaultMemberUniqueName="[meeting_list_202001231041].[meeting_date].[All]" allUniqueName="[meeting_list_202001231041].[meeting_date].[All]" dimensionUniqueName="[meeting_list_202001231041]" displayFolder="" count="0" memberValueDatatype="7" unbalanced="0"/>
    <cacheHierarchy uniqueName="[NNENEE Indi bdgt -20012020].[Branch]" caption="Branch" attribute="1" defaultMemberUniqueName="[NNENEE Indi bdgt -20012020].[Branch].[All]" allUniqueName="[NNENEE Indi bdgt -20012020].[Branch].[All]" dimensionUniqueName="[NNENEE Indi bdgt -20012020]" displayFolder="" count="0" memberValueDatatype="130" unbalanced="0"/>
    <cacheHierarchy uniqueName="[NNENEE Indi bdgt -20012020].[Account Exe ID]" caption="Account Exe ID" attribute="1" defaultMemberUniqueName="[NNENEE Indi bdgt -20012020].[Account Exe ID].[All]" allUniqueName="[NNENEE Indi bdgt -20012020].[Account Exe ID].[All]" dimensionUniqueName="[NNENEE Indi bdgt -20012020]" displayFolder="" count="0" memberValueDatatype="5" unbalanced="0"/>
    <cacheHierarchy uniqueName="[NNENEE Indi bdgt -20012020].[Employee Name]" caption="Employee Name" attribute="1" defaultMemberUniqueName="[NNENEE Indi bdgt -20012020].[Employee Name].[All]" allUniqueName="[NNENEE Indi bdgt -20012020].[Employee Name].[All]" dimensionUniqueName="[NNENEE Indi bdgt -20012020]" displayFolder="" count="0" memberValueDatatype="130" unbalanced="0"/>
    <cacheHierarchy uniqueName="[NNENEE Indi bdgt -20012020].[New Role2]" caption="New Role2" attribute="1" defaultMemberUniqueName="[NNENEE Indi bdgt -20012020].[New Role2].[All]" allUniqueName="[NNENEE Indi bdgt -20012020].[New Role2].[All]" dimensionUniqueName="[NNENEE Indi bdgt -20012020]" displayFolder="" count="0" memberValueDatatype="130" unbalanced="0"/>
    <cacheHierarchy uniqueName="[NNENEE Indi bdgt -20012020].[New Budget]" caption="New Budget" attribute="1" defaultMemberUniqueName="[NNENEE Indi bdgt -20012020].[New Budget].[All]" allUniqueName="[NNENEE Indi bdgt -20012020].[New Budget].[All]" dimensionUniqueName="[NNENEE Indi bdgt -20012020]" displayFolder="" count="0" memberValueDatatype="5" unbalanced="0"/>
    <cacheHierarchy uniqueName="[NNENEE Indi bdgt -20012020].[Cross sell bugdet]" caption="Cross sell bugdet" attribute="1" defaultMemberUniqueName="[NNENEE Indi bdgt -20012020].[Cross sell bugdet].[All]" allUniqueName="[NNENEE Indi bdgt -20012020].[Cross sell bugdet].[All]" dimensionUniqueName="[NNENEE Indi bdgt -20012020]" displayFolder="" count="0" memberValueDatatype="5" unbalanced="0"/>
    <cacheHierarchy uniqueName="[NNENEE Indi bdgt -20012020].[Renewal Budget]" caption="Renewal Budget" attribute="1" defaultMemberUniqueName="[NNENEE Indi bdgt -20012020].[Renewal Budget].[All]" allUniqueName="[NNENEE Indi bdgt -20012020].[Renewal Budget].[All]" dimensionUniqueName="[NNENEE Indi bdgt -20012020]" displayFolder="" count="0" memberValueDatatype="5" unbalanced="0"/>
    <cacheHierarchy uniqueName="[Sheet1].[Executive name]" caption="Executive name" attribute="1" defaultMemberUniqueName="[Sheet1].[Executive name].[All]" allUniqueName="[Sheet1].[Executive name].[All]" dimensionUniqueName="[Sheet1]" displayFolder="" count="2" memberValueDatatype="130" unbalanced="0">
      <fieldsUsage count="2">
        <fieldUsage x="-1"/>
        <fieldUsage x="3"/>
      </fieldsUsage>
    </cacheHierarchy>
    <cacheHierarchy uniqueName="[Measures].[__XL_Count fees_202001231041]" caption="__XL_Count fees_202001231041" measure="1" displayFolder="" measureGroup="fees_202001231041" count="0" hidden="1"/>
    <cacheHierarchy uniqueName="[Measures].[__XL_Count NNENEE Indi bdgt -20012020]" caption="__XL_Count NNENEE Indi bdgt -20012020" measure="1" displayFolder="" measureGroup="NNENEE Indi bdgt -20012020" count="0" hidden="1"/>
    <cacheHierarchy uniqueName="[Measures].[__XL_Count meeting_list_202001231041]" caption="__XL_Count meeting_list_202001231041" measure="1" displayFolder="" measureGroup="meeting_list_202001231041" count="0" hidden="1"/>
    <cacheHierarchy uniqueName="[Measures].[__XL_Count gcrm_opportunity_202001231041]" caption="__XL_Count gcrm_opportunity_202001231041" measure="1" displayFolder="" measureGroup="gcrm_opportunity_202001231041" count="0" hidden="1"/>
    <cacheHierarchy uniqueName="[Measures].[__XL_Count Sheet1]" caption="__XL_Count Sheet1" measure="1" displayFolder="" measureGroup="Sheet1" count="0" hidden="1"/>
    <cacheHierarchy uniqueName="[Measures].[__XL_Count Clean brokerage]" caption="__XL_Count Clean brokerage" measure="1" displayFolder="" measureGroup="Clean brokerage" count="0" hidden="1"/>
    <cacheHierarchy uniqueName="[Measures].[__XL_Count invoice_202001231041]" caption="__XL_Count invoice_202001231041" measure="1" displayFolder="" measureGroup="invoice_202001231041" count="0" hidden="1"/>
    <cacheHierarchy uniqueName="[Measures].[__No measures defined]" caption="__No measures defined" measure="1" displayFolder="" count="0" hidden="1"/>
    <cacheHierarchy uniqueName="[Measures].[Sum of New Budget]" caption="Sum of New Budget" measure="1" displayFolder="" measureGroup="NNENEE Indi bdgt -20012020" count="0" hidden="1">
      <extLst>
        <ext xmlns:x15="http://schemas.microsoft.com/office/spreadsheetml/2010/11/main" uri="{B97F6D7D-B522-45F9-BDA1-12C45D357490}">
          <x15:cacheHierarchy aggregatedColumn="62"/>
        </ext>
      </extLst>
    </cacheHierarchy>
    <cacheHierarchy uniqueName="[Measures].[Sum of Cross sell bugdet]" caption="Sum of Cross sell bugdet" measure="1" displayFolder="" measureGroup="NNENEE Indi bdgt -20012020" count="0" hidden="1">
      <extLst>
        <ext xmlns:x15="http://schemas.microsoft.com/office/spreadsheetml/2010/11/main" uri="{B97F6D7D-B522-45F9-BDA1-12C45D357490}">
          <x15:cacheHierarchy aggregatedColumn="63"/>
        </ext>
      </extLst>
    </cacheHierarchy>
    <cacheHierarchy uniqueName="[Measures].[Sum of Renewal Budget]" caption="Sum of Renewal Budget" measure="1" displayFolder="" measureGroup="NNENEE Indi bdgt -20012020" count="0" hidden="1">
      <extLst>
        <ext xmlns:x15="http://schemas.microsoft.com/office/spreadsheetml/2010/11/main" uri="{B97F6D7D-B522-45F9-BDA1-12C45D357490}">
          <x15:cacheHierarchy aggregatedColumn="64"/>
        </ext>
      </extLst>
    </cacheHierarchy>
    <cacheHierarchy uniqueName="[Measures].[Sum of Amount 2]" caption="Sum of Amount 2" measure="1" displayFolder="" measureGroup="fees_202001231041" count="0" hidden="1">
      <extLst>
        <ext xmlns:x15="http://schemas.microsoft.com/office/spreadsheetml/2010/11/main" uri="{B97F6D7D-B522-45F9-BDA1-12C45D357490}">
          <x15:cacheHierarchy aggregatedColumn="23"/>
        </ext>
      </extLst>
    </cacheHierarchy>
    <cacheHierarchy uniqueName="[Measures].[Count of meeting_date]" caption="Count of meeting_date" measure="1" displayFolder="" measureGroup="meeting_list_202001231041" count="0" hidden="1">
      <extLst>
        <ext xmlns:x15="http://schemas.microsoft.com/office/spreadsheetml/2010/11/main" uri="{B97F6D7D-B522-45F9-BDA1-12C45D357490}">
          <x15:cacheHierarchy aggregatedColumn="57"/>
        </ext>
      </extLst>
    </cacheHierarchy>
    <cacheHierarchy uniqueName="[Measures].[Count of stage]" caption="Count of stage" measure="1" displayFolder="" measureGroup="gcrm_opportunity_202001231041" count="0" hidden="1">
      <extLst>
        <ext xmlns:x15="http://schemas.microsoft.com/office/spreadsheetml/2010/11/main" uri="{B97F6D7D-B522-45F9-BDA1-12C45D357490}">
          <x15:cacheHierarchy aggregatedColumn="33"/>
        </ext>
      </extLst>
    </cacheHierarchy>
    <cacheHierarchy uniqueName="[Measures].[Count of Account Executive 2]" caption="Count of Account Executive 2" measure="1" displayFolder="" measureGroup="meeting_list_202001231041" count="0" hidden="1">
      <extLst>
        <ext xmlns:x15="http://schemas.microsoft.com/office/spreadsheetml/2010/11/main" uri="{B97F6D7D-B522-45F9-BDA1-12C45D357490}">
          <x15:cacheHierarchy aggregatedColumn="54"/>
        </ext>
      </extLst>
    </cacheHierarchy>
    <cacheHierarchy uniqueName="[Measures].[Sum of revenue_amount]" caption="Sum of revenue_amount" measure="1" displayFolder="" measureGroup="gcrm_opportunity_202001231041" count="0" oneField="1" hidden="1">
      <fieldsUsage count="1">
        <fieldUsage x="2"/>
      </fieldsUsage>
      <extLst>
        <ext xmlns:x15="http://schemas.microsoft.com/office/spreadsheetml/2010/11/main" uri="{B97F6D7D-B522-45F9-BDA1-12C45D357490}">
          <x15:cacheHierarchy aggregatedColumn="31"/>
        </ext>
      </extLst>
    </cacheHierarchy>
    <cacheHierarchy uniqueName="[Measures].[Count of global_attendees]" caption="Count of global_attendees" measure="1" displayFolder="" measureGroup="meeting_list_202001231041" count="0" hidden="1">
      <extLst>
        <ext xmlns:x15="http://schemas.microsoft.com/office/spreadsheetml/2010/11/main" uri="{B97F6D7D-B522-45F9-BDA1-12C45D357490}">
          <x15:cacheHierarchy aggregatedColumn="56"/>
        </ext>
      </extLst>
    </cacheHierarchy>
    <cacheHierarchy uniqueName="[Measures].[Sum of Amount]" caption="Sum of Amount" measure="1" displayFolder="" measureGroup="Clean brokerage" count="0" hidden="1">
      <extLst>
        <ext xmlns:x15="http://schemas.microsoft.com/office/spreadsheetml/2010/11/main" uri="{B97F6D7D-B522-45F9-BDA1-12C45D357490}">
          <x15:cacheHierarchy aggregatedColumn="11"/>
        </ext>
      </extLst>
    </cacheHierarchy>
    <cacheHierarchy uniqueName="[Measures].[Count of income_class]" caption="Count of income_class" measure="1" displayFolder="" measureGroup="invoice_202001231041" count="0" hidden="1">
      <extLst>
        <ext xmlns:x15="http://schemas.microsoft.com/office/spreadsheetml/2010/11/main" uri="{B97F6D7D-B522-45F9-BDA1-12C45D357490}">
          <x15:cacheHierarchy aggregatedColumn="47"/>
        </ext>
      </extLst>
    </cacheHierarchy>
    <cacheHierarchy uniqueName="[Measures].[Sum of invoice_number]" caption="Sum of invoice_number" measure="1" displayFolder="" measureGroup="invoice_202001231041" count="0" hidden="1">
      <extLst>
        <ext xmlns:x15="http://schemas.microsoft.com/office/spreadsheetml/2010/11/main" uri="{B97F6D7D-B522-45F9-BDA1-12C45D357490}">
          <x15:cacheHierarchy aggregatedColumn="39"/>
        </ext>
      </extLst>
    </cacheHierarchy>
    <cacheHierarchy uniqueName="[Measures].[Count of invoice_number]" caption="Count of invoice_number" measure="1" displayFolder="" measureGroup="invoice_202001231041" count="0" hidden="1">
      <extLst>
        <ext xmlns:x15="http://schemas.microsoft.com/office/spreadsheetml/2010/11/main" uri="{B97F6D7D-B522-45F9-BDA1-12C45D357490}">
          <x15:cacheHierarchy aggregatedColumn="39"/>
        </ext>
      </extLst>
    </cacheHierarchy>
  </cacheHierarchies>
  <kpis count="0"/>
  <dimensions count="8">
    <dimension name="Clean brokerage" uniqueName="[Clean brokerage]" caption="Clean brokerage"/>
    <dimension name="fees_202001231041" uniqueName="[fees_202001231041]" caption="fees_202001231041"/>
    <dimension name="gcrm_opportunity_202001231041" uniqueName="[gcrm_opportunity_202001231041]" caption="gcrm_opportunity_202001231041"/>
    <dimension name="invoice_202001231041" uniqueName="[invoice_202001231041]" caption="invoice_202001231041"/>
    <dimension measure="1" name="Measures" uniqueName="[Measures]" caption="Measures"/>
    <dimension name="meeting_list_202001231041" uniqueName="[meeting_list_202001231041]" caption="meeting_list_202001231041"/>
    <dimension name="NNENEE Indi bdgt -20012020" uniqueName="[NNENEE Indi bdgt -20012020]" caption="NNENEE Indi bdgt -20012020"/>
    <dimension name="Sheet1" uniqueName="[Sheet1]" caption="Sheet1"/>
  </dimensions>
  <measureGroups count="7">
    <measureGroup name="Clean brokerage" caption="Clean brokerage"/>
    <measureGroup name="fees_202001231041" caption="fees_202001231041"/>
    <measureGroup name="gcrm_opportunity_202001231041" caption="gcrm_opportunity_202001231041"/>
    <measureGroup name="invoice_202001231041" caption="invoice_202001231041"/>
    <measureGroup name="meeting_list_202001231041" caption="meeting_list_202001231041"/>
    <measureGroup name="NNENEE Indi bdgt -20012020" caption="NNENEE Indi bdgt -20012020"/>
    <measureGroup name="Sheet1" caption="Sheet1"/>
  </measureGroups>
  <maps count="13">
    <map measureGroup="0" dimension="0"/>
    <map measureGroup="0" dimension="7"/>
    <map measureGroup="1" dimension="1"/>
    <map measureGroup="1" dimension="7"/>
    <map measureGroup="2" dimension="2"/>
    <map measureGroup="2" dimension="7"/>
    <map measureGroup="3" dimension="3"/>
    <map measureGroup="3" dimension="7"/>
    <map measureGroup="4" dimension="5"/>
    <map measureGroup="4" dimension="7"/>
    <map measureGroup="5" dimension="6"/>
    <map measureGroup="5" dimension="7"/>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72.859547337961" backgroundQuery="1" createdVersion="8" refreshedVersion="8" minRefreshableVersion="3" recordCount="0" supportSubquery="1" supportAdvancedDrill="1" xr:uid="{44A781C1-956B-4F3C-A63A-E736D18EF803}">
  <cacheSource type="external" connectionId="8"/>
  <cacheFields count="2">
    <cacheField name="[Measures].[Count of meeting_date]" caption="Count of meeting_date" numFmtId="0" hierarchy="78" level="32767"/>
    <cacheField name="[Sheet1].[Executive name].[Executive name]" caption="Executive name" numFmtId="0" hierarchy="65" level="1">
      <sharedItems count="9">
        <s v="Abhinav Shivam"/>
        <s v="Animesh Rawat"/>
        <s v="Gilbert"/>
        <s v="Ketan Jain"/>
        <s v="Manish Sharma"/>
        <s v="Mark"/>
        <s v="Raju Kumar"/>
        <s v="Shivani Sharma"/>
        <s v="Vinay"/>
      </sharedItems>
    </cacheField>
  </cacheFields>
  <cacheHierarchies count="87">
    <cacheHierarchy uniqueName="[Clean brokerage].[client_name]" caption="client_name" attribute="1" defaultMemberUniqueName="[Clean brokerage].[client_name].[All]" allUniqueName="[Clean brokerage].[client_name].[All]" dimensionUniqueName="[Clean brokerage]" displayFolder="" count="0" memberValueDatatype="130" unbalanced="0"/>
    <cacheHierarchy uniqueName="[Clean brokerage].[policy_number]" caption="policy_number" attribute="1" defaultMemberUniqueName="[Clean brokerage].[policy_number].[All]" allUniqueName="[Clean brokerage].[policy_number].[All]" dimensionUniqueName="[Clean brokerage]" displayFolder="" count="0" memberValueDatatype="130" unbalanced="0"/>
    <cacheHierarchy uniqueName="[Clean brokerage].[policy_status]" caption="policy_status" attribute="1" defaultMemberUniqueName="[Clean brokerage].[policy_status].[All]" allUniqueName="[Clean brokerage].[policy_status].[All]" dimensionUniqueName="[Clean brokerage]" displayFolder="" count="0" memberValueDatatype="130" unbalanced="0"/>
    <cacheHierarchy uniqueName="[Clean brokerage].[policy_start_date]" caption="policy_start_date" attribute="1" time="1" defaultMemberUniqueName="[Clean brokerage].[policy_start_date].[All]" allUniqueName="[Clean brokerage].[policy_start_date].[All]" dimensionUniqueName="[Clean brokerage]" displayFolder="" count="0" memberValueDatatype="7" unbalanced="0"/>
    <cacheHierarchy uniqueName="[Clean brokerage].[policy_end_date]" caption="policy_end_date" attribute="1" time="1" defaultMemberUniqueName="[Clean brokerage].[policy_end_date].[All]" allUniqueName="[Clean brokerage].[policy_end_date].[All]" dimensionUniqueName="[Clean brokerage]" displayFolder="" count="0" memberValueDatatype="7" unbalanced="0"/>
    <cacheHierarchy uniqueName="[Clean brokerage].[product_group]" caption="product_group" attribute="1" defaultMemberUniqueName="[Clean brokerage].[product_group].[All]" allUniqueName="[Clean brokerage].[product_group].[All]" dimensionUniqueName="[Clean brokerage]" displayFolder="" count="0" memberValueDatatype="130" unbalanced="0"/>
    <cacheHierarchy uniqueName="[Clean brokerage].[Account Exe ID]" caption="Account Exe ID" attribute="1" defaultMemberUniqueName="[Clean brokerage].[Account Exe ID].[All]" allUniqueName="[Clean brokerage].[Account Exe ID].[All]" dimensionUniqueName="[Clean brokerage]" displayFolder="" count="0" memberValueDatatype="5" unbalanced="0"/>
    <cacheHierarchy uniqueName="[Clean brokerage].[Exe Name]" caption="Exe Name" attribute="1" defaultMemberUniqueName="[Clean brokerage].[Exe Name].[All]" allUniqueName="[Clean brokerage].[Exe Name].[All]" dimensionUniqueName="[Clean brokerage]" displayFolder="" count="0" memberValueDatatype="130" unbalanced="0"/>
    <cacheHierarchy uniqueName="[Clean brokerage].[branch_name]" caption="branch_name" attribute="1" defaultMemberUniqueName="[Clean brokerage].[branch_name].[All]" allUniqueName="[Clean brokerage].[branch_name].[All]" dimensionUniqueName="[Clean brokerage]" displayFolder="" count="0" memberValueDatatype="130" unbalanced="0"/>
    <cacheHierarchy uniqueName="[Clean brokerage].[solution_group]" caption="solution_group" attribute="1" defaultMemberUniqueName="[Clean brokerage].[solution_group].[All]" allUniqueName="[Clean brokerage].[solution_group].[All]" dimensionUniqueName="[Clean brokerage]" displayFolder="" count="0" memberValueDatatype="130" unbalanced="0"/>
    <cacheHierarchy uniqueName="[Clean brokerage].[income_class]" caption="income_class" attribute="1" defaultMemberUniqueName="[Clean brokerage].[income_class].[All]" allUniqueName="[Clean brokerage].[income_class].[All]" dimensionUniqueName="[Clean brokerage]" displayFolder="" count="0" memberValueDatatype="130" unbalanced="0"/>
    <cacheHierarchy uniqueName="[Clean brokerage].[Amount]" caption="Amount" attribute="1" defaultMemberUniqueName="[Clean brokerage].[Amount].[All]" allUniqueName="[Clean brokerage].[Amount].[All]" dimensionUniqueName="[Clean brokerage]" displayFolder="" count="0" memberValueDatatype="5" unbalanced="0"/>
    <cacheHierarchy uniqueName="[Clean brokerage].[income_due_date]" caption="income_due_date" attribute="1" time="1" defaultMemberUniqueName="[Clean brokerage].[income_due_date].[All]" allUniqueName="[Clean brokerage].[income_due_date].[All]" dimensionUniqueName="[Clean brokerage]" displayFolder="" count="0" memberValueDatatype="7" unbalanced="0"/>
    <cacheHierarchy uniqueName="[Clean brokerage].[revenue_transaction_type]" caption="revenue_transaction_type" attribute="1" defaultMemberUniqueName="[Clean brokerage].[revenue_transaction_type].[All]" allUniqueName="[Clean brokerage].[revenue_transaction_type].[All]" dimensionUniqueName="[Clean brokerage]" displayFolder="" count="0" memberValueDatatype="130" unbalanced="0"/>
    <cacheHierarchy uniqueName="[Clean brokerage].[renewal_status]" caption="renewal_status" attribute="1" defaultMemberUniqueName="[Clean brokerage].[renewal_status].[All]" allUniqueName="[Clean brokerage].[renewal_status].[All]" dimensionUniqueName="[Clean brokerage]" displayFolder="" count="0" memberValueDatatype="130" unbalanced="0"/>
    <cacheHierarchy uniqueName="[Clean brokerage].[lapse_reason]" caption="lapse_reason" attribute="1" defaultMemberUniqueName="[Clean brokerage].[lapse_reason].[All]" allUniqueName="[Clean brokerage].[lapse_reason].[All]" dimensionUniqueName="[Clean brokerage]" displayFolder="" count="0" memberValueDatatype="130" unbalanced="0"/>
    <cacheHierarchy uniqueName="[Clean brokerage].[last_updated_date]" caption="last_updated_date" attribute="1" time="1" defaultMemberUniqueName="[Clean brokerage].[last_updated_date].[All]" allUniqueName="[Clean brokerage].[last_updated_date].[All]" dimensionUniqueName="[Clean brokerage]" displayFolder="" count="0" memberValueDatatype="7" unbalanced="0"/>
    <cacheHierarchy uniqueName="[fees_202001231041].[client_name]" caption="client_name" attribute="1" defaultMemberUniqueName="[fees_202001231041].[client_name].[All]" allUniqueName="[fees_202001231041].[client_name].[All]" dimensionUniqueName="[fees_202001231041]" displayFolder="" count="0" memberValueDatatype="130" unbalanced="0"/>
    <cacheHierarchy uniqueName="[fees_202001231041].[branch_name]" caption="branch_name" attribute="1" defaultMemberUniqueName="[fees_202001231041].[branch_name].[All]" allUniqueName="[fees_202001231041].[branch_name].[All]" dimensionUniqueName="[fees_202001231041]" displayFolder="" count="0" memberValueDatatype="130" unbalanced="0"/>
    <cacheHierarchy uniqueName="[fees_202001231041].[solution_group]" caption="solution_group" attribute="1" defaultMemberUniqueName="[fees_202001231041].[solution_group].[All]" allUniqueName="[fees_202001231041].[solution_group].[All]" dimensionUniqueName="[fees_202001231041]" displayFolder="" count="0" memberValueDatatype="130" unbalanced="0"/>
    <cacheHierarchy uniqueName="[fees_202001231041].[Account Exe ID]" caption="Account Exe ID" attribute="1" defaultMemberUniqueName="[fees_202001231041].[Account Exe ID].[All]" allUniqueName="[fees_202001231041].[Account Exe ID].[All]" dimensionUniqueName="[fees_202001231041]" displayFolder="" count="0" memberValueDatatype="5" unbalanced="0"/>
    <cacheHierarchy uniqueName="[fees_202001231041].[Account Executive]" caption="Account Executive" attribute="1" defaultMemberUniqueName="[fees_202001231041].[Account Executive].[All]" allUniqueName="[fees_202001231041].[Account Executive].[All]" dimensionUniqueName="[fees_202001231041]" displayFolder="" count="0" memberValueDatatype="130" unbalanced="0"/>
    <cacheHierarchy uniqueName="[fees_202001231041].[income_class]" caption="income_class" attribute="1" defaultMemberUniqueName="[fees_202001231041].[income_class].[All]" allUniqueName="[fees_202001231041].[income_class].[All]" dimensionUniqueName="[fees_202001231041]" displayFolder="" count="0" memberValueDatatype="130" unbalanced="0"/>
    <cacheHierarchy uniqueName="[fees_202001231041].[Amount]" caption="Amount" attribute="1" defaultMemberUniqueName="[fees_202001231041].[Amount].[All]" allUniqueName="[fees_202001231041].[Amount].[All]" dimensionUniqueName="[fees_202001231041]" displayFolder="" count="0" memberValueDatatype="5" unbalanced="0"/>
    <cacheHierarchy uniqueName="[fees_202001231041].[income_due_date]" caption="income_due_date" attribute="1" time="1" defaultMemberUniqueName="[fees_202001231041].[income_due_date].[All]" allUniqueName="[fees_202001231041].[income_due_date].[All]" dimensionUniqueName="[fees_202001231041]" displayFolder="" count="0" memberValueDatatype="7" unbalanced="0"/>
    <cacheHierarchy uniqueName="[fees_202001231041].[revenue_transaction_type]" caption="revenue_transaction_type" attribute="1" defaultMemberUniqueName="[fees_202001231041].[revenue_transaction_type].[All]" allUniqueName="[fees_202001231041].[revenue_transaction_type].[All]" dimensionUniqueName="[fees_202001231041]" displayFolder="" count="0" memberValueDatatype="130" unbalanced="0"/>
    <cacheHierarchy uniqueName="[gcrm_opportunity_202001231041].[opportunity_name]" caption="opportunity_name" attribute="1" defaultMemberUniqueName="[gcrm_opportunity_202001231041].[opportunity_name].[All]" allUniqueName="[gcrm_opportunity_202001231041].[opportunity_name].[All]" dimensionUniqueName="[gcrm_opportunity_202001231041]" displayFolder="" count="0" memberValueDatatype="130" unbalanced="0"/>
    <cacheHierarchy uniqueName="[gcrm_opportunity_202001231041].[opportunity_id]" caption="opportunity_id" attribute="1" defaultMemberUniqueName="[gcrm_opportunity_202001231041].[opportunity_id].[All]" allUniqueName="[gcrm_opportunity_202001231041].[opportunity_id].[All]" dimensionUniqueName="[gcrm_opportunity_202001231041]" displayFolder="" count="0" memberValueDatatype="130" unbalanced="0"/>
    <cacheHierarchy uniqueName="[gcrm_opportunity_202001231041].[Account Exe Id]" caption="Account Exe Id" attribute="1" defaultMemberUniqueName="[gcrm_opportunity_202001231041].[Account Exe Id].[All]" allUniqueName="[gcrm_opportunity_202001231041].[Account Exe Id].[All]" dimensionUniqueName="[gcrm_opportunity_202001231041]" displayFolder="" count="0" memberValueDatatype="5" unbalanced="0"/>
    <cacheHierarchy uniqueName="[gcrm_opportunity_202001231041].[Account Executive]" caption="Account Executive" attribute="1" defaultMemberUniqueName="[gcrm_opportunity_202001231041].[Account Executive].[All]" allUniqueName="[gcrm_opportunity_202001231041].[Account Executive].[All]" dimensionUniqueName="[gcrm_opportunity_202001231041]" displayFolder="" count="0" memberValueDatatype="130" unbalanced="0"/>
    <cacheHierarchy uniqueName="[gcrm_opportunity_202001231041].[premium_amount]" caption="premium_amount" attribute="1" defaultMemberUniqueName="[gcrm_opportunity_202001231041].[premium_amount].[All]" allUniqueName="[gcrm_opportunity_202001231041].[premium_amount].[All]" dimensionUniqueName="[gcrm_opportunity_202001231041]" displayFolder="" count="0" memberValueDatatype="5" unbalanced="0"/>
    <cacheHierarchy uniqueName="[gcrm_opportunity_202001231041].[revenue_amount]" caption="revenue_amount" attribute="1" defaultMemberUniqueName="[gcrm_opportunity_202001231041].[revenue_amount].[All]" allUniqueName="[gcrm_opportunity_202001231041].[revenue_amount].[All]" dimensionUniqueName="[gcrm_opportunity_202001231041]" displayFolder="" count="0" memberValueDatatype="5" unbalanced="0"/>
    <cacheHierarchy uniqueName="[gcrm_opportunity_202001231041].[closing_date]" caption="closing_date" attribute="1" time="1" defaultMemberUniqueName="[gcrm_opportunity_202001231041].[closing_date].[All]" allUniqueName="[gcrm_opportunity_202001231041].[closing_date].[All]" dimensionUniqueName="[gcrm_opportunity_202001231041]" displayFolder="" count="0" memberValueDatatype="7" unbalanced="0"/>
    <cacheHierarchy uniqueName="[gcrm_opportunity_202001231041].[stage]" caption="stage" attribute="1" defaultMemberUniqueName="[gcrm_opportunity_202001231041].[stage].[All]" allUniqueName="[gcrm_opportunity_202001231041].[stage].[All]" dimensionUniqueName="[gcrm_opportunity_202001231041]" displayFolder="" count="0" memberValueDatatype="130" unbalanced="0"/>
    <cacheHierarchy uniqueName="[gcrm_opportunity_202001231041].[branch]" caption="branch" attribute="1" defaultMemberUniqueName="[gcrm_opportunity_202001231041].[branch].[All]" allUniqueName="[gcrm_opportunity_202001231041].[branch].[All]" dimensionUniqueName="[gcrm_opportunity_202001231041]" displayFolder="" count="0" memberValueDatatype="130" unbalanced="0"/>
    <cacheHierarchy uniqueName="[gcrm_opportunity_202001231041].[specialty]" caption="specialty" attribute="1" defaultMemberUniqueName="[gcrm_opportunity_202001231041].[specialty].[All]" allUniqueName="[gcrm_opportunity_202001231041].[specialty].[All]" dimensionUniqueName="[gcrm_opportunity_202001231041]" displayFolder="" count="0" memberValueDatatype="130" unbalanced="0"/>
    <cacheHierarchy uniqueName="[gcrm_opportunity_202001231041].[product_group]" caption="product_group" attribute="1" defaultMemberUniqueName="[gcrm_opportunity_202001231041].[product_group].[All]" allUniqueName="[gcrm_opportunity_202001231041].[product_group].[All]" dimensionUniqueName="[gcrm_opportunity_202001231041]" displayFolder="" count="0" memberValueDatatype="130" unbalanced="0"/>
    <cacheHierarchy uniqueName="[gcrm_opportunity_202001231041].[product_sub_group]" caption="product_sub_group" attribute="1" defaultMemberUniqueName="[gcrm_opportunity_202001231041].[product_sub_group].[All]" allUniqueName="[gcrm_opportunity_202001231041].[product_sub_group].[All]" dimensionUniqueName="[gcrm_opportunity_202001231041]" displayFolder="" count="0" memberValueDatatype="130" unbalanced="0"/>
    <cacheHierarchy uniqueName="[gcrm_opportunity_202001231041].[risk_details]" caption="risk_details" attribute="1" defaultMemberUniqueName="[gcrm_opportunity_202001231041].[risk_details].[All]" allUniqueName="[gcrm_opportunity_202001231041].[risk_details].[All]" dimensionUniqueName="[gcrm_opportunity_202001231041]" displayFolder="" count="0" memberValueDatatype="130" unbalanced="0"/>
    <cacheHierarchy uniqueName="[invoice_202001231041].[invoice_number]" caption="invoice_number" attribute="1" defaultMemberUniqueName="[invoice_202001231041].[invoice_number].[All]" allUniqueName="[invoice_202001231041].[invoice_number].[All]" dimensionUniqueName="[invoice_202001231041]" displayFolder="" count="0" memberValueDatatype="5" unbalanced="0"/>
    <cacheHierarchy uniqueName="[invoice_202001231041].[invoice_date]" caption="invoice_date" attribute="1" time="1" defaultMemberUniqueName="[invoice_202001231041].[invoice_date].[All]" allUniqueName="[invoice_202001231041].[invoice_date].[All]" dimensionUniqueName="[invoice_202001231041]" displayFolder="" count="0" memberValueDatatype="7" unbalanced="0"/>
    <cacheHierarchy uniqueName="[invoice_202001231041].[Invoice_Month &amp; Year]" caption="Invoice_Month &amp; Year" attribute="1" defaultMemberUniqueName="[invoice_202001231041].[Invoice_Month &amp; Year].[All]" allUniqueName="[invoice_202001231041].[Invoice_Month &amp; Year].[All]" dimensionUniqueName="[invoice_202001231041]" displayFolder="" count="0" memberValueDatatype="130" unbalanced="0"/>
    <cacheHierarchy uniqueName="[invoice_202001231041].[revenue_transaction_type]" caption="revenue_transaction_type" attribute="1" defaultMemberUniqueName="[invoice_202001231041].[revenue_transaction_type].[All]" allUniqueName="[invoice_202001231041].[revenue_transaction_type].[All]" dimensionUniqueName="[invoice_202001231041]" displayFolder="" count="0" memberValueDatatype="130" unbalanced="0"/>
    <cacheHierarchy uniqueName="[invoice_202001231041].[branch_name]" caption="branch_name" attribute="1" defaultMemberUniqueName="[invoice_202001231041].[branch_name].[All]" allUniqueName="[invoice_202001231041].[branch_name].[All]" dimensionUniqueName="[invoice_202001231041]" displayFolder="" count="0" memberValueDatatype="130" unbalanced="0"/>
    <cacheHierarchy uniqueName="[invoice_202001231041].[solution_group]" caption="solution_group" attribute="1" defaultMemberUniqueName="[invoice_202001231041].[solution_group].[All]" allUniqueName="[invoice_202001231041].[solution_group].[All]" dimensionUniqueName="[invoice_202001231041]" displayFolder="" count="0" memberValueDatatype="130" unbalanced="0"/>
    <cacheHierarchy uniqueName="[invoice_202001231041].[Account Exe ID]" caption="Account Exe ID" attribute="1" defaultMemberUniqueName="[invoice_202001231041].[Account Exe ID].[All]" allUniqueName="[invoice_202001231041].[Account Exe ID].[All]" dimensionUniqueName="[invoice_202001231041]" displayFolder="" count="0" memberValueDatatype="5" unbalanced="0"/>
    <cacheHierarchy uniqueName="[invoice_202001231041].[Account Executive]" caption="Account Executive" attribute="1" defaultMemberUniqueName="[invoice_202001231041].[Account Executive].[All]" allUniqueName="[invoice_202001231041].[Account Executive].[All]" dimensionUniqueName="[invoice_202001231041]" displayFolder="" count="0" memberValueDatatype="130" unbalanced="0"/>
    <cacheHierarchy uniqueName="[invoice_202001231041].[income_class]" caption="income_class" attribute="1" defaultMemberUniqueName="[invoice_202001231041].[income_class].[All]" allUniqueName="[invoice_202001231041].[income_class].[All]" dimensionUniqueName="[invoice_202001231041]" displayFolder="" count="0" memberValueDatatype="130" unbalanced="0"/>
    <cacheHierarchy uniqueName="[invoice_202001231041].[Clean Client Name]" caption="Clean Client Name" attribute="1" defaultMemberUniqueName="[invoice_202001231041].[Clean Client Name].[All]" allUniqueName="[invoice_202001231041].[Clean Client Name].[All]" dimensionUniqueName="[invoice_202001231041]" displayFolder="" count="0" memberValueDatatype="130" unbalanced="0"/>
    <cacheHierarchy uniqueName="[invoice_202001231041].[Cleaned Policy_Number]" caption="Cleaned Policy_Number" attribute="1" defaultMemberUniqueName="[invoice_202001231041].[Cleaned Policy_Number].[All]" allUniqueName="[invoice_202001231041].[Cleaned Policy_Number].[All]" dimensionUniqueName="[invoice_202001231041]" displayFolder="" count="0" memberValueDatatype="130" unbalanced="0"/>
    <cacheHierarchy uniqueName="[invoice_202001231041].[Amount]" caption="Amount" attribute="1" defaultMemberUniqueName="[invoice_202001231041].[Amount].[All]" allUniqueName="[invoice_202001231041].[Amount].[All]" dimensionUniqueName="[invoice_202001231041]" displayFolder="" count="0" memberValueDatatype="5" unbalanced="0"/>
    <cacheHierarchy uniqueName="[invoice_202001231041].[income_due_date]" caption="income_due_date" attribute="1" time="1" defaultMemberUniqueName="[invoice_202001231041].[income_due_date].[All]" allUniqueName="[invoice_202001231041].[income_due_date].[All]" dimensionUniqueName="[invoice_202001231041]" displayFolder="" count="0" memberValueDatatype="7" unbalanced="0"/>
    <cacheHierarchy uniqueName="[invoice_202001231041].[check up]" caption="check up" attribute="1" defaultMemberUniqueName="[invoice_202001231041].[check up].[All]" allUniqueName="[invoice_202001231041].[check up].[All]" dimensionUniqueName="[invoice_202001231041]" displayFolder="" count="0" memberValueDatatype="130" unbalanced="0"/>
    <cacheHierarchy uniqueName="[meeting_list_202001231041].[Account Exe ID]" caption="Account Exe ID" attribute="1" defaultMemberUniqueName="[meeting_list_202001231041].[Account Exe ID].[All]" allUniqueName="[meeting_list_202001231041].[Account Exe ID].[All]" dimensionUniqueName="[meeting_list_202001231041]" displayFolder="" count="0" memberValueDatatype="5" unbalanced="0"/>
    <cacheHierarchy uniqueName="[meeting_list_202001231041].[Account Executive]" caption="Account Executive" attribute="1" defaultMemberUniqueName="[meeting_list_202001231041].[Account Executive].[All]" allUniqueName="[meeting_list_202001231041].[Account Executive].[All]" dimensionUniqueName="[meeting_list_202001231041]" displayFolder="" count="0" memberValueDatatype="130" unbalanced="0"/>
    <cacheHierarchy uniqueName="[meeting_list_202001231041].[branch_name]" caption="branch_name" attribute="1" defaultMemberUniqueName="[meeting_list_202001231041].[branch_name].[All]" allUniqueName="[meeting_list_202001231041].[branch_name].[All]" dimensionUniqueName="[meeting_list_202001231041]" displayFolder="" count="0" memberValueDatatype="130" unbalanced="0"/>
    <cacheHierarchy uniqueName="[meeting_list_202001231041].[global_attendees]" caption="global_attendees" attribute="1" defaultMemberUniqueName="[meeting_list_202001231041].[global_attendees].[All]" allUniqueName="[meeting_list_202001231041].[global_attendees].[All]" dimensionUniqueName="[meeting_list_202001231041]" displayFolder="" count="0" memberValueDatatype="130" unbalanced="0"/>
    <cacheHierarchy uniqueName="[meeting_list_202001231041].[meeting_date]" caption="meeting_date" attribute="1" time="1" defaultMemberUniqueName="[meeting_list_202001231041].[meeting_date].[All]" allUniqueName="[meeting_list_202001231041].[meeting_date].[All]" dimensionUniqueName="[meeting_list_202001231041]" displayFolder="" count="0" memberValueDatatype="7" unbalanced="0"/>
    <cacheHierarchy uniqueName="[NNENEE Indi bdgt -20012020].[Branch]" caption="Branch" attribute="1" defaultMemberUniqueName="[NNENEE Indi bdgt -20012020].[Branch].[All]" allUniqueName="[NNENEE Indi bdgt -20012020].[Branch].[All]" dimensionUniqueName="[NNENEE Indi bdgt -20012020]" displayFolder="" count="0" memberValueDatatype="130" unbalanced="0"/>
    <cacheHierarchy uniqueName="[NNENEE Indi bdgt -20012020].[Account Exe ID]" caption="Account Exe ID" attribute="1" defaultMemberUniqueName="[NNENEE Indi bdgt -20012020].[Account Exe ID].[All]" allUniqueName="[NNENEE Indi bdgt -20012020].[Account Exe ID].[All]" dimensionUniqueName="[NNENEE Indi bdgt -20012020]" displayFolder="" count="0" memberValueDatatype="5" unbalanced="0"/>
    <cacheHierarchy uniqueName="[NNENEE Indi bdgt -20012020].[Employee Name]" caption="Employee Name" attribute="1" defaultMemberUniqueName="[NNENEE Indi bdgt -20012020].[Employee Name].[All]" allUniqueName="[NNENEE Indi bdgt -20012020].[Employee Name].[All]" dimensionUniqueName="[NNENEE Indi bdgt -20012020]" displayFolder="" count="0" memberValueDatatype="130" unbalanced="0"/>
    <cacheHierarchy uniqueName="[NNENEE Indi bdgt -20012020].[New Role2]" caption="New Role2" attribute="1" defaultMemberUniqueName="[NNENEE Indi bdgt -20012020].[New Role2].[All]" allUniqueName="[NNENEE Indi bdgt -20012020].[New Role2].[All]" dimensionUniqueName="[NNENEE Indi bdgt -20012020]" displayFolder="" count="0" memberValueDatatype="130" unbalanced="0"/>
    <cacheHierarchy uniqueName="[NNENEE Indi bdgt -20012020].[New Budget]" caption="New Budget" attribute="1" defaultMemberUniqueName="[NNENEE Indi bdgt -20012020].[New Budget].[All]" allUniqueName="[NNENEE Indi bdgt -20012020].[New Budget].[All]" dimensionUniqueName="[NNENEE Indi bdgt -20012020]" displayFolder="" count="0" memberValueDatatype="5" unbalanced="0"/>
    <cacheHierarchy uniqueName="[NNENEE Indi bdgt -20012020].[Cross sell bugdet]" caption="Cross sell bugdet" attribute="1" defaultMemberUniqueName="[NNENEE Indi bdgt -20012020].[Cross sell bugdet].[All]" allUniqueName="[NNENEE Indi bdgt -20012020].[Cross sell bugdet].[All]" dimensionUniqueName="[NNENEE Indi bdgt -20012020]" displayFolder="" count="0" memberValueDatatype="5" unbalanced="0"/>
    <cacheHierarchy uniqueName="[NNENEE Indi bdgt -20012020].[Renewal Budget]" caption="Renewal Budget" attribute="1" defaultMemberUniqueName="[NNENEE Indi bdgt -20012020].[Renewal Budget].[All]" allUniqueName="[NNENEE Indi bdgt -20012020].[Renewal Budget].[All]" dimensionUniqueName="[NNENEE Indi bdgt -20012020]" displayFolder="" count="0" memberValueDatatype="5" unbalanced="0"/>
    <cacheHierarchy uniqueName="[Sheet1].[Executive name]" caption="Executive name" attribute="1" defaultMemberUniqueName="[Sheet1].[Executive name].[All]" allUniqueName="[Sheet1].[Executive name].[All]" dimensionUniqueName="[Sheet1]" displayFolder="" count="2" memberValueDatatype="130" unbalanced="0">
      <fieldsUsage count="2">
        <fieldUsage x="-1"/>
        <fieldUsage x="1"/>
      </fieldsUsage>
    </cacheHierarchy>
    <cacheHierarchy uniqueName="[Measures].[__XL_Count fees_202001231041]" caption="__XL_Count fees_202001231041" measure="1" displayFolder="" measureGroup="fees_202001231041" count="0" hidden="1"/>
    <cacheHierarchy uniqueName="[Measures].[__XL_Count NNENEE Indi bdgt -20012020]" caption="__XL_Count NNENEE Indi bdgt -20012020" measure="1" displayFolder="" measureGroup="NNENEE Indi bdgt -20012020" count="0" hidden="1"/>
    <cacheHierarchy uniqueName="[Measures].[__XL_Count meeting_list_202001231041]" caption="__XL_Count meeting_list_202001231041" measure="1" displayFolder="" measureGroup="meeting_list_202001231041" count="0" hidden="1"/>
    <cacheHierarchy uniqueName="[Measures].[__XL_Count gcrm_opportunity_202001231041]" caption="__XL_Count gcrm_opportunity_202001231041" measure="1" displayFolder="" measureGroup="gcrm_opportunity_202001231041" count="0" hidden="1"/>
    <cacheHierarchy uniqueName="[Measures].[__XL_Count Sheet1]" caption="__XL_Count Sheet1" measure="1" displayFolder="" measureGroup="Sheet1" count="0" hidden="1"/>
    <cacheHierarchy uniqueName="[Measures].[__XL_Count Clean brokerage]" caption="__XL_Count Clean brokerage" measure="1" displayFolder="" measureGroup="Clean brokerage" count="0" hidden="1"/>
    <cacheHierarchy uniqueName="[Measures].[__XL_Count invoice_202001231041]" caption="__XL_Count invoice_202001231041" measure="1" displayFolder="" measureGroup="invoice_202001231041" count="0" hidden="1"/>
    <cacheHierarchy uniqueName="[Measures].[__No measures defined]" caption="__No measures defined" measure="1" displayFolder="" count="0" hidden="1"/>
    <cacheHierarchy uniqueName="[Measures].[Sum of New Budget]" caption="Sum of New Budget" measure="1" displayFolder="" measureGroup="NNENEE Indi bdgt -20012020" count="0" hidden="1">
      <extLst>
        <ext xmlns:x15="http://schemas.microsoft.com/office/spreadsheetml/2010/11/main" uri="{B97F6D7D-B522-45F9-BDA1-12C45D357490}">
          <x15:cacheHierarchy aggregatedColumn="62"/>
        </ext>
      </extLst>
    </cacheHierarchy>
    <cacheHierarchy uniqueName="[Measures].[Sum of Cross sell bugdet]" caption="Sum of Cross sell bugdet" measure="1" displayFolder="" measureGroup="NNENEE Indi bdgt -20012020" count="0" hidden="1">
      <extLst>
        <ext xmlns:x15="http://schemas.microsoft.com/office/spreadsheetml/2010/11/main" uri="{B97F6D7D-B522-45F9-BDA1-12C45D357490}">
          <x15:cacheHierarchy aggregatedColumn="63"/>
        </ext>
      </extLst>
    </cacheHierarchy>
    <cacheHierarchy uniqueName="[Measures].[Sum of Renewal Budget]" caption="Sum of Renewal Budget" measure="1" displayFolder="" measureGroup="NNENEE Indi bdgt -20012020" count="0" hidden="1">
      <extLst>
        <ext xmlns:x15="http://schemas.microsoft.com/office/spreadsheetml/2010/11/main" uri="{B97F6D7D-B522-45F9-BDA1-12C45D357490}">
          <x15:cacheHierarchy aggregatedColumn="64"/>
        </ext>
      </extLst>
    </cacheHierarchy>
    <cacheHierarchy uniqueName="[Measures].[Sum of Amount 2]" caption="Sum of Amount 2" measure="1" displayFolder="" measureGroup="fees_202001231041" count="0" hidden="1">
      <extLst>
        <ext xmlns:x15="http://schemas.microsoft.com/office/spreadsheetml/2010/11/main" uri="{B97F6D7D-B522-45F9-BDA1-12C45D357490}">
          <x15:cacheHierarchy aggregatedColumn="23"/>
        </ext>
      </extLst>
    </cacheHierarchy>
    <cacheHierarchy uniqueName="[Measures].[Count of meeting_date]" caption="Count of meeting_date" measure="1" displayFolder="" measureGroup="meeting_list_202001231041" count="0" oneField="1" hidden="1">
      <fieldsUsage count="1">
        <fieldUsage x="0"/>
      </fieldsUsage>
      <extLst>
        <ext xmlns:x15="http://schemas.microsoft.com/office/spreadsheetml/2010/11/main" uri="{B97F6D7D-B522-45F9-BDA1-12C45D357490}">
          <x15:cacheHierarchy aggregatedColumn="57"/>
        </ext>
      </extLst>
    </cacheHierarchy>
    <cacheHierarchy uniqueName="[Measures].[Count of stage]" caption="Count of stage" measure="1" displayFolder="" measureGroup="gcrm_opportunity_202001231041" count="0" hidden="1">
      <extLst>
        <ext xmlns:x15="http://schemas.microsoft.com/office/spreadsheetml/2010/11/main" uri="{B97F6D7D-B522-45F9-BDA1-12C45D357490}">
          <x15:cacheHierarchy aggregatedColumn="33"/>
        </ext>
      </extLst>
    </cacheHierarchy>
    <cacheHierarchy uniqueName="[Measures].[Count of Account Executive 2]" caption="Count of Account Executive 2" measure="1" displayFolder="" measureGroup="meeting_list_202001231041" count="0" hidden="1">
      <extLst>
        <ext xmlns:x15="http://schemas.microsoft.com/office/spreadsheetml/2010/11/main" uri="{B97F6D7D-B522-45F9-BDA1-12C45D357490}">
          <x15:cacheHierarchy aggregatedColumn="54"/>
        </ext>
      </extLst>
    </cacheHierarchy>
    <cacheHierarchy uniqueName="[Measures].[Sum of revenue_amount]" caption="Sum of revenue_amount" measure="1" displayFolder="" measureGroup="gcrm_opportunity_202001231041" count="0" hidden="1">
      <extLst>
        <ext xmlns:x15="http://schemas.microsoft.com/office/spreadsheetml/2010/11/main" uri="{B97F6D7D-B522-45F9-BDA1-12C45D357490}">
          <x15:cacheHierarchy aggregatedColumn="31"/>
        </ext>
      </extLst>
    </cacheHierarchy>
    <cacheHierarchy uniqueName="[Measures].[Count of global_attendees]" caption="Count of global_attendees" measure="1" displayFolder="" measureGroup="meeting_list_202001231041" count="0" hidden="1">
      <extLst>
        <ext xmlns:x15="http://schemas.microsoft.com/office/spreadsheetml/2010/11/main" uri="{B97F6D7D-B522-45F9-BDA1-12C45D357490}">
          <x15:cacheHierarchy aggregatedColumn="56"/>
        </ext>
      </extLst>
    </cacheHierarchy>
    <cacheHierarchy uniqueName="[Measures].[Sum of Amount]" caption="Sum of Amount" measure="1" displayFolder="" measureGroup="Clean brokerage" count="0" hidden="1">
      <extLst>
        <ext xmlns:x15="http://schemas.microsoft.com/office/spreadsheetml/2010/11/main" uri="{B97F6D7D-B522-45F9-BDA1-12C45D357490}">
          <x15:cacheHierarchy aggregatedColumn="11"/>
        </ext>
      </extLst>
    </cacheHierarchy>
    <cacheHierarchy uniqueName="[Measures].[Count of income_class]" caption="Count of income_class" measure="1" displayFolder="" measureGroup="invoice_202001231041" count="0" hidden="1">
      <extLst>
        <ext xmlns:x15="http://schemas.microsoft.com/office/spreadsheetml/2010/11/main" uri="{B97F6D7D-B522-45F9-BDA1-12C45D357490}">
          <x15:cacheHierarchy aggregatedColumn="47"/>
        </ext>
      </extLst>
    </cacheHierarchy>
    <cacheHierarchy uniqueName="[Measures].[Sum of invoice_number]" caption="Sum of invoice_number" measure="1" displayFolder="" measureGroup="invoice_202001231041" count="0" hidden="1">
      <extLst>
        <ext xmlns:x15="http://schemas.microsoft.com/office/spreadsheetml/2010/11/main" uri="{B97F6D7D-B522-45F9-BDA1-12C45D357490}">
          <x15:cacheHierarchy aggregatedColumn="39"/>
        </ext>
      </extLst>
    </cacheHierarchy>
    <cacheHierarchy uniqueName="[Measures].[Count of invoice_number]" caption="Count of invoice_number" measure="1" displayFolder="" measureGroup="invoice_202001231041" count="0" hidden="1">
      <extLst>
        <ext xmlns:x15="http://schemas.microsoft.com/office/spreadsheetml/2010/11/main" uri="{B97F6D7D-B522-45F9-BDA1-12C45D357490}">
          <x15:cacheHierarchy aggregatedColumn="39"/>
        </ext>
      </extLst>
    </cacheHierarchy>
  </cacheHierarchies>
  <kpis count="0"/>
  <dimensions count="8">
    <dimension name="Clean brokerage" uniqueName="[Clean brokerage]" caption="Clean brokerage"/>
    <dimension name="fees_202001231041" uniqueName="[fees_202001231041]" caption="fees_202001231041"/>
    <dimension name="gcrm_opportunity_202001231041" uniqueName="[gcrm_opportunity_202001231041]" caption="gcrm_opportunity_202001231041"/>
    <dimension name="invoice_202001231041" uniqueName="[invoice_202001231041]" caption="invoice_202001231041"/>
    <dimension measure="1" name="Measures" uniqueName="[Measures]" caption="Measures"/>
    <dimension name="meeting_list_202001231041" uniqueName="[meeting_list_202001231041]" caption="meeting_list_202001231041"/>
    <dimension name="NNENEE Indi bdgt -20012020" uniqueName="[NNENEE Indi bdgt -20012020]" caption="NNENEE Indi bdgt -20012020"/>
    <dimension name="Sheet1" uniqueName="[Sheet1]" caption="Sheet1"/>
  </dimensions>
  <measureGroups count="7">
    <measureGroup name="Clean brokerage" caption="Clean brokerage"/>
    <measureGroup name="fees_202001231041" caption="fees_202001231041"/>
    <measureGroup name="gcrm_opportunity_202001231041" caption="gcrm_opportunity_202001231041"/>
    <measureGroup name="invoice_202001231041" caption="invoice_202001231041"/>
    <measureGroup name="meeting_list_202001231041" caption="meeting_list_202001231041"/>
    <measureGroup name="NNENEE Indi bdgt -20012020" caption="NNENEE Indi bdgt -20012020"/>
    <measureGroup name="Sheet1" caption="Sheet1"/>
  </measureGroups>
  <maps count="13">
    <map measureGroup="0" dimension="0"/>
    <map measureGroup="0" dimension="7"/>
    <map measureGroup="1" dimension="1"/>
    <map measureGroup="1" dimension="7"/>
    <map measureGroup="2" dimension="2"/>
    <map measureGroup="2" dimension="7"/>
    <map measureGroup="3" dimension="3"/>
    <map measureGroup="3" dimension="7"/>
    <map measureGroup="4" dimension="5"/>
    <map measureGroup="4" dimension="7"/>
    <map measureGroup="5" dimension="6"/>
    <map measureGroup="5" dimension="7"/>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utam Tapan" refreshedDate="46172.643795138887" backgroundQuery="1" createdVersion="3" refreshedVersion="8" minRefreshableVersion="3" recordCount="0" supportSubquery="1" supportAdvancedDrill="1" xr:uid="{32CC8673-DCDB-4F94-9931-FE7A89A01E20}">
  <cacheSource type="external" connectionId="8">
    <extLst>
      <ext xmlns:x14="http://schemas.microsoft.com/office/spreadsheetml/2009/9/main" uri="{F057638F-6D5F-4e77-A914-E7F072B9BCA8}">
        <x14:sourceConnection name="ThisWorkbookDataModel"/>
      </ext>
    </extLst>
  </cacheSource>
  <cacheFields count="0"/>
  <cacheHierarchies count="84">
    <cacheHierarchy uniqueName="[Clean brokerage].[client_name]" caption="client_name" attribute="1" defaultMemberUniqueName="[Clean brokerage].[client_name].[All]" allUniqueName="[Clean brokerage].[client_name].[All]" dimensionUniqueName="[Clean brokerage]" displayFolder="" count="0" memberValueDatatype="130" unbalanced="0"/>
    <cacheHierarchy uniqueName="[Clean brokerage].[policy_number]" caption="policy_number" attribute="1" defaultMemberUniqueName="[Clean brokerage].[policy_number].[All]" allUniqueName="[Clean brokerage].[policy_number].[All]" dimensionUniqueName="[Clean brokerage]" displayFolder="" count="0" memberValueDatatype="130" unbalanced="0"/>
    <cacheHierarchy uniqueName="[Clean brokerage].[policy_status]" caption="policy_status" attribute="1" defaultMemberUniqueName="[Clean brokerage].[policy_status].[All]" allUniqueName="[Clean brokerage].[policy_status].[All]" dimensionUniqueName="[Clean brokerage]" displayFolder="" count="0" memberValueDatatype="130" unbalanced="0"/>
    <cacheHierarchy uniqueName="[Clean brokerage].[policy_start_date]" caption="policy_start_date" attribute="1" time="1" defaultMemberUniqueName="[Clean brokerage].[policy_start_date].[All]" allUniqueName="[Clean brokerage].[policy_start_date].[All]" dimensionUniqueName="[Clean brokerage]" displayFolder="" count="0" memberValueDatatype="7" unbalanced="0"/>
    <cacheHierarchy uniqueName="[Clean brokerage].[policy_end_date]" caption="policy_end_date" attribute="1" time="1" defaultMemberUniqueName="[Clean brokerage].[policy_end_date].[All]" allUniqueName="[Clean brokerage].[policy_end_date].[All]" dimensionUniqueName="[Clean brokerage]" displayFolder="" count="0" memberValueDatatype="7" unbalanced="0"/>
    <cacheHierarchy uniqueName="[Clean brokerage].[product_group]" caption="product_group" attribute="1" defaultMemberUniqueName="[Clean brokerage].[product_group].[All]" allUniqueName="[Clean brokerage].[product_group].[All]" dimensionUniqueName="[Clean brokerage]" displayFolder="" count="0" memberValueDatatype="130" unbalanced="0"/>
    <cacheHierarchy uniqueName="[Clean brokerage].[Account Exe ID]" caption="Account Exe ID" attribute="1" defaultMemberUniqueName="[Clean brokerage].[Account Exe ID].[All]" allUniqueName="[Clean brokerage].[Account Exe ID].[All]" dimensionUniqueName="[Clean brokerage]" displayFolder="" count="0" memberValueDatatype="5" unbalanced="0"/>
    <cacheHierarchy uniqueName="[Clean brokerage].[Exe Name]" caption="Exe Name" attribute="1" defaultMemberUniqueName="[Clean brokerage].[Exe Name].[All]" allUniqueName="[Clean brokerage].[Exe Name].[All]" dimensionUniqueName="[Clean brokerage]" displayFolder="" count="0" memberValueDatatype="130" unbalanced="0"/>
    <cacheHierarchy uniqueName="[Clean brokerage].[branch_name]" caption="branch_name" attribute="1" defaultMemberUniqueName="[Clean brokerage].[branch_name].[All]" allUniqueName="[Clean brokerage].[branch_name].[All]" dimensionUniqueName="[Clean brokerage]" displayFolder="" count="0" memberValueDatatype="130" unbalanced="0"/>
    <cacheHierarchy uniqueName="[Clean brokerage].[solution_group]" caption="solution_group" attribute="1" defaultMemberUniqueName="[Clean brokerage].[solution_group].[All]" allUniqueName="[Clean brokerage].[solution_group].[All]" dimensionUniqueName="[Clean brokerage]" displayFolder="" count="0" memberValueDatatype="130" unbalanced="0"/>
    <cacheHierarchy uniqueName="[Clean brokerage].[income_class]" caption="income_class" attribute="1" defaultMemberUniqueName="[Clean brokerage].[income_class].[All]" allUniqueName="[Clean brokerage].[income_class].[All]" dimensionUniqueName="[Clean brokerage]" displayFolder="" count="0" memberValueDatatype="130" unbalanced="0"/>
    <cacheHierarchy uniqueName="[Clean brokerage].[Amount]" caption="Amount" attribute="1" defaultMemberUniqueName="[Clean brokerage].[Amount].[All]" allUniqueName="[Clean brokerage].[Amount].[All]" dimensionUniqueName="[Clean brokerage]" displayFolder="" count="0" memberValueDatatype="5" unbalanced="0"/>
    <cacheHierarchy uniqueName="[Clean brokerage].[income_due_date]" caption="income_due_date" attribute="1" time="1" defaultMemberUniqueName="[Clean brokerage].[income_due_date].[All]" allUniqueName="[Clean brokerage].[income_due_date].[All]" dimensionUniqueName="[Clean brokerage]" displayFolder="" count="0" memberValueDatatype="7" unbalanced="0"/>
    <cacheHierarchy uniqueName="[Clean brokerage].[revenue_transaction_type]" caption="revenue_transaction_type" attribute="1" defaultMemberUniqueName="[Clean brokerage].[revenue_transaction_type].[All]" allUniqueName="[Clean brokerage].[revenue_transaction_type].[All]" dimensionUniqueName="[Clean brokerage]" displayFolder="" count="0" memberValueDatatype="130" unbalanced="0"/>
    <cacheHierarchy uniqueName="[Clean brokerage].[renewal_status]" caption="renewal_status" attribute="1" defaultMemberUniqueName="[Clean brokerage].[renewal_status].[All]" allUniqueName="[Clean brokerage].[renewal_status].[All]" dimensionUniqueName="[Clean brokerage]" displayFolder="" count="0" memberValueDatatype="130" unbalanced="0"/>
    <cacheHierarchy uniqueName="[Clean brokerage].[lapse_reason]" caption="lapse_reason" attribute="1" defaultMemberUniqueName="[Clean brokerage].[lapse_reason].[All]" allUniqueName="[Clean brokerage].[lapse_reason].[All]" dimensionUniqueName="[Clean brokerage]" displayFolder="" count="0" memberValueDatatype="130" unbalanced="0"/>
    <cacheHierarchy uniqueName="[Clean brokerage].[last_updated_date]" caption="last_updated_date" attribute="1" time="1" defaultMemberUniqueName="[Clean brokerage].[last_updated_date].[All]" allUniqueName="[Clean brokerage].[last_updated_date].[All]" dimensionUniqueName="[Clean brokerage]" displayFolder="" count="0" memberValueDatatype="7" unbalanced="0"/>
    <cacheHierarchy uniqueName="[fees_202001231041].[client_name]" caption="client_name" attribute="1" defaultMemberUniqueName="[fees_202001231041].[client_name].[All]" allUniqueName="[fees_202001231041].[client_name].[All]" dimensionUniqueName="[fees_202001231041]" displayFolder="" count="0" memberValueDatatype="130" unbalanced="0"/>
    <cacheHierarchy uniqueName="[fees_202001231041].[branch_name]" caption="branch_name" attribute="1" defaultMemberUniqueName="[fees_202001231041].[branch_name].[All]" allUniqueName="[fees_202001231041].[branch_name].[All]" dimensionUniqueName="[fees_202001231041]" displayFolder="" count="0" memberValueDatatype="130" unbalanced="0"/>
    <cacheHierarchy uniqueName="[fees_202001231041].[solution_group]" caption="solution_group" attribute="1" defaultMemberUniqueName="[fees_202001231041].[solution_group].[All]" allUniqueName="[fees_202001231041].[solution_group].[All]" dimensionUniqueName="[fees_202001231041]" displayFolder="" count="0" memberValueDatatype="130" unbalanced="0"/>
    <cacheHierarchy uniqueName="[fees_202001231041].[Account Exe ID]" caption="Account Exe ID" attribute="1" defaultMemberUniqueName="[fees_202001231041].[Account Exe ID].[All]" allUniqueName="[fees_202001231041].[Account Exe ID].[All]" dimensionUniqueName="[fees_202001231041]" displayFolder="" count="0" memberValueDatatype="5" unbalanced="0"/>
    <cacheHierarchy uniqueName="[fees_202001231041].[Account Executive]" caption="Account Executive" attribute="1" defaultMemberUniqueName="[fees_202001231041].[Account Executive].[All]" allUniqueName="[fees_202001231041].[Account Executive].[All]" dimensionUniqueName="[fees_202001231041]" displayFolder="" count="0" memberValueDatatype="130" unbalanced="0"/>
    <cacheHierarchy uniqueName="[fees_202001231041].[income_class]" caption="income_class" attribute="1" defaultMemberUniqueName="[fees_202001231041].[income_class].[All]" allUniqueName="[fees_202001231041].[income_class].[All]" dimensionUniqueName="[fees_202001231041]" displayFolder="" count="0" memberValueDatatype="130" unbalanced="0"/>
    <cacheHierarchy uniqueName="[fees_202001231041].[Amount]" caption="Amount" attribute="1" defaultMemberUniqueName="[fees_202001231041].[Amount].[All]" allUniqueName="[fees_202001231041].[Amount].[All]" dimensionUniqueName="[fees_202001231041]" displayFolder="" count="0" memberValueDatatype="5" unbalanced="0"/>
    <cacheHierarchy uniqueName="[fees_202001231041].[income_due_date]" caption="income_due_date" attribute="1" time="1" defaultMemberUniqueName="[fees_202001231041].[income_due_date].[All]" allUniqueName="[fees_202001231041].[income_due_date].[All]" dimensionUniqueName="[fees_202001231041]" displayFolder="" count="0" memberValueDatatype="7" unbalanced="0"/>
    <cacheHierarchy uniqueName="[fees_202001231041].[revenue_transaction_type]" caption="revenue_transaction_type" attribute="1" defaultMemberUniqueName="[fees_202001231041].[revenue_transaction_type].[All]" allUniqueName="[fees_202001231041].[revenue_transaction_type].[All]" dimensionUniqueName="[fees_202001231041]" displayFolder="" count="0" memberValueDatatype="130" unbalanced="0"/>
    <cacheHierarchy uniqueName="[gcrm_opportunity_202001231041].[opportunity_name]" caption="opportunity_name" attribute="1" defaultMemberUniqueName="[gcrm_opportunity_202001231041].[opportunity_name].[All]" allUniqueName="[gcrm_opportunity_202001231041].[opportunity_name].[All]" dimensionUniqueName="[gcrm_opportunity_202001231041]" displayFolder="" count="0" memberValueDatatype="130" unbalanced="0"/>
    <cacheHierarchy uniqueName="[gcrm_opportunity_202001231041].[opportunity_id]" caption="opportunity_id" attribute="1" defaultMemberUniqueName="[gcrm_opportunity_202001231041].[opportunity_id].[All]" allUniqueName="[gcrm_opportunity_202001231041].[opportunity_id].[All]" dimensionUniqueName="[gcrm_opportunity_202001231041]" displayFolder="" count="0" memberValueDatatype="130" unbalanced="0"/>
    <cacheHierarchy uniqueName="[gcrm_opportunity_202001231041].[Account Exe Id]" caption="Account Exe Id" attribute="1" defaultMemberUniqueName="[gcrm_opportunity_202001231041].[Account Exe Id].[All]" allUniqueName="[gcrm_opportunity_202001231041].[Account Exe Id].[All]" dimensionUniqueName="[gcrm_opportunity_202001231041]" displayFolder="" count="0" memberValueDatatype="5" unbalanced="0"/>
    <cacheHierarchy uniqueName="[gcrm_opportunity_202001231041].[Account Executive]" caption="Account Executive" attribute="1" defaultMemberUniqueName="[gcrm_opportunity_202001231041].[Account Executive].[All]" allUniqueName="[gcrm_opportunity_202001231041].[Account Executive].[All]" dimensionUniqueName="[gcrm_opportunity_202001231041]" displayFolder="" count="0" memberValueDatatype="130" unbalanced="0"/>
    <cacheHierarchy uniqueName="[gcrm_opportunity_202001231041].[premium_amount]" caption="premium_amount" attribute="1" defaultMemberUniqueName="[gcrm_opportunity_202001231041].[premium_amount].[All]" allUniqueName="[gcrm_opportunity_202001231041].[premium_amount].[All]" dimensionUniqueName="[gcrm_opportunity_202001231041]" displayFolder="" count="0" memberValueDatatype="5" unbalanced="0"/>
    <cacheHierarchy uniqueName="[gcrm_opportunity_202001231041].[revenue_amount]" caption="revenue_amount" attribute="1" defaultMemberUniqueName="[gcrm_opportunity_202001231041].[revenue_amount].[All]" allUniqueName="[gcrm_opportunity_202001231041].[revenue_amount].[All]" dimensionUniqueName="[gcrm_opportunity_202001231041]" displayFolder="" count="0" memberValueDatatype="5" unbalanced="0"/>
    <cacheHierarchy uniqueName="[gcrm_opportunity_202001231041].[closing_date]" caption="closing_date" attribute="1" time="1" defaultMemberUniqueName="[gcrm_opportunity_202001231041].[closing_date].[All]" allUniqueName="[gcrm_opportunity_202001231041].[closing_date].[All]" dimensionUniqueName="[gcrm_opportunity_202001231041]" displayFolder="" count="0" memberValueDatatype="7" unbalanced="0"/>
    <cacheHierarchy uniqueName="[gcrm_opportunity_202001231041].[stage]" caption="stage" attribute="1" defaultMemberUniqueName="[gcrm_opportunity_202001231041].[stage].[All]" allUniqueName="[gcrm_opportunity_202001231041].[stage].[All]" dimensionUniqueName="[gcrm_opportunity_202001231041]" displayFolder="" count="0" memberValueDatatype="130" unbalanced="0"/>
    <cacheHierarchy uniqueName="[gcrm_opportunity_202001231041].[branch]" caption="branch" attribute="1" defaultMemberUniqueName="[gcrm_opportunity_202001231041].[branch].[All]" allUniqueName="[gcrm_opportunity_202001231041].[branch].[All]" dimensionUniqueName="[gcrm_opportunity_202001231041]" displayFolder="" count="0" memberValueDatatype="130" unbalanced="0"/>
    <cacheHierarchy uniqueName="[gcrm_opportunity_202001231041].[specialty]" caption="specialty" attribute="1" defaultMemberUniqueName="[gcrm_opportunity_202001231041].[specialty].[All]" allUniqueName="[gcrm_opportunity_202001231041].[specialty].[All]" dimensionUniqueName="[gcrm_opportunity_202001231041]" displayFolder="" count="0" memberValueDatatype="130" unbalanced="0"/>
    <cacheHierarchy uniqueName="[gcrm_opportunity_202001231041].[product_group]" caption="product_group" attribute="1" defaultMemberUniqueName="[gcrm_opportunity_202001231041].[product_group].[All]" allUniqueName="[gcrm_opportunity_202001231041].[product_group].[All]" dimensionUniqueName="[gcrm_opportunity_202001231041]" displayFolder="" count="0" memberValueDatatype="130" unbalanced="0"/>
    <cacheHierarchy uniqueName="[gcrm_opportunity_202001231041].[product_sub_group]" caption="product_sub_group" attribute="1" defaultMemberUniqueName="[gcrm_opportunity_202001231041].[product_sub_group].[All]" allUniqueName="[gcrm_opportunity_202001231041].[product_sub_group].[All]" dimensionUniqueName="[gcrm_opportunity_202001231041]" displayFolder="" count="0" memberValueDatatype="130" unbalanced="0"/>
    <cacheHierarchy uniqueName="[gcrm_opportunity_202001231041].[risk_details]" caption="risk_details" attribute="1" defaultMemberUniqueName="[gcrm_opportunity_202001231041].[risk_details].[All]" allUniqueName="[gcrm_opportunity_202001231041].[risk_details].[All]" dimensionUniqueName="[gcrm_opportunity_202001231041]" displayFolder="" count="0" memberValueDatatype="130" unbalanced="0"/>
    <cacheHierarchy uniqueName="[invoice_202001231041].[invoice_number]" caption="invoice_number" attribute="1" defaultMemberUniqueName="[invoice_202001231041].[invoice_number].[All]" allUniqueName="[invoice_202001231041].[invoice_number].[All]" dimensionUniqueName="[invoice_202001231041]" displayFolder="" count="0" memberValueDatatype="5" unbalanced="0"/>
    <cacheHierarchy uniqueName="[invoice_202001231041].[invoice_date]" caption="invoice_date" attribute="1" time="1" defaultMemberUniqueName="[invoice_202001231041].[invoice_date].[All]" allUniqueName="[invoice_202001231041].[invoice_date].[All]" dimensionUniqueName="[invoice_202001231041]" displayFolder="" count="0" memberValueDatatype="7" unbalanced="0"/>
    <cacheHierarchy uniqueName="[invoice_202001231041].[Invoice_Month &amp; Year]" caption="Invoice_Month &amp; Year" attribute="1" defaultMemberUniqueName="[invoice_202001231041].[Invoice_Month &amp; Year].[All]" allUniqueName="[invoice_202001231041].[Invoice_Month &amp; Year].[All]" dimensionUniqueName="[invoice_202001231041]" displayFolder="" count="0" memberValueDatatype="130" unbalanced="0"/>
    <cacheHierarchy uniqueName="[invoice_202001231041].[revenue_transaction_type]" caption="revenue_transaction_type" attribute="1" defaultMemberUniqueName="[invoice_202001231041].[revenue_transaction_type].[All]" allUniqueName="[invoice_202001231041].[revenue_transaction_type].[All]" dimensionUniqueName="[invoice_202001231041]" displayFolder="" count="0" memberValueDatatype="130" unbalanced="0"/>
    <cacheHierarchy uniqueName="[invoice_202001231041].[branch_name]" caption="branch_name" attribute="1" defaultMemberUniqueName="[invoice_202001231041].[branch_name].[All]" allUniqueName="[invoice_202001231041].[branch_name].[All]" dimensionUniqueName="[invoice_202001231041]" displayFolder="" count="0" memberValueDatatype="130" unbalanced="0"/>
    <cacheHierarchy uniqueName="[invoice_202001231041].[solution_group]" caption="solution_group" attribute="1" defaultMemberUniqueName="[invoice_202001231041].[solution_group].[All]" allUniqueName="[invoice_202001231041].[solution_group].[All]" dimensionUniqueName="[invoice_202001231041]" displayFolder="" count="0" memberValueDatatype="130" unbalanced="0"/>
    <cacheHierarchy uniqueName="[invoice_202001231041].[Account Exe ID]" caption="Account Exe ID" attribute="1" defaultMemberUniqueName="[invoice_202001231041].[Account Exe ID].[All]" allUniqueName="[invoice_202001231041].[Account Exe ID].[All]" dimensionUniqueName="[invoice_202001231041]" displayFolder="" count="0" memberValueDatatype="5" unbalanced="0"/>
    <cacheHierarchy uniqueName="[invoice_202001231041].[Account Executive]" caption="Account Executive" attribute="1" defaultMemberUniqueName="[invoice_202001231041].[Account Executive].[All]" allUniqueName="[invoice_202001231041].[Account Executive].[All]" dimensionUniqueName="[invoice_202001231041]" displayFolder="" count="0" memberValueDatatype="130" unbalanced="0"/>
    <cacheHierarchy uniqueName="[invoice_202001231041].[income_class]" caption="income_class" attribute="1" defaultMemberUniqueName="[invoice_202001231041].[income_class].[All]" allUniqueName="[invoice_202001231041].[income_class].[All]" dimensionUniqueName="[invoice_202001231041]" displayFolder="" count="0" memberValueDatatype="130" unbalanced="0"/>
    <cacheHierarchy uniqueName="[invoice_202001231041].[Clean Client Name]" caption="Clean Client Name" attribute="1" defaultMemberUniqueName="[invoice_202001231041].[Clean Client Name].[All]" allUniqueName="[invoice_202001231041].[Clean Client Name].[All]" dimensionUniqueName="[invoice_202001231041]" displayFolder="" count="0" memberValueDatatype="130" unbalanced="0"/>
    <cacheHierarchy uniqueName="[invoice_202001231041].[Cleaned Policy_Number]" caption="Cleaned Policy_Number" attribute="1" defaultMemberUniqueName="[invoice_202001231041].[Cleaned Policy_Number].[All]" allUniqueName="[invoice_202001231041].[Cleaned Policy_Number].[All]" dimensionUniqueName="[invoice_202001231041]" displayFolder="" count="0" memberValueDatatype="130" unbalanced="0"/>
    <cacheHierarchy uniqueName="[invoice_202001231041].[Amount]" caption="Amount" attribute="1" defaultMemberUniqueName="[invoice_202001231041].[Amount].[All]" allUniqueName="[invoice_202001231041].[Amount].[All]" dimensionUniqueName="[invoice_202001231041]" displayFolder="" count="0" memberValueDatatype="5" unbalanced="0"/>
    <cacheHierarchy uniqueName="[invoice_202001231041].[income_due_date]" caption="income_due_date" attribute="1" time="1" defaultMemberUniqueName="[invoice_202001231041].[income_due_date].[All]" allUniqueName="[invoice_202001231041].[income_due_date].[All]" dimensionUniqueName="[invoice_202001231041]" displayFolder="" count="0" memberValueDatatype="7" unbalanced="0"/>
    <cacheHierarchy uniqueName="[invoice_202001231041].[check up]" caption="check up" attribute="1" defaultMemberUniqueName="[invoice_202001231041].[check up].[All]" allUniqueName="[invoice_202001231041].[check up].[All]" dimensionUniqueName="[invoice_202001231041]" displayFolder="" count="0" memberValueDatatype="130" unbalanced="0"/>
    <cacheHierarchy uniqueName="[meeting_list_202001231041].[Account Exe ID]" caption="Account Exe ID" attribute="1" defaultMemberUniqueName="[meeting_list_202001231041].[Account Exe ID].[All]" allUniqueName="[meeting_list_202001231041].[Account Exe ID].[All]" dimensionUniqueName="[meeting_list_202001231041]" displayFolder="" count="0" memberValueDatatype="5" unbalanced="0"/>
    <cacheHierarchy uniqueName="[meeting_list_202001231041].[Account Executive]" caption="Account Executive" attribute="1" defaultMemberUniqueName="[meeting_list_202001231041].[Account Executive].[All]" allUniqueName="[meeting_list_202001231041].[Account Executive].[All]" dimensionUniqueName="[meeting_list_202001231041]" displayFolder="" count="0" memberValueDatatype="130" unbalanced="0"/>
    <cacheHierarchy uniqueName="[meeting_list_202001231041].[branch_name]" caption="branch_name" attribute="1" defaultMemberUniqueName="[meeting_list_202001231041].[branch_name].[All]" allUniqueName="[meeting_list_202001231041].[branch_name].[All]" dimensionUniqueName="[meeting_list_202001231041]" displayFolder="" count="0" memberValueDatatype="130" unbalanced="0"/>
    <cacheHierarchy uniqueName="[meeting_list_202001231041].[global_attendees]" caption="global_attendees" attribute="1" defaultMemberUniqueName="[meeting_list_202001231041].[global_attendees].[All]" allUniqueName="[meeting_list_202001231041].[global_attendees].[All]" dimensionUniqueName="[meeting_list_202001231041]" displayFolder="" count="0" memberValueDatatype="130" unbalanced="0"/>
    <cacheHierarchy uniqueName="[meeting_list_202001231041].[meeting_date]" caption="meeting_date" attribute="1" time="1" defaultMemberUniqueName="[meeting_list_202001231041].[meeting_date].[All]" allUniqueName="[meeting_list_202001231041].[meeting_date].[All]" dimensionUniqueName="[meeting_list_202001231041]" displayFolder="" count="0" memberValueDatatype="7" unbalanced="0"/>
    <cacheHierarchy uniqueName="[NNENEE Indi bdgt -20012020].[Branch]" caption="Branch" attribute="1" defaultMemberUniqueName="[NNENEE Indi bdgt -20012020].[Branch].[All]" allUniqueName="[NNENEE Indi bdgt -20012020].[Branch].[All]" dimensionUniqueName="[NNENEE Indi bdgt -20012020]" displayFolder="" count="0" memberValueDatatype="130" unbalanced="0"/>
    <cacheHierarchy uniqueName="[NNENEE Indi bdgt -20012020].[Account Exe ID]" caption="Account Exe ID" attribute="1" defaultMemberUniqueName="[NNENEE Indi bdgt -20012020].[Account Exe ID].[All]" allUniqueName="[NNENEE Indi bdgt -20012020].[Account Exe ID].[All]" dimensionUniqueName="[NNENEE Indi bdgt -20012020]" displayFolder="" count="0" memberValueDatatype="5" unbalanced="0"/>
    <cacheHierarchy uniqueName="[NNENEE Indi bdgt -20012020].[Employee Name]" caption="Employee Name" attribute="1" defaultMemberUniqueName="[NNENEE Indi bdgt -20012020].[Employee Name].[All]" allUniqueName="[NNENEE Indi bdgt -20012020].[Employee Name].[All]" dimensionUniqueName="[NNENEE Indi bdgt -20012020]" displayFolder="" count="0" memberValueDatatype="130" unbalanced="0"/>
    <cacheHierarchy uniqueName="[NNENEE Indi bdgt -20012020].[New Role2]" caption="New Role2" attribute="1" defaultMemberUniqueName="[NNENEE Indi bdgt -20012020].[New Role2].[All]" allUniqueName="[NNENEE Indi bdgt -20012020].[New Role2].[All]" dimensionUniqueName="[NNENEE Indi bdgt -20012020]" displayFolder="" count="0" memberValueDatatype="130" unbalanced="0"/>
    <cacheHierarchy uniqueName="[NNENEE Indi bdgt -20012020].[New Budget]" caption="New Budget" attribute="1" defaultMemberUniqueName="[NNENEE Indi bdgt -20012020].[New Budget].[All]" allUniqueName="[NNENEE Indi bdgt -20012020].[New Budget].[All]" dimensionUniqueName="[NNENEE Indi bdgt -20012020]" displayFolder="" count="0" memberValueDatatype="5" unbalanced="0"/>
    <cacheHierarchy uniqueName="[NNENEE Indi bdgt -20012020].[Cross sell bugdet]" caption="Cross sell bugdet" attribute="1" defaultMemberUniqueName="[NNENEE Indi bdgt -20012020].[Cross sell bugdet].[All]" allUniqueName="[NNENEE Indi bdgt -20012020].[Cross sell bugdet].[All]" dimensionUniqueName="[NNENEE Indi bdgt -20012020]" displayFolder="" count="0" memberValueDatatype="5" unbalanced="0"/>
    <cacheHierarchy uniqueName="[NNENEE Indi bdgt -20012020].[Renewal Budget]" caption="Renewal Budget" attribute="1" defaultMemberUniqueName="[NNENEE Indi bdgt -20012020].[Renewal Budget].[All]" allUniqueName="[NNENEE Indi bdgt -20012020].[Renewal Budget].[All]" dimensionUniqueName="[NNENEE Indi bdgt -20012020]" displayFolder="" count="0" memberValueDatatype="5" unbalanced="0"/>
    <cacheHierarchy uniqueName="[Sheet1].[Executive name]" caption="Executive name" attribute="1" defaultMemberUniqueName="[Sheet1].[Executive name].[All]" allUniqueName="[Sheet1].[Executive name].[All]" dimensionUniqueName="[Sheet1]" displayFolder="" count="2" memberValueDatatype="130" unbalanced="0"/>
    <cacheHierarchy uniqueName="[Measures].[__XL_Count fees_202001231041]" caption="__XL_Count fees_202001231041" measure="1" displayFolder="" measureGroup="fees_202001231041" count="0" hidden="1"/>
    <cacheHierarchy uniqueName="[Measures].[__XL_Count NNENEE Indi bdgt -20012020]" caption="__XL_Count NNENEE Indi bdgt -20012020" measure="1" displayFolder="" measureGroup="NNENEE Indi bdgt -20012020" count="0" hidden="1"/>
    <cacheHierarchy uniqueName="[Measures].[__XL_Count meeting_list_202001231041]" caption="__XL_Count meeting_list_202001231041" measure="1" displayFolder="" measureGroup="meeting_list_202001231041" count="0" hidden="1"/>
    <cacheHierarchy uniqueName="[Measures].[__XL_Count gcrm_opportunity_202001231041]" caption="__XL_Count gcrm_opportunity_202001231041" measure="1" displayFolder="" measureGroup="gcrm_opportunity_202001231041" count="0" hidden="1"/>
    <cacheHierarchy uniqueName="[Measures].[__XL_Count Sheet1]" caption="__XL_Count Sheet1" measure="1" displayFolder="" measureGroup="Sheet1" count="0" hidden="1"/>
    <cacheHierarchy uniqueName="[Measures].[__XL_Count Clean brokerage]" caption="__XL_Count Clean brokerage" measure="1" displayFolder="" measureGroup="Clean brokerage" count="0" hidden="1"/>
    <cacheHierarchy uniqueName="[Measures].[__XL_Count invoice_202001231041]" caption="__XL_Count invoice_202001231041" measure="1" displayFolder="" measureGroup="invoice_202001231041" count="0" hidden="1"/>
    <cacheHierarchy uniqueName="[Measures].[__No measures defined]" caption="__No measures defined" measure="1" displayFolder="" count="0" hidden="1"/>
    <cacheHierarchy uniqueName="[Measures].[Sum of New Budget]" caption="Sum of New Budget" measure="1" displayFolder="" measureGroup="NNENEE Indi bdgt -20012020" count="0" hidden="1">
      <extLst>
        <ext xmlns:x15="http://schemas.microsoft.com/office/spreadsheetml/2010/11/main" uri="{B97F6D7D-B522-45F9-BDA1-12C45D357490}">
          <x15:cacheHierarchy aggregatedColumn="62"/>
        </ext>
      </extLst>
    </cacheHierarchy>
    <cacheHierarchy uniqueName="[Measures].[Sum of Cross sell bugdet]" caption="Sum of Cross sell bugdet" measure="1" displayFolder="" measureGroup="NNENEE Indi bdgt -20012020" count="0" hidden="1">
      <extLst>
        <ext xmlns:x15="http://schemas.microsoft.com/office/spreadsheetml/2010/11/main" uri="{B97F6D7D-B522-45F9-BDA1-12C45D357490}">
          <x15:cacheHierarchy aggregatedColumn="63"/>
        </ext>
      </extLst>
    </cacheHierarchy>
    <cacheHierarchy uniqueName="[Measures].[Sum of Renewal Budget]" caption="Sum of Renewal Budget" measure="1" displayFolder="" measureGroup="NNENEE Indi bdgt -20012020" count="0" hidden="1">
      <extLst>
        <ext xmlns:x15="http://schemas.microsoft.com/office/spreadsheetml/2010/11/main" uri="{B97F6D7D-B522-45F9-BDA1-12C45D357490}">
          <x15:cacheHierarchy aggregatedColumn="64"/>
        </ext>
      </extLst>
    </cacheHierarchy>
    <cacheHierarchy uniqueName="[Measures].[Sum of Amount 2]" caption="Sum of Amount 2" measure="1" displayFolder="" measureGroup="fees_202001231041" count="0" hidden="1">
      <extLst>
        <ext xmlns:x15="http://schemas.microsoft.com/office/spreadsheetml/2010/11/main" uri="{B97F6D7D-B522-45F9-BDA1-12C45D357490}">
          <x15:cacheHierarchy aggregatedColumn="23"/>
        </ext>
      </extLst>
    </cacheHierarchy>
    <cacheHierarchy uniqueName="[Measures].[Count of meeting_date]" caption="Count of meeting_date" measure="1" displayFolder="" measureGroup="meeting_list_202001231041" count="0" hidden="1">
      <extLst>
        <ext xmlns:x15="http://schemas.microsoft.com/office/spreadsheetml/2010/11/main" uri="{B97F6D7D-B522-45F9-BDA1-12C45D357490}">
          <x15:cacheHierarchy aggregatedColumn="57"/>
        </ext>
      </extLst>
    </cacheHierarchy>
    <cacheHierarchy uniqueName="[Measures].[Count of stage]" caption="Count of stage" measure="1" displayFolder="" measureGroup="gcrm_opportunity_202001231041" count="0" hidden="1">
      <extLst>
        <ext xmlns:x15="http://schemas.microsoft.com/office/spreadsheetml/2010/11/main" uri="{B97F6D7D-B522-45F9-BDA1-12C45D357490}">
          <x15:cacheHierarchy aggregatedColumn="33"/>
        </ext>
      </extLst>
    </cacheHierarchy>
    <cacheHierarchy uniqueName="[Measures].[Count of Account Executive 2]" caption="Count of Account Executive 2" measure="1" displayFolder="" measureGroup="meeting_list_202001231041" count="0" hidden="1">
      <extLst>
        <ext xmlns:x15="http://schemas.microsoft.com/office/spreadsheetml/2010/11/main" uri="{B97F6D7D-B522-45F9-BDA1-12C45D357490}">
          <x15:cacheHierarchy aggregatedColumn="54"/>
        </ext>
      </extLst>
    </cacheHierarchy>
    <cacheHierarchy uniqueName="[Measures].[Sum of revenue_amount]" caption="Sum of revenue_amount" measure="1" displayFolder="" measureGroup="gcrm_opportunity_202001231041" count="0" hidden="1">
      <extLst>
        <ext xmlns:x15="http://schemas.microsoft.com/office/spreadsheetml/2010/11/main" uri="{B97F6D7D-B522-45F9-BDA1-12C45D357490}">
          <x15:cacheHierarchy aggregatedColumn="31"/>
        </ext>
      </extLst>
    </cacheHierarchy>
    <cacheHierarchy uniqueName="[Measures].[Count of global_attendees]" caption="Count of global_attendees" measure="1" displayFolder="" measureGroup="meeting_list_202001231041" count="0" hidden="1">
      <extLst>
        <ext xmlns:x15="http://schemas.microsoft.com/office/spreadsheetml/2010/11/main" uri="{B97F6D7D-B522-45F9-BDA1-12C45D357490}">
          <x15:cacheHierarchy aggregatedColumn="56"/>
        </ext>
      </extLst>
    </cacheHierarchy>
    <cacheHierarchy uniqueName="[Measures].[Sum of Amount]" caption="Sum of Amount" measure="1" displayFolder="" measureGroup="Clean brokerage" count="0" hidden="1">
      <extLst>
        <ext xmlns:x15="http://schemas.microsoft.com/office/spreadsheetml/2010/11/main" uri="{B97F6D7D-B522-45F9-BDA1-12C45D357490}">
          <x15:cacheHierarchy aggregatedColumn="11"/>
        </ext>
      </extLst>
    </cacheHierarchy>
  </cacheHierarchies>
  <kpis count="0"/>
  <extLst>
    <ext xmlns:x14="http://schemas.microsoft.com/office/spreadsheetml/2009/9/main" uri="{725AE2AE-9491-48be-B2B4-4EB974FC3084}">
      <x14:pivotCacheDefinition slicerData="1" pivotCacheId="1723733951"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8">
  <r>
    <n v="1900001087"/>
    <d v="2019-04-11T00:00:00"/>
    <s v="Apr-2019"/>
    <s v="Fees"/>
    <s v="Ahmedabad"/>
    <s v="Liability"/>
    <n v="10"/>
    <x v="0"/>
    <x v="0"/>
    <s v="Sanjay Trivedi"/>
    <s v=""/>
    <n v="84746"/>
    <d v="2019-04-10T00:00:00"/>
    <s v="OK"/>
  </r>
  <r>
    <n v="1900001106"/>
    <d v="2019-05-17T00:00:00"/>
    <s v="May-2019"/>
    <s v="Brokerage"/>
    <s v="Ahmedabad"/>
    <s v="Global Client Network (GNB Inward)"/>
    <n v="4"/>
    <x v="1"/>
    <x v="1"/>
    <s v="Anita Sethi"/>
    <s v="241420209281360"/>
    <n v="86724"/>
    <d v="2019-01-01T00:00:00"/>
    <s v="OK"/>
  </r>
  <r>
    <n v="1900001110"/>
    <d v="2019-05-17T00:00:00"/>
    <s v="May-2019"/>
    <s v="Brokerage"/>
    <s v="Ahmedabad"/>
    <s v="Global Client Network (GNB Inward)"/>
    <n v="4"/>
    <x v="1"/>
    <x v="1"/>
    <s v="Ashok Chatterjee"/>
    <s v="OG192202101860"/>
    <n v="148500"/>
    <d v="2019-03-01T00:00:00"/>
    <s v="OK"/>
  </r>
  <r>
    <n v="1900001136"/>
    <d v="2019-05-30T00:00:00"/>
    <s v="May-2019"/>
    <s v="Brokerage"/>
    <s v="Ahmedabad"/>
    <s v="Global Client Network (GNB Inward)"/>
    <n v="1"/>
    <x v="2"/>
    <x v="2"/>
    <s v="Rani Agarwal"/>
    <s v="OG192202338310"/>
    <n v="12019"/>
    <d v="2019-01-01T00:00:00"/>
    <s v="OK"/>
  </r>
  <r>
    <n v="1900001164"/>
    <d v="2019-06-11T00:00:00"/>
    <s v="Jun-2019"/>
    <s v="Brokerage"/>
    <s v="Ahmedabad"/>
    <s v="Global Client Network (GNB Inward)"/>
    <n v="4"/>
    <x v="1"/>
    <x v="1"/>
    <s v="Arjun Rao"/>
    <s v="020P988030"/>
    <n v="12500"/>
    <d v="2019-02-26T00:00:00"/>
    <s v="OK"/>
  </r>
  <r>
    <n v="1900001165"/>
    <d v="2019-06-11T00:00:00"/>
    <s v="Jun-2019"/>
    <s v="Brokerage"/>
    <s v="Ahmedabad"/>
    <s v="Employee Benefits (EB)"/>
    <n v="5"/>
    <x v="3"/>
    <x v="0"/>
    <s v="Anil Naik"/>
    <n v="206314"/>
    <n v="58300"/>
    <d v="2019-02-16T00:00:00"/>
    <s v="OK"/>
  </r>
  <r>
    <n v="1900001167"/>
    <d v="2019-06-13T00:00:00"/>
    <s v="Jun-2019"/>
    <s v="Brokerage"/>
    <s v="Ahmedabad"/>
    <s v="Global Client Network (GNB Inward)"/>
    <n v="1"/>
    <x v="2"/>
    <x v="2"/>
    <s v="Simran Trivedi"/>
    <s v="OG192202338309"/>
    <n v="12019"/>
    <d v="2019-01-01T00:00:00"/>
    <s v="OK"/>
  </r>
  <r>
    <n v="1900001168"/>
    <d v="2019-06-13T00:00:00"/>
    <s v="Jun-2019"/>
    <s v="Brokerage"/>
    <s v="Ahmedabad"/>
    <s v="Global Client Network (GNB Inward)"/>
    <n v="1"/>
    <x v="2"/>
    <x v="2"/>
    <s v="Dhruv Chopra"/>
    <s v="OG192202338308"/>
    <n v="30048"/>
    <d v="2019-01-01T00:00:00"/>
    <s v="OK"/>
  </r>
  <r>
    <n v="1900001169"/>
    <d v="2019-06-13T00:00:00"/>
    <s v="Jun-2019"/>
    <s v="Brokerage"/>
    <s v="Ahmedabad"/>
    <s v="Global Client Network (GNB Inward)"/>
    <n v="4"/>
    <x v="1"/>
    <x v="1"/>
    <s v="Jaya Chopra"/>
    <n v="3124201589160"/>
    <n v="14394"/>
    <d v="2019-01-02T00:00:00"/>
    <s v="OK"/>
  </r>
  <r>
    <n v="1900001282"/>
    <d v="2019-07-13T00:00:00"/>
    <s v="Jul-2019"/>
    <s v="Brokerage"/>
    <s v="Ahmedabad"/>
    <s v="Employee Benefits (EB)"/>
    <n v="6"/>
    <x v="4"/>
    <x v="0"/>
    <s v="Kiran Goyal"/>
    <s v="H48996"/>
    <n v="32392"/>
    <d v="2019-05-10T00:00:00"/>
    <s v="OK"/>
  </r>
  <r>
    <n v="1900001293"/>
    <d v="2019-07-16T00:00:00"/>
    <s v="Jul-2019"/>
    <s v="Brokerage"/>
    <s v="Ahmedabad"/>
    <s v="Liability"/>
    <n v="13"/>
    <x v="5"/>
    <x v="2"/>
    <s v="Pravin Sengupta"/>
    <s v="1P020230"/>
    <n v="162500"/>
    <d v="2019-04-05T00:00:00"/>
    <s v="OK"/>
  </r>
  <r>
    <n v="1900001294"/>
    <d v="2019-07-16T00:00:00"/>
    <s v="Jul-2019"/>
    <s v="Brokerage"/>
    <s v="Ahmedabad"/>
    <s v="Liability"/>
    <n v="13"/>
    <x v="5"/>
    <x v="2"/>
    <s v="Snehal Das"/>
    <s v="1P020350"/>
    <n v="250000"/>
    <d v="2019-04-18T00:00:00"/>
    <s v="OK"/>
  </r>
  <r>
    <n v="1900001304"/>
    <d v="2019-07-17T00:00:00"/>
    <s v="Jul-2019"/>
    <s v="Brokerage"/>
    <s v="Ahmedabad"/>
    <s v="Global Client Network (GNB Inward)"/>
    <n v="1"/>
    <x v="2"/>
    <x v="2"/>
    <s v="Rajesh Malhotra"/>
    <n v="22882714"/>
    <n v="2646"/>
    <d v="2019-03-11T00:00:00"/>
    <s v="OK"/>
  </r>
  <r>
    <n v="1900001305"/>
    <d v="2019-07-17T00:00:00"/>
    <s v="Jul-2019"/>
    <s v="Brokerage"/>
    <s v="Ahmedabad"/>
    <s v="Global Client Network (GNB Inward)"/>
    <n v="4"/>
    <x v="1"/>
    <x v="0"/>
    <s v="Archana Bhatia"/>
    <n v="8502066"/>
    <n v="18150"/>
    <d v="2019-01-03T00:00:00"/>
    <s v="OK"/>
  </r>
  <r>
    <n v="1900001306"/>
    <d v="2019-07-17T00:00:00"/>
    <s v="Jul-2019"/>
    <s v="Brokerage"/>
    <s v="Ahmedabad"/>
    <s v="Liability"/>
    <n v="2"/>
    <x v="6"/>
    <x v="2"/>
    <s v="Ashok Reddy"/>
    <n v="299920275821760"/>
    <n v="60025"/>
    <d v="2019-04-22T00:00:00"/>
    <s v="OK"/>
  </r>
  <r>
    <n v="1900001308"/>
    <d v="2019-07-17T00:00:00"/>
    <s v="Jul-2019"/>
    <s v="Brokerage"/>
    <s v="Ahmedabad"/>
    <s v="Construction, Power &amp; Infrastructure"/>
    <n v="3"/>
    <x v="7"/>
    <x v="2"/>
    <s v="Madhuri Bhatia"/>
    <n v="99441903"/>
    <n v="134736"/>
    <d v="2019-04-25T00:00:00"/>
    <s v="OK"/>
  </r>
  <r>
    <n v="1900001342"/>
    <d v="2019-07-23T00:00:00"/>
    <s v="Jul-2019"/>
    <s v="Brokerage"/>
    <s v="Ahmedabad"/>
    <s v="Employee Benefits (EB)"/>
    <n v="6"/>
    <x v="4"/>
    <x v="1"/>
    <s v="Pranav Mishra"/>
    <s v="H48996"/>
    <n v="914999"/>
    <d v="2019-01-01T00:00:00"/>
    <s v="OK"/>
  </r>
  <r>
    <n v="1900001354"/>
    <d v="2019-07-24T00:00:00"/>
    <s v="Jul-2019"/>
    <s v="Brokerage"/>
    <s v="Ahmedabad"/>
    <s v="Global Client Network (GNB Inward)"/>
    <n v="1"/>
    <x v="2"/>
    <x v="2"/>
    <s v="Rina Goyal"/>
    <n v="311420274821020"/>
    <n v="2942"/>
    <d v="2019-04-11T00:00:00"/>
    <s v="OK"/>
  </r>
  <r>
    <n v="1900001355"/>
    <d v="2019-07-24T00:00:00"/>
    <s v="Jul-2019"/>
    <s v="Brokerage"/>
    <s v="Ahmedabad"/>
    <s v="Global Client Network (GNB Inward)"/>
    <n v="1"/>
    <x v="2"/>
    <x v="2"/>
    <s v="Geeta Gupta"/>
    <s v="OG192202121981"/>
    <n v="6740"/>
    <d v="2019-03-04T00:00:00"/>
    <s v="OK"/>
  </r>
  <r>
    <n v="1900001356"/>
    <d v="2019-07-24T00:00:00"/>
    <s v="Jul-2019"/>
    <s v="Brokerage"/>
    <s v="Ahmedabad"/>
    <s v="Global Client Network (GNB Inward)"/>
    <n v="4"/>
    <x v="1"/>
    <x v="1"/>
    <s v="Sudhir Roy"/>
    <s v="OG192202121901"/>
    <n v="6740"/>
    <d v="2019-02-17T00:00:00"/>
    <s v="OK"/>
  </r>
  <r>
    <n v="1900001361"/>
    <d v="2019-07-27T00:00:00"/>
    <s v="Jul-2019"/>
    <s v="Brokerage"/>
    <s v="Ahmedabad"/>
    <s v="Liability"/>
    <n v="3"/>
    <x v="7"/>
    <x v="2"/>
    <s v="Rani Kaul"/>
    <n v="41045707"/>
    <n v="74250"/>
    <d v="2019-04-01T00:00:00"/>
    <s v="OK"/>
  </r>
  <r>
    <n v="1900001376"/>
    <d v="2019-07-29T00:00:00"/>
    <s v="Jul-2019"/>
    <s v="Brokerage"/>
    <s v="Ahmedabad"/>
    <s v="Employee Benefits (EB)"/>
    <n v="6"/>
    <x v="4"/>
    <x v="0"/>
    <s v="Kavita Sharma"/>
    <s v="H56637"/>
    <n v="1614"/>
    <d v="2019-03-11T00:00:00"/>
    <s v="OK"/>
  </r>
  <r>
    <n v="1900001377"/>
    <d v="2019-07-29T00:00:00"/>
    <s v="Jul-2019"/>
    <s v="Brokerage"/>
    <s v="Ahmedabad"/>
    <s v="Marine"/>
    <n v="13"/>
    <x v="5"/>
    <x v="2"/>
    <s v="Shikha Sethi"/>
    <n v="99211801"/>
    <n v="11540"/>
    <d v="2019-01-29T00:00:00"/>
    <s v="OK"/>
  </r>
  <r>
    <n v="1900001385"/>
    <d v="2019-07-31T00:00:00"/>
    <s v="Jul-2019"/>
    <s v="Brokerage"/>
    <s v="Ahmedabad"/>
    <s v="Global Client Network (GNB Inward)"/>
    <n v="4"/>
    <x v="1"/>
    <x v="0"/>
    <s v="Amit Bhargava"/>
    <s v="P192199991301"/>
    <n v="2140"/>
    <d v="2019-01-30T00:00:00"/>
    <s v="OK"/>
  </r>
  <r>
    <n v="1900001388"/>
    <d v="2019-07-31T00:00:00"/>
    <s v="Jul-2019"/>
    <s v="Brokerage"/>
    <s v="Ahmedabad"/>
    <s v="Global Client Network (GNB Inward)"/>
    <n v="4"/>
    <x v="1"/>
    <x v="1"/>
    <s v="Alka Goel"/>
    <n v="850206601"/>
    <n v="45375"/>
    <d v="2019-03-01T00:00:00"/>
    <s v="OK"/>
  </r>
  <r>
    <n v="1900001390"/>
    <d v="2019-07-31T00:00:00"/>
    <s v="Jul-2019"/>
    <s v="Brokerage"/>
    <s v="Ahmedabad"/>
    <s v="Global Client Network (GNB Inward)"/>
    <n v="1"/>
    <x v="2"/>
    <x v="2"/>
    <s v="Harish Sharma"/>
    <n v="32119154"/>
    <n v="11593"/>
    <d v="2019-04-01T00:00:00"/>
    <s v="OK"/>
  </r>
  <r>
    <n v="1900001392"/>
    <d v="2019-07-31T00:00:00"/>
    <s v="Jul-2019"/>
    <s v="Brokerage"/>
    <s v="Ahmedabad"/>
    <s v="Employee Benefits (EB)"/>
    <n v="6"/>
    <x v="4"/>
    <x v="0"/>
    <s v="Gaurav Goel"/>
    <s v="H48996"/>
    <n v="46995"/>
    <d v="2019-01-29T00:00:00"/>
    <s v="OK"/>
  </r>
  <r>
    <n v="1900001393"/>
    <d v="2019-07-31T00:00:00"/>
    <s v="Jul-2019"/>
    <s v="Brokerage"/>
    <s v="Ahmedabad"/>
    <s v="Global Client Network (GNB Inward)"/>
    <n v="1"/>
    <x v="2"/>
    <x v="2"/>
    <s v="Ravi Naik"/>
    <s v="OG19220240102245"/>
    <n v="529"/>
    <d v="2019-02-18T00:00:00"/>
    <s v="OK"/>
  </r>
  <r>
    <n v="1900001394"/>
    <d v="2019-07-31T00:00:00"/>
    <s v="Jul-2019"/>
    <s v="Brokerage"/>
    <s v="Ahmedabad"/>
    <s v="Global Client Network (GNB Inward)"/>
    <n v="4"/>
    <x v="1"/>
    <x v="1"/>
    <s v="Kamlesh Prasad"/>
    <s v="OG192202101859"/>
    <n v="18563"/>
    <d v="2019-03-01T00:00:00"/>
    <s v="OK"/>
  </r>
  <r>
    <n v="1900001396"/>
    <d v="2019-07-31T00:00:00"/>
    <s v="Jul-2019"/>
    <s v="Brokerage"/>
    <s v="Ahmedabad"/>
    <s v="Employee Benefits (EB)"/>
    <n v="6"/>
    <x v="4"/>
    <x v="0"/>
    <s v="Nikhil Verma"/>
    <s v="H48996"/>
    <n v="27435"/>
    <d v="2019-01-23T00:00:00"/>
    <s v="OK"/>
  </r>
  <r>
    <n v="1900001397"/>
    <d v="2019-07-31T00:00:00"/>
    <s v="Jul-2019"/>
    <s v="Brokerage"/>
    <s v="Ahmedabad"/>
    <s v="Employee Benefits (EB)"/>
    <n v="6"/>
    <x v="4"/>
    <x v="1"/>
    <s v="Vaishali Desai"/>
    <n v="50537301"/>
    <n v="25336"/>
    <d v="2019-02-26T00:00:00"/>
    <s v="OK"/>
  </r>
  <r>
    <n v="1900001398"/>
    <d v="2019-07-31T00:00:00"/>
    <s v="Jul-2019"/>
    <s v="Brokerage"/>
    <s v="Ahmedabad"/>
    <s v="Employee Benefits (EB)"/>
    <n v="6"/>
    <x v="4"/>
    <x v="2"/>
    <s v="Atul Naik"/>
    <s v="H67187"/>
    <n v="10772"/>
    <d v="2019-03-14T00:00:00"/>
    <s v="OK"/>
  </r>
  <r>
    <n v="1900001403"/>
    <d v="2019-07-31T00:00:00"/>
    <s v="Jul-2019"/>
    <s v="Brokerage"/>
    <s v="Ahmedabad"/>
    <s v="Employee Benefits (EB)"/>
    <n v="6"/>
    <x v="4"/>
    <x v="2"/>
    <s v="Meena Bhargava"/>
    <s v="H67187"/>
    <n v="9283"/>
    <d v="2019-04-18T00:00:00"/>
    <s v="OK"/>
  </r>
  <r>
    <n v="1900001404"/>
    <d v="2019-07-31T00:00:00"/>
    <s v="Jul-2019"/>
    <s v="Brokerage"/>
    <s v="Ahmedabad"/>
    <s v="Employee Benefits (EB)"/>
    <n v="6"/>
    <x v="4"/>
    <x v="2"/>
    <s v="Mona Chopra"/>
    <s v="H67187"/>
    <n v="6903"/>
    <d v="2019-05-30T00:00:00"/>
    <s v="OK"/>
  </r>
  <r>
    <n v="1900001405"/>
    <d v="2019-07-31T00:00:00"/>
    <s v="Jul-2019"/>
    <s v="Brokerage"/>
    <s v="Ahmedabad"/>
    <s v="Construction, Power &amp; Infrastructure"/>
    <n v="13"/>
    <x v="5"/>
    <x v="1"/>
    <s v="Mohit Tiwari"/>
    <n v="99441907"/>
    <n v="90663"/>
    <d v="2019-04-01T00:00:00"/>
    <s v="OK"/>
  </r>
  <r>
    <n v="1900001583"/>
    <d v="2019-08-14T00:00:00"/>
    <s v="Aug-2019"/>
    <s v="Brokerage"/>
    <s v="Ahmedabad"/>
    <s v="Employee Benefits (EB)"/>
    <n v="6"/>
    <x v="4"/>
    <x v="1"/>
    <s v="Tina Dutta"/>
    <n v="1208012301"/>
    <n v="156000"/>
    <d v="2019-01-04T00:00:00"/>
    <s v="OK"/>
  </r>
  <r>
    <n v="1900001602"/>
    <d v="2019-08-17T00:00:00"/>
    <s v="Aug-2019"/>
    <s v="Brokerage"/>
    <s v="Ahmedabad"/>
    <s v="Global Client Network (GNB Inward)"/>
    <n v="1"/>
    <x v="2"/>
    <x v="2"/>
    <s v="Hemant Das"/>
    <s v="OG192202101854"/>
    <n v="21157"/>
    <d v="2019-01-01T00:00:00"/>
    <s v="OK"/>
  </r>
  <r>
    <n v="1900001603"/>
    <d v="2019-08-17T00:00:00"/>
    <s v="Aug-2019"/>
    <s v="Brokerage"/>
    <s v="Ahmedabad"/>
    <s v="Global Client Network (GNB Inward)"/>
    <n v="1"/>
    <x v="2"/>
    <x v="2"/>
    <s v="Sanjana Bhargava"/>
    <s v="OG192202101853"/>
    <n v="77787"/>
    <d v="2019-01-01T00:00:00"/>
    <s v="OK"/>
  </r>
  <r>
    <n v="1900001604"/>
    <d v="2019-08-17T00:00:00"/>
    <s v="Aug-2019"/>
    <s v="Brokerage"/>
    <s v="Ahmedabad"/>
    <s v="Global Client Network (GNB Inward)"/>
    <n v="1"/>
    <x v="2"/>
    <x v="2"/>
    <s v="Kamlesh Trivedi"/>
    <s v="OG19220241011127"/>
    <n v="8468"/>
    <d v="2019-02-18T00:00:00"/>
    <s v="OK"/>
  </r>
  <r>
    <n v="1900001605"/>
    <d v="2019-08-17T00:00:00"/>
    <s v="Aug-2019"/>
    <s v="Brokerage"/>
    <s v="Ahmedabad"/>
    <s v="Employee Benefits (EB)"/>
    <n v="6"/>
    <x v="4"/>
    <x v="1"/>
    <s v="Nikita Tiwari"/>
    <n v="237164239"/>
    <n v="1825"/>
    <d v="2019-02-01T00:00:00"/>
    <s v="OK"/>
  </r>
  <r>
    <n v="1900001606"/>
    <d v="2019-08-17T00:00:00"/>
    <s v="Aug-2019"/>
    <s v="Brokerage"/>
    <s v="Ahmedabad"/>
    <s v="Employee Benefits (EB)"/>
    <n v="6"/>
    <x v="4"/>
    <x v="1"/>
    <s v="Kapil Kapoor"/>
    <s v="H67187"/>
    <n v="329250"/>
    <d v="2019-02-28T00:00:00"/>
    <s v="OK"/>
  </r>
  <r>
    <n v="1900001607"/>
    <d v="2019-08-17T00:00:00"/>
    <s v="Aug-2019"/>
    <s v="Brokerage"/>
    <s v="Ahmedabad"/>
    <s v="Global Client Network (GNB Inward)"/>
    <n v="4"/>
    <x v="1"/>
    <x v="1"/>
    <s v="Harish Rana"/>
    <n v="3043763"/>
    <n v="344794"/>
    <d v="2019-04-01T00:00:00"/>
    <s v="OK"/>
  </r>
  <r>
    <n v="1900001608"/>
    <d v="2019-08-17T00:00:00"/>
    <s v="Aug-2019"/>
    <s v="Brokerage"/>
    <s v="Ahmedabad"/>
    <s v="Global Client Network (GNB Inward)"/>
    <n v="4"/>
    <x v="1"/>
    <x v="1"/>
    <s v="Nikhil Pandit"/>
    <n v="2304108201"/>
    <n v="37500"/>
    <d v="2019-04-01T00:00:00"/>
    <s v="OK"/>
  </r>
  <r>
    <n v="1900001609"/>
    <d v="2019-08-17T00:00:00"/>
    <s v="Aug-2019"/>
    <s v="Brokerage"/>
    <s v="Ahmedabad"/>
    <s v="Employee Benefits (EB)"/>
    <n v="6"/>
    <x v="4"/>
    <x v="1"/>
    <s v="Vivek Rana"/>
    <s v="H56637"/>
    <n v="49789"/>
    <d v="2019-01-01T00:00:00"/>
    <s v="OK"/>
  </r>
  <r>
    <n v="1900001610"/>
    <d v="2019-08-17T00:00:00"/>
    <s v="Aug-2019"/>
    <s v="Brokerage"/>
    <s v="Ahmedabad"/>
    <s v="Global Client Network (GNB Inward)"/>
    <n v="4"/>
    <x v="1"/>
    <x v="1"/>
    <s v="Hemant Nair"/>
    <s v="060104 01"/>
    <n v="64"/>
    <d v="2019-03-16T00:00:00"/>
    <s v="OK"/>
  </r>
  <r>
    <n v="1900001611"/>
    <d v="2019-08-17T00:00:00"/>
    <s v="Aug-2019"/>
    <s v="Brokerage"/>
    <s v="Ahmedabad"/>
    <s v="Global Client Network (GNB Inward)"/>
    <n v="4"/>
    <x v="1"/>
    <x v="1"/>
    <s v="Veena Bhargava"/>
    <n v="890750201"/>
    <n v="6250"/>
    <d v="2019-02-24T00:00:00"/>
    <s v="OK"/>
  </r>
  <r>
    <n v="1900002041"/>
    <d v="2019-08-28T00:00:00"/>
    <s v="Aug-2019"/>
    <s v="Brokerage"/>
    <s v="Ahmedabad"/>
    <s v="Trade Credit &amp;amp; Political Risk"/>
    <n v="1"/>
    <x v="2"/>
    <x v="1"/>
    <s v="Shivam Shah"/>
    <n v="1310501801"/>
    <n v="124875"/>
    <d v="2019-03-07T00:00:00"/>
    <s v="OK"/>
  </r>
  <r>
    <n v="1900002042"/>
    <d v="2019-08-28T00:00:00"/>
    <s v="Aug-2019"/>
    <s v="Brokerage"/>
    <s v="Ahmedabad"/>
    <s v="Liability"/>
    <n v="3"/>
    <x v="7"/>
    <x v="2"/>
    <s v="Bhavna Bhandari"/>
    <n v="43190133"/>
    <n v="7783"/>
    <d v="2019-06-11T00:00:00"/>
    <s v="OK"/>
  </r>
  <r>
    <n v="1900002043"/>
    <d v="2019-08-28T00:00:00"/>
    <s v="Aug-2019"/>
    <s v="Brokerage"/>
    <s v="Ahmedabad"/>
    <s v="Liability"/>
    <n v="3"/>
    <x v="7"/>
    <x v="2"/>
    <s v="Tarun Shah"/>
    <n v="43189992"/>
    <n v="7835"/>
    <d v="2019-06-10T00:00:00"/>
    <s v="OK"/>
  </r>
  <r>
    <n v="1900002044"/>
    <d v="2019-08-28T00:00:00"/>
    <s v="Aug-2019"/>
    <s v="Brokerage"/>
    <s v="Ahmedabad"/>
    <s v="Liability"/>
    <n v="5"/>
    <x v="3"/>
    <x v="0"/>
    <s v="Hemant Chauhan"/>
    <n v="410454"/>
    <n v="70125"/>
    <d v="2019-03-19T00:00:00"/>
    <s v="OK"/>
  </r>
  <r>
    <n v="1900002045"/>
    <d v="2019-08-28T00:00:00"/>
    <s v="Aug-2019"/>
    <s v="Brokerage"/>
    <s v="Ahmedabad"/>
    <s v="Liability"/>
    <n v="5"/>
    <x v="3"/>
    <x v="0"/>
    <s v="Geeta Verma"/>
    <n v="41045403"/>
    <n v="70125"/>
    <d v="2019-03-19T00:00:00"/>
    <s v="OK"/>
  </r>
  <r>
    <n v="1900002046"/>
    <d v="2019-08-28T00:00:00"/>
    <s v="Aug-2019"/>
    <s v="Brokerage"/>
    <s v="Ahmedabad"/>
    <s v="Property  BI"/>
    <n v="13"/>
    <x v="5"/>
    <x v="1"/>
    <s v="Ashok Patel"/>
    <n v="99461924"/>
    <n v="60229"/>
    <d v="2019-04-01T00:00:00"/>
    <s v="OK"/>
  </r>
  <r>
    <n v="1900002047"/>
    <d v="2019-08-28T00:00:00"/>
    <s v="Aug-2019"/>
    <s v="Brokerage"/>
    <s v="Ahmedabad"/>
    <s v="Property  BI"/>
    <n v="13"/>
    <x v="5"/>
    <x v="1"/>
    <s v="Gayatri Reddy"/>
    <n v="99111801"/>
    <n v="98931"/>
    <d v="2019-01-16T00:00:00"/>
    <s v="OK"/>
  </r>
  <r>
    <n v="1900002048"/>
    <d v="2019-08-28T00:00:00"/>
    <s v="Aug-2019"/>
    <s v="Brokerage"/>
    <s v="Ahmedabad"/>
    <s v="Global Client Network (GNB Inward)"/>
    <n v="1"/>
    <x v="2"/>
    <x v="2"/>
    <s v="Snehal Patel"/>
    <s v="OG192202101855"/>
    <n v="21769"/>
    <d v="2019-01-01T00:00:00"/>
    <s v="OK"/>
  </r>
  <r>
    <n v="1900002049"/>
    <d v="2019-08-28T00:00:00"/>
    <s v="Aug-2019"/>
    <s v="Brokerage"/>
    <s v="Ahmedabad"/>
    <s v="Global Client Network (GNB Inward)"/>
    <n v="4"/>
    <x v="1"/>
    <x v="1"/>
    <s v="Vivek Yadav"/>
    <s v="06402231 04"/>
    <n v="65369"/>
    <d v="2019-04-17T00:00:00"/>
    <s v="OK"/>
  </r>
  <r>
    <n v="1900002050"/>
    <d v="2019-08-28T00:00:00"/>
    <s v="Aug-2019"/>
    <s v="Brokerage"/>
    <s v="Ahmedabad"/>
    <s v="Global Client Network (GNB Inward)"/>
    <n v="4"/>
    <x v="1"/>
    <x v="1"/>
    <s v="Kiran Saxena"/>
    <n v="3043761"/>
    <n v="5206"/>
    <d v="2019-04-01T00:00:00"/>
    <s v="OK"/>
  </r>
  <r>
    <n v="1900002051"/>
    <d v="2019-08-28T00:00:00"/>
    <s v="Aug-2019"/>
    <s v="Brokerage"/>
    <s v="Ahmedabad"/>
    <s v="Global Client Network (GNB Inward)"/>
    <n v="4"/>
    <x v="1"/>
    <x v="1"/>
    <s v="Uday Reddy"/>
    <n v="30142651"/>
    <n v="23750"/>
    <d v="2019-03-09T00:00:00"/>
    <s v="OK"/>
  </r>
  <r>
    <n v="1900002052"/>
    <d v="2019-08-28T00:00:00"/>
    <s v="Aug-2019"/>
    <s v="Brokerage"/>
    <s v="Ahmedabad"/>
    <s v="Global Client Network (GNB Inward)"/>
    <n v="4"/>
    <x v="1"/>
    <x v="1"/>
    <s v="Anita Pandit"/>
    <s v="060104 02"/>
    <n v="1557"/>
    <d v="2019-04-16T00:00:00"/>
    <s v="OK"/>
  </r>
  <r>
    <n v="1900002072"/>
    <d v="2019-08-28T00:00:00"/>
    <s v="Aug-2019"/>
    <s v="Brokerage"/>
    <s v="Ahmedabad"/>
    <s v="Construction, Power &amp; Infrastructure"/>
    <n v="13"/>
    <x v="5"/>
    <x v="2"/>
    <s v="Hina Malhotra"/>
    <n v="99441903"/>
    <n v="40960"/>
    <d v="2019-04-20T00:00:00"/>
    <s v="OK"/>
  </r>
  <r>
    <n v="1900002229"/>
    <d v="2019-08-31T00:00:00"/>
    <s v="Aug-2019"/>
    <s v="Brokerage"/>
    <s v="Ahmedabad"/>
    <s v="Construction, Power &amp; Infrastructure"/>
    <n v="13"/>
    <x v="5"/>
    <x v="1"/>
    <s v="Alka Patel"/>
    <n v="99441807"/>
    <n v="12055"/>
    <d v="2019-02-14T00:00:00"/>
    <s v="OK"/>
  </r>
  <r>
    <n v="1900002230"/>
    <d v="2019-08-31T00:00:00"/>
    <s v="Aug-2019"/>
    <s v="Brokerage"/>
    <s v="Ahmedabad"/>
    <s v="Property  BI"/>
    <n v="13"/>
    <x v="5"/>
    <x v="1"/>
    <s v="Shruti Roy"/>
    <n v="99111801"/>
    <n v="131090"/>
    <d v="2019-02-26T00:00:00"/>
    <s v="OK"/>
  </r>
  <r>
    <n v="1900002232"/>
    <d v="2019-08-31T00:00:00"/>
    <s v="Aug-2019"/>
    <s v="Brokerage"/>
    <s v="Ahmedabad"/>
    <s v="Construction, Power &amp; Infrastructure"/>
    <n v="13"/>
    <x v="5"/>
    <x v="1"/>
    <s v="Archana Singh"/>
    <n v="99441858"/>
    <n v="27069"/>
    <d v="2019-02-14T00:00:00"/>
    <s v="OK"/>
  </r>
  <r>
    <n v="1900002265"/>
    <d v="2019-08-31T00:00:00"/>
    <s v="Aug-2019"/>
    <s v="Brokerage"/>
    <s v="Ahmedabad"/>
    <s v="Global Client Network (GNB Inward)"/>
    <n v="4"/>
    <x v="1"/>
    <x v="1"/>
    <s v="Mukul Goyal"/>
    <n v="4092151965577010"/>
    <n v="215165"/>
    <d v="2019-04-01T00:00:00"/>
    <s v="OK"/>
  </r>
  <r>
    <n v="1900002331"/>
    <d v="2019-09-03T00:00:00"/>
    <s v="Sep-2019"/>
    <s v="Brokerage"/>
    <s v="Ahmedabad"/>
    <s v="Global Client Network (GNB Inward)"/>
    <n v="4"/>
    <x v="1"/>
    <x v="1"/>
    <s v="Namita Bajaj"/>
    <n v="52131802941020"/>
    <n v="870"/>
    <d v="2019-05-26T00:00:00"/>
    <s v="OK"/>
  </r>
  <r>
    <n v="1900002384"/>
    <d v="2019-09-05T00:00:00"/>
    <s v="Sep-2019"/>
    <s v="Brokerage"/>
    <s v="Ahmedabad"/>
    <s v="Trade Credit &amp;amp; Political Risk"/>
    <n v="1"/>
    <x v="2"/>
    <x v="0"/>
    <s v="Nikita Joshi"/>
    <n v="2148"/>
    <n v="8174"/>
    <d v="2019-07-18T00:00:00"/>
    <s v="OK"/>
  </r>
  <r>
    <n v="1900002387"/>
    <d v="2019-09-05T00:00:00"/>
    <s v="Sep-2019"/>
    <s v="Brokerage"/>
    <s v="Ahmedabad"/>
    <s v="Employee Benefits (EB)"/>
    <n v="6"/>
    <x v="4"/>
    <x v="1"/>
    <s v="Tejas Shah"/>
    <n v="401612041565403"/>
    <n v="22246"/>
    <d v="2019-07-14T00:00:00"/>
    <s v="OK"/>
  </r>
  <r>
    <n v="1900002458"/>
    <d v="2019-09-09T00:00:00"/>
    <s v="Sep-2019"/>
    <s v="Brokerage"/>
    <s v="Ahmedabad"/>
    <s v="Liability"/>
    <n v="5"/>
    <x v="3"/>
    <x v="0"/>
    <s v="Kavita Rao"/>
    <n v="43187020"/>
    <n v="7451"/>
    <d v="2019-04-22T00:00:00"/>
    <s v="OK"/>
  </r>
  <r>
    <n v="1900002464"/>
    <d v="2019-09-09T00:00:00"/>
    <s v="Sep-2019"/>
    <s v="Brokerage"/>
    <s v="Ahmedabad"/>
    <s v="Employee Benefits (EB)"/>
    <n v="6"/>
    <x v="4"/>
    <x v="2"/>
    <s v="Hemant Shah"/>
    <s v="H67187"/>
    <n v="7110"/>
    <d v="2019-07-29T00:00:00"/>
    <s v="OK"/>
  </r>
  <r>
    <n v="1900002472"/>
    <d v="2019-09-09T00:00:00"/>
    <s v="Sep-2019"/>
    <s v="Brokerage"/>
    <s v="Ahmedabad"/>
    <s v="Global Client Network (GNB Inward)"/>
    <n v="4"/>
    <x v="1"/>
    <x v="1"/>
    <s v="Prabhat Naik"/>
    <n v="461312849220"/>
    <n v="692"/>
    <d v="2019-05-15T00:00:00"/>
    <s v="OK"/>
  </r>
  <r>
    <n v="1900002635"/>
    <d v="2019-09-17T00:00:00"/>
    <s v="Sep-2019"/>
    <s v="Brokerage"/>
    <s v="Ahmedabad"/>
    <s v="Trade Credit &amp;amp; Political Risk"/>
    <n v="1"/>
    <x v="2"/>
    <x v="1"/>
    <s v="Nikhil Tiwari"/>
    <s v="NBI Domestic"/>
    <n v="65051"/>
    <d v="2019-01-01T00:00:00"/>
    <s v="OK"/>
  </r>
  <r>
    <n v="1900002636"/>
    <d v="2019-09-17T00:00:00"/>
    <s v="Sep-2019"/>
    <s v="Brokerage"/>
    <s v="Ahmedabad"/>
    <s v="Global Client Network (GNB Inward)"/>
    <n v="4"/>
    <x v="1"/>
    <x v="1"/>
    <s v="Neha Trivedi"/>
    <n v="411170905030"/>
    <n v="1005"/>
    <d v="2019-05-01T00:00:00"/>
    <s v="OK"/>
  </r>
  <r>
    <n v="1900002637"/>
    <d v="2019-09-17T00:00:00"/>
    <s v="Sep-2019"/>
    <s v="Brokerage"/>
    <s v="Ahmedabad"/>
    <s v="Employee Benefits (EB)"/>
    <n v="6"/>
    <x v="4"/>
    <x v="2"/>
    <s v="Shruti Agarwal"/>
    <s v="H67187"/>
    <n v="6259"/>
    <d v="2019-06-21T00:00:00"/>
    <s v="OK"/>
  </r>
  <r>
    <n v="1900002638"/>
    <d v="2019-09-17T00:00:00"/>
    <s v="Sep-2019"/>
    <s v="Brokerage"/>
    <s v="Ahmedabad"/>
    <s v="Employee Benefits (EB)"/>
    <n v="6"/>
    <x v="4"/>
    <x v="2"/>
    <s v="Kiran Desai"/>
    <s v="H48996"/>
    <n v="9941"/>
    <d v="2019-07-10T00:00:00"/>
    <s v="OK"/>
  </r>
  <r>
    <n v="1900002639"/>
    <d v="2019-09-17T00:00:00"/>
    <s v="Sep-2019"/>
    <s v="Brokerage"/>
    <s v="Ahmedabad"/>
    <s v="Global Client Network (GNB Inward)"/>
    <n v="1"/>
    <x v="2"/>
    <x v="2"/>
    <s v="Kanchan Iyer"/>
    <n v="26015265"/>
    <n v="9990"/>
    <d v="2019-05-23T00:00:00"/>
    <s v="OK"/>
  </r>
  <r>
    <n v="1900002640"/>
    <d v="2019-09-17T00:00:00"/>
    <s v="Sep-2019"/>
    <s v="Brokerage"/>
    <s v="Ahmedabad"/>
    <s v="Employee Benefits (EB)"/>
    <n v="6"/>
    <x v="4"/>
    <x v="1"/>
    <s v="Bhavna Kapoor"/>
    <n v="4016133979727020"/>
    <n v="74673"/>
    <d v="2019-06-29T00:00:00"/>
    <s v="OK"/>
  </r>
  <r>
    <n v="1900002880"/>
    <d v="2019-09-20T00:00:00"/>
    <s v="Sep-2019"/>
    <s v="Brokerage"/>
    <s v="Ahmedabad"/>
    <s v="Global Client Network (GNB Inward)"/>
    <n v="4"/>
    <x v="1"/>
    <x v="1"/>
    <s v="Ritika Reddy"/>
    <s v="06402231 03"/>
    <n v="4362"/>
    <d v="2019-04-02T00:00:00"/>
    <s v="OK"/>
  </r>
  <r>
    <n v="1900003129"/>
    <d v="2019-09-30T00:00:00"/>
    <s v="Sep-2019"/>
    <s v="Brokerage"/>
    <s v="Ahmedabad"/>
    <s v="Property  BI"/>
    <n v="13"/>
    <x v="5"/>
    <x v="1"/>
    <s v="Suresh Das"/>
    <n v="99111801"/>
    <n v="1610"/>
    <d v="2019-02-14T00:00:00"/>
    <s v="OK"/>
  </r>
  <r>
    <n v="1900003131"/>
    <d v="2019-09-30T00:00:00"/>
    <s v="Sep-2019"/>
    <s v="Brokerage"/>
    <s v="Ahmedabad"/>
    <s v="Global Client Network (GNB Inward)"/>
    <n v="4"/>
    <x v="1"/>
    <x v="1"/>
    <s v="Shikha Chauhan"/>
    <n v="311420112482020"/>
    <n v="20166"/>
    <d v="2019-07-01T00:00:00"/>
    <s v="OK"/>
  </r>
  <r>
    <n v="1900003209"/>
    <d v="2019-10-10T00:00:00"/>
    <s v="Oct-2019"/>
    <s v="Brokerage"/>
    <s v="Ahmedabad"/>
    <s v="Employee Benefits (EB)"/>
    <n v="6"/>
    <x v="4"/>
    <x v="1"/>
    <s v="Hemant Dutta"/>
    <n v="451346459220"/>
    <n v="8605"/>
    <d v="2019-06-29T00:00:00"/>
    <s v="OK"/>
  </r>
  <r>
    <n v="1900003210"/>
    <d v="2019-10-10T00:00:00"/>
    <s v="Oct-2019"/>
    <s v="Brokerage"/>
    <s v="Ahmedabad"/>
    <s v="Employee Benefits (EB)"/>
    <n v="6"/>
    <x v="4"/>
    <x v="1"/>
    <s v="Dinesh Pandey"/>
    <n v="4101190630"/>
    <n v="52500"/>
    <d v="2019-05-17T00:00:00"/>
    <s v="OK"/>
  </r>
  <r>
    <n v="1900003211"/>
    <d v="2019-10-10T00:00:00"/>
    <s v="Oct-2019"/>
    <s v="Brokerage"/>
    <s v="Ahmedabad"/>
    <s v="Liability"/>
    <n v="13"/>
    <x v="5"/>
    <x v="2"/>
    <s v="Archana Iyer"/>
    <n v="99361815"/>
    <n v="21875"/>
    <d v="2019-02-01T00:00:00"/>
    <s v="OK"/>
  </r>
  <r>
    <n v="1900003212"/>
    <d v="2019-10-10T00:00:00"/>
    <s v="Oct-2019"/>
    <s v="Brokerage"/>
    <s v="Ahmedabad"/>
    <s v="Employee Benefits (EB)"/>
    <n v="6"/>
    <x v="4"/>
    <x v="2"/>
    <s v="Deepak Menon"/>
    <s v="H48996"/>
    <n v="93906"/>
    <d v="2019-03-07T00:00:00"/>
    <s v="OK"/>
  </r>
  <r>
    <n v="1900003213"/>
    <d v="2019-10-10T00:00:00"/>
    <s v="Oct-2019"/>
    <s v="Brokerage"/>
    <s v="Ahmedabad"/>
    <s v="Employee Benefits (EB)"/>
    <n v="6"/>
    <x v="4"/>
    <x v="1"/>
    <s v="Vivek Gupta"/>
    <n v="54407334"/>
    <n v="23387"/>
    <d v="2019-01-01T00:00:00"/>
    <s v="OK"/>
  </r>
  <r>
    <n v="1900003214"/>
    <d v="2019-10-10T00:00:00"/>
    <s v="Oct-2019"/>
    <s v="Brokerage"/>
    <s v="Ahmedabad"/>
    <s v="Employee Benefits (EB)"/>
    <n v="6"/>
    <x v="4"/>
    <x v="1"/>
    <s v="Rina Shah"/>
    <s v="AG05904601"/>
    <n v="3347"/>
    <d v="2019-04-01T00:00:00"/>
    <s v="OK"/>
  </r>
  <r>
    <n v="1900003404"/>
    <d v="2019-10-17T00:00:00"/>
    <s v="Oct-2019"/>
    <s v="Brokerage"/>
    <s v="Ahmedabad"/>
    <s v="Liability"/>
    <n v="2"/>
    <x v="6"/>
    <x v="2"/>
    <s v="Uday Prasad"/>
    <n v="299920287330980"/>
    <n v="60025"/>
    <d v="2019-07-08T00:00:00"/>
    <s v="OK"/>
  </r>
  <r>
    <n v="1900003405"/>
    <d v="2019-10-17T00:00:00"/>
    <s v="Oct-2019"/>
    <s v="Brokerage"/>
    <s v="Ahmedabad"/>
    <s v="Marine"/>
    <n v="13"/>
    <x v="5"/>
    <x v="1"/>
    <s v="Nitin Kapoor"/>
    <n v="241220206306120"/>
    <n v="13613"/>
    <d v="2019-01-07T00:00:00"/>
    <s v="OK"/>
  </r>
  <r>
    <n v="1900003406"/>
    <d v="2019-10-17T00:00:00"/>
    <s v="Oct-2019"/>
    <s v="Brokerage"/>
    <s v="Ahmedabad"/>
    <s v="Employee Benefits (EB)"/>
    <n v="5"/>
    <x v="3"/>
    <x v="0"/>
    <s v="Harish Kaul"/>
    <n v="4101190710"/>
    <n v="79834"/>
    <d v="2019-06-25T00:00:00"/>
    <s v="OK"/>
  </r>
  <r>
    <n v="1900003407"/>
    <d v="2019-10-17T00:00:00"/>
    <s v="Oct-2019"/>
    <s v="Brokerage"/>
    <s v="Ahmedabad"/>
    <s v="Liability"/>
    <n v="2"/>
    <x v="6"/>
    <x v="2"/>
    <s v="Neeraj Arora"/>
    <n v="299920287327420"/>
    <n v="60025"/>
    <d v="2019-07-08T00:00:00"/>
    <s v="OK"/>
  </r>
  <r>
    <n v="1900003928"/>
    <d v="2019-11-12T00:00:00"/>
    <s v="Nov-2019"/>
    <s v="Brokerage"/>
    <s v="Ahmedabad"/>
    <s v="Liability"/>
    <n v="10"/>
    <x v="0"/>
    <x v="2"/>
    <s v="Mukul Kumar"/>
    <n v="14055133"/>
    <n v="63000"/>
    <d v="2019-07-26T00:00:00"/>
    <s v="OK"/>
  </r>
  <r>
    <n v="1900003930"/>
    <d v="2019-11-12T00:00:00"/>
    <s v="Nov-2019"/>
    <s v="Fees"/>
    <s v="Ahmedabad"/>
    <s v="Construction, Power &amp; Infrastructure"/>
    <n v="2"/>
    <x v="6"/>
    <x v="2"/>
    <s v="Gauri Naik"/>
    <s v=""/>
    <n v="100000"/>
    <d v="2019-07-17T00:00:00"/>
    <s v="OK"/>
  </r>
  <r>
    <n v="1900003931"/>
    <d v="2019-11-12T00:00:00"/>
    <s v="Nov-2019"/>
    <s v="Fees"/>
    <s v="Ahmedabad"/>
    <s v="Construction, Power &amp; Infrastructure"/>
    <n v="2"/>
    <x v="6"/>
    <x v="2"/>
    <s v="Harish Menon"/>
    <s v=""/>
    <n v="100000"/>
    <d v="2019-01-21T00:00:00"/>
    <s v="OK"/>
  </r>
  <r>
    <n v="1900004171"/>
    <d v="2019-11-26T00:00:00"/>
    <s v="Nov-2019"/>
    <s v="Fees"/>
    <s v="Ahmedabad"/>
    <s v="Global Client Network (GNB Inward)"/>
    <n v="4"/>
    <x v="1"/>
    <x v="1"/>
    <s v="Mohit Gupta"/>
    <s v=""/>
    <n v="254336"/>
    <d v="2019-01-25T00:00:00"/>
    <s v="OK"/>
  </r>
  <r>
    <n v="1900004173"/>
    <d v="2019-11-26T00:00:00"/>
    <s v="Nov-2019"/>
    <s v="Fees"/>
    <s v="Ahmedabad"/>
    <s v="Global Client Network (GNB Inward)"/>
    <n v="4"/>
    <x v="1"/>
    <x v="1"/>
    <s v="Amit Arora"/>
    <s v=""/>
    <n v="266949"/>
    <d v="2019-01-25T00:00:00"/>
    <s v="OK"/>
  </r>
  <r>
    <n v="1900004220"/>
    <d v="2019-12-03T00:00:00"/>
    <s v="Dec-2019"/>
    <s v="Brokerage"/>
    <s v="Ahmedabad"/>
    <s v="Employee Benefits (EB)"/>
    <n v="6"/>
    <x v="4"/>
    <x v="1"/>
    <s v="Nikita Pandit"/>
    <n v="54445288"/>
    <n v="11111"/>
    <d v="2019-02-28T00:00:00"/>
    <s v="OK"/>
  </r>
  <r>
    <n v="1900004221"/>
    <d v="2019-12-03T00:00:00"/>
    <s v="Dec-2019"/>
    <s v="Brokerage"/>
    <s v="Ahmedabad"/>
    <s v="Construction, Power &amp; Infrastructure"/>
    <n v="3"/>
    <x v="7"/>
    <x v="2"/>
    <s v="Vikas Gupta"/>
    <n v="99441903"/>
    <n v="3008"/>
    <d v="2019-04-12T00:00:00"/>
    <s v="OK"/>
  </r>
  <r>
    <n v="1900004376"/>
    <d v="2019-12-05T00:00:00"/>
    <s v="Dec-2019"/>
    <s v="Brokerage"/>
    <s v="Ahmedabad"/>
    <s v="Liability"/>
    <n v="3"/>
    <x v="7"/>
    <x v="2"/>
    <s v="Kamlesh Pillai"/>
    <n v="43193940"/>
    <n v="6184"/>
    <d v="2019-08-07T00:00:00"/>
    <s v="OK"/>
  </r>
  <r>
    <n v="1900004378"/>
    <d v="2019-12-05T00:00:00"/>
    <s v="Dec-2019"/>
    <s v="Brokerage"/>
    <s v="Ahmedabad"/>
    <s v="Property  BI"/>
    <n v="5"/>
    <x v="3"/>
    <x v="0"/>
    <s v="Umesh Agarwal"/>
    <s v="YB02040301"/>
    <n v="1568"/>
    <d v="2019-02-08T00:00:00"/>
    <s v="OK"/>
  </r>
  <r>
    <n v="1900004380"/>
    <d v="2019-12-05T00:00:00"/>
    <s v="Dec-2019"/>
    <s v="Brokerage"/>
    <s v="Ahmedabad"/>
    <s v="Employee Benefits (EB)"/>
    <n v="6"/>
    <x v="4"/>
    <x v="2"/>
    <s v="Ankur Gandhi"/>
    <s v="H48996"/>
    <n v="18901"/>
    <d v="2019-09-14T00:00:00"/>
    <s v="OK"/>
  </r>
  <r>
    <n v="1900004382"/>
    <d v="2019-12-05T00:00:00"/>
    <s v="Dec-2019"/>
    <s v="Brokerage"/>
    <s v="Ahmedabad"/>
    <s v="Employee Benefits (EB)"/>
    <n v="6"/>
    <x v="4"/>
    <x v="0"/>
    <s v="Dinesh Kaul"/>
    <s v="H48996"/>
    <n v="27682"/>
    <d v="2019-08-14T00:00:00"/>
    <s v="OK"/>
  </r>
  <r>
    <n v="1900004383"/>
    <d v="2019-12-05T00:00:00"/>
    <s v="Dec-2019"/>
    <s v="Brokerage"/>
    <s v="Ahmedabad"/>
    <s v="Employee Benefits (EB)"/>
    <n v="6"/>
    <x v="4"/>
    <x v="2"/>
    <s v="Ankur Naik"/>
    <s v="H67187"/>
    <n v="5501"/>
    <d v="2019-10-21T00:00:00"/>
    <s v="OK"/>
  </r>
  <r>
    <n v="1900004384"/>
    <d v="2019-12-05T00:00:00"/>
    <s v="Dec-2019"/>
    <s v="Brokerage"/>
    <s v="Ahmedabad"/>
    <s v="Employee Benefits (EB)"/>
    <n v="6"/>
    <x v="4"/>
    <x v="1"/>
    <s v="Alex Johnson"/>
    <s v="4016 138636598 02 0"/>
    <n v="123750"/>
    <d v="2019-09-30T00:00:00"/>
    <s v="OK"/>
  </r>
  <r>
    <n v="1900004404"/>
    <d v="2019-12-06T00:00:00"/>
    <s v="Dec-2019"/>
    <s v="Brokerage"/>
    <s v="Ahmedabad"/>
    <s v="Global Client Network (GNB Inward)"/>
    <n v="4"/>
    <x v="1"/>
    <x v="1"/>
    <s v="Emily Thompson"/>
    <s v="OG202202042517"/>
    <n v="825"/>
    <d v="2019-07-01T00:00:00"/>
    <s v="OK"/>
  </r>
  <r>
    <n v="1900004408"/>
    <d v="2019-12-06T00:00:00"/>
    <s v="Dec-2019"/>
    <s v="Brokerage"/>
    <s v="Ahmedabad"/>
    <s v="Global Client Network (GNB Inward)"/>
    <n v="4"/>
    <x v="1"/>
    <x v="1"/>
    <s v="Liam Smith"/>
    <s v="OG2022029931032558"/>
    <n v="1556"/>
    <d v="2019-07-01T00:00:00"/>
    <s v="OK"/>
  </r>
  <r>
    <n v="1900004411"/>
    <d v="2019-12-06T00:00:00"/>
    <s v="Dec-2019"/>
    <s v="Brokerage"/>
    <s v="Ahmedabad"/>
    <s v="Global Client Network (GNB Inward)"/>
    <n v="4"/>
    <x v="1"/>
    <x v="1"/>
    <s v="Ava Davis"/>
    <s v="OG2022024464"/>
    <n v="12350"/>
    <d v="2019-07-01T00:00:00"/>
    <s v="OK"/>
  </r>
  <r>
    <n v="1900004474"/>
    <d v="2019-12-09T00:00:00"/>
    <s v="Dec-2019"/>
    <s v="Brokerage"/>
    <s v="Ahmedabad"/>
    <s v="Marine"/>
    <n v="3"/>
    <x v="7"/>
    <x v="2"/>
    <s v="Noah Wilson"/>
    <s v="2412 2020 7182 91 0"/>
    <n v="15593"/>
    <d v="2019-01-12T00:00:00"/>
    <s v="OK"/>
  </r>
  <r>
    <n v="1900004500"/>
    <d v="2019-12-09T00:00:00"/>
    <s v="Dec-2019"/>
    <s v="Brokerage"/>
    <s v="Ahmedabad"/>
    <s v="Construction, Power &amp; Infrastructure"/>
    <n v="3"/>
    <x v="7"/>
    <x v="2"/>
    <s v="Olivia Brown"/>
    <n v="99441903"/>
    <n v="2212"/>
    <d v="2019-04-10T00:00:00"/>
    <s v="OK"/>
  </r>
  <r>
    <n v="1900004501"/>
    <d v="2019-12-09T00:00:00"/>
    <s v="Dec-2019"/>
    <s v="Brokerage"/>
    <s v="Ahmedabad"/>
    <s v="Employee Benefits (EB)"/>
    <n v="3"/>
    <x v="7"/>
    <x v="2"/>
    <s v="William Martinez"/>
    <n v="54522170"/>
    <n v="9056"/>
    <d v="2019-07-09T00:00:00"/>
    <s v="OK"/>
  </r>
  <r>
    <n v="1900004503"/>
    <d v="2019-12-10T00:00:00"/>
    <s v="Dec-2019"/>
    <s v="Brokerage"/>
    <s v="Ahmedabad"/>
    <s v="Global Client Network (GNB Inward)"/>
    <n v="4"/>
    <x v="1"/>
    <x v="1"/>
    <s v="Sophia Garcia"/>
    <s v="OG202202330409"/>
    <n v="1897"/>
    <d v="2019-07-01T00:00:00"/>
    <s v="OK"/>
  </r>
  <r>
    <n v="1900004505"/>
    <d v="2019-12-10T00:00:00"/>
    <s v="Dec-2019"/>
    <s v="Brokerage"/>
    <s v="Ahmedabad"/>
    <s v="Global Client Network (GNB Inward)"/>
    <n v="4"/>
    <x v="1"/>
    <x v="1"/>
    <s v="James Miller"/>
    <s v="OG202202338302"/>
    <n v="42500"/>
    <d v="2019-07-01T00:00:00"/>
    <s v="OK"/>
  </r>
  <r>
    <n v="1900004507"/>
    <d v="2019-12-10T00:00:00"/>
    <s v="Dec-2019"/>
    <s v="Brokerage"/>
    <s v="Ahmedabad"/>
    <s v="Global Client Network (GNB Inward)"/>
    <n v="4"/>
    <x v="1"/>
    <x v="1"/>
    <s v="Mia Rodriguez"/>
    <s v="OG2022024210"/>
    <n v="10917"/>
    <d v="2019-07-01T00:00:00"/>
    <s v="OK"/>
  </r>
  <r>
    <n v="1900004518"/>
    <d v="2019-12-10T00:00:00"/>
    <s v="Dec-2019"/>
    <s v="Brokerage"/>
    <s v="Ahmedabad"/>
    <s v="Global Client Network (GNB Inward)"/>
    <n v="4"/>
    <x v="1"/>
    <x v="1"/>
    <s v="Benjamin Anderson"/>
    <s v="OG202202401869"/>
    <n v="3375"/>
    <d v="2019-07-01T00:00:00"/>
    <s v="OK"/>
  </r>
  <r>
    <n v="1900004535"/>
    <d v="2019-12-10T00:00:00"/>
    <s v="Dec-2019"/>
    <s v="Fees"/>
    <s v="Ahmedabad"/>
    <s v="Global Client Network (GNB Inward)"/>
    <n v="4"/>
    <x v="1"/>
    <x v="1"/>
    <s v="Charlotte Taylor"/>
    <n v="10111425353010"/>
    <n v="320175"/>
    <d v="2019-12-06T00:00:00"/>
    <s v="OK"/>
  </r>
  <r>
    <n v="1900004538"/>
    <d v="2019-12-10T00:00:00"/>
    <s v="Dec-2019"/>
    <s v="Fees"/>
    <s v="Ahmedabad"/>
    <s v="Global Client Network (GNB Inward)"/>
    <n v="4"/>
    <x v="1"/>
    <x v="1"/>
    <s v="Henry Thomas"/>
    <s v="OG202202331509"/>
    <n v="168593"/>
    <d v="2019-05-28T00:00:00"/>
    <s v="OK"/>
  </r>
  <r>
    <n v="1900004894"/>
    <d v="2019-12-19T00:00:00"/>
    <s v="Dec-2019"/>
    <s v="Brokerage"/>
    <s v="Ahmedabad"/>
    <s v="Global Client Network (GNB Inward)"/>
    <n v="4"/>
    <x v="1"/>
    <x v="1"/>
    <s v="Alexander Jackson"/>
    <n v="43196279"/>
    <n v="2970"/>
    <d v="2019-09-22T00:00:00"/>
    <s v="OK"/>
  </r>
  <r>
    <n v="1900004898"/>
    <d v="2019-12-19T00:00:00"/>
    <s v="Dec-2019"/>
    <s v="Brokerage"/>
    <s v="Ahmedabad"/>
    <s v="Global Client Network (GNB Inward)"/>
    <n v="1"/>
    <x v="2"/>
    <x v="2"/>
    <s v="Ella White"/>
    <n v="311420296336010"/>
    <n v="7022"/>
    <d v="2019-08-26T00:00:00"/>
    <s v="OK"/>
  </r>
  <r>
    <n v="1900004909"/>
    <d v="2019-12-19T00:00:00"/>
    <s v="Dec-2019"/>
    <s v="Brokerage"/>
    <s v="Ahmedabad"/>
    <s v="Global Client Network (GNB Inward)"/>
    <n v="4"/>
    <x v="1"/>
    <x v="1"/>
    <s v="Michael Lee"/>
    <n v="30147282019"/>
    <n v="202350"/>
    <d v="2019-09-30T00:00:00"/>
    <s v="OK"/>
  </r>
  <r>
    <n v="1900004912"/>
    <d v="2019-12-19T00:00:00"/>
    <s v="Dec-2019"/>
    <s v="Brokerage"/>
    <s v="Ahmedabad"/>
    <s v="Global Client Network (GNB Inward)"/>
    <n v="1"/>
    <x v="2"/>
    <x v="2"/>
    <s v="Grace Harris"/>
    <n v="3.2134201190999998E+47"/>
    <n v="87500"/>
    <d v="2019-07-31T00:00:00"/>
    <s v="OK"/>
  </r>
  <r>
    <n v="1900004917"/>
    <d v="2019-12-19T00:00:00"/>
    <s v="Dec-2019"/>
    <s v="Brokerage"/>
    <s v="Ahmedabad"/>
    <s v="Global Client Network (GNB Inward)"/>
    <n v="1"/>
    <x v="2"/>
    <x v="2"/>
    <s v="Daniel Clark"/>
    <n v="22515779"/>
    <n v="44260"/>
    <d v="2019-09-30T00:00:00"/>
    <s v="OK"/>
  </r>
  <r>
    <n v="1900004919"/>
    <d v="2019-12-19T00:00:00"/>
    <s v="Dec-2019"/>
    <s v="Brokerage"/>
    <s v="Ahmedabad"/>
    <s v="Property  BI"/>
    <n v="5"/>
    <x v="3"/>
    <x v="0"/>
    <s v="Scarlett Lewis"/>
    <n v="99461901"/>
    <n v="11550"/>
    <d v="2019-09-08T00:00:00"/>
    <s v="OK"/>
  </r>
  <r>
    <n v="1900004920"/>
    <d v="2019-12-19T00:00:00"/>
    <s v="Dec-2019"/>
    <s v="Brokerage"/>
    <s v="Ahmedabad"/>
    <s v="Small Medium Enterpries (SME)"/>
    <n v="5"/>
    <x v="3"/>
    <x v="0"/>
    <s v="Matthew Walker"/>
    <n v="99111903"/>
    <n v="43033"/>
    <d v="2019-09-08T00:00:00"/>
    <s v="OK"/>
  </r>
  <r>
    <n v="1900004922"/>
    <d v="2019-12-19T00:00:00"/>
    <s v="Dec-2019"/>
    <s v="Brokerage"/>
    <s v="Ahmedabad"/>
    <s v="Property  BI"/>
    <n v="5"/>
    <x v="3"/>
    <x v="0"/>
    <s v="Madison Robinson"/>
    <n v="99461901"/>
    <n v="7700"/>
    <d v="2019-09-08T00:00:00"/>
    <s v="OK"/>
  </r>
  <r>
    <n v="1900004923"/>
    <d v="2019-12-19T00:00:00"/>
    <s v="Dec-2019"/>
    <s v="Brokerage"/>
    <s v="Ahmedabad"/>
    <s v="Small Medium Enterpries (SME)"/>
    <n v="5"/>
    <x v="3"/>
    <x v="0"/>
    <s v="David Hall"/>
    <n v="99111903"/>
    <n v="72139"/>
    <d v="2019-09-08T00:00:00"/>
    <s v="OK"/>
  </r>
  <r>
    <n v="1900004928"/>
    <d v="2019-12-19T00:00:00"/>
    <s v="Dec-2019"/>
    <s v="Brokerage"/>
    <s v="Ahmedabad"/>
    <s v="Construction, Power &amp; Infrastructure"/>
    <n v="3"/>
    <x v="7"/>
    <x v="2"/>
    <s v="Lily Young"/>
    <n v="99441903"/>
    <n v="32585"/>
    <d v="2019-09-11T00:00:00"/>
    <s v="OK"/>
  </r>
  <r>
    <n v="1900004933"/>
    <d v="2019-12-19T00:00:00"/>
    <s v="Dec-2019"/>
    <s v="Brokerage"/>
    <s v="Ahmedabad"/>
    <s v="Construction, Power &amp; Infrastructure"/>
    <n v="3"/>
    <x v="7"/>
    <x v="2"/>
    <s v="Samuel Allen"/>
    <n v="99441903"/>
    <n v="8045"/>
    <d v="2019-09-22T00:00:00"/>
    <s v="OK"/>
  </r>
  <r>
    <n v="1900004983"/>
    <d v="2019-12-19T00:00:00"/>
    <s v="Dec-2019"/>
    <s v="Brokerage"/>
    <s v="Ahmedabad"/>
    <s v="Global Client Network (GNB Inward)"/>
    <n v="4"/>
    <x v="1"/>
    <x v="1"/>
    <s v="Chloe King"/>
    <n v="1061983701"/>
    <n v="26968"/>
    <d v="2019-10-25T00:00:00"/>
    <s v="OK"/>
  </r>
  <r>
    <n v="1900004984"/>
    <d v="2019-12-19T00:00:00"/>
    <s v="Dec-2019"/>
    <s v="Brokerage"/>
    <s v="Ahmedabad"/>
    <s v="Global Client Network (GNB Inward)"/>
    <n v="4"/>
    <x v="1"/>
    <x v="1"/>
    <s v="Joseph Scott"/>
    <n v="740425202"/>
    <n v="2437"/>
    <d v="2019-10-26T00:00:00"/>
    <s v="OK"/>
  </r>
  <r>
    <n v="1900004985"/>
    <d v="2019-12-19T00:00:00"/>
    <s v="Dec-2019"/>
    <s v="Brokerage"/>
    <s v="Ahmedabad"/>
    <s v="Global Client Network (GNB Inward)"/>
    <n v="4"/>
    <x v="1"/>
    <x v="1"/>
    <s v="Evelyn Wright"/>
    <s v="OG192202101852"/>
    <n v="53278"/>
    <d v="2019-01-01T00:00:00"/>
    <s v="OK"/>
  </r>
  <r>
    <n v="1900004986"/>
    <d v="2019-12-19T00:00:00"/>
    <s v="Dec-2019"/>
    <s v="Brokerage"/>
    <s v="Ahmedabad"/>
    <s v="Global Client Network (GNB Inward)"/>
    <n v="4"/>
    <x v="1"/>
    <x v="1"/>
    <s v="Andrew Adams"/>
    <s v="OG192202338307"/>
    <n v="30048"/>
    <d v="2019-01-01T00:00:00"/>
    <s v="OK"/>
  </r>
  <r>
    <n v="1900004987"/>
    <d v="2019-12-19T00:00:00"/>
    <s v="Dec-2019"/>
    <s v="Brokerage"/>
    <s v="Ahmedabad"/>
    <s v="Global Client Network (GNB Inward)"/>
    <n v="4"/>
    <x v="1"/>
    <x v="1"/>
    <s v="Aria Baker"/>
    <n v="311420299742730"/>
    <n v="12500"/>
    <d v="2019-09-19T00:00:00"/>
    <s v="OK"/>
  </r>
  <r>
    <n v="1900005036"/>
    <d v="2019-12-20T00:00:00"/>
    <s v="Dec-2019"/>
    <s v="Brokerage"/>
    <s v="Ahmedabad"/>
    <s v="Global Client Network (GNB Inward)"/>
    <n v="1"/>
    <x v="2"/>
    <x v="2"/>
    <s v="Christopher Campbell"/>
    <s v="ER456301"/>
    <n v="3854"/>
    <d v="2019-04-30T00:00:00"/>
    <s v="OK"/>
  </r>
  <r>
    <n v="1900005300"/>
    <d v="2019-12-24T00:00:00"/>
    <s v="Dec-2019"/>
    <s v="Fees"/>
    <s v="Ahmedabad"/>
    <s v="Global Client Network (GNB Inward)"/>
    <n v="4"/>
    <x v="1"/>
    <x v="1"/>
    <s v="Zoe Rivera"/>
    <n v="3043763"/>
    <n v="132392"/>
    <d v="2019-12-20T00:00:00"/>
    <s v="OK"/>
  </r>
  <r>
    <n v="1900005324"/>
    <d v="2019-12-24T00:00:00"/>
    <s v="Dec-2019"/>
    <s v="Brokerage"/>
    <s v="Ahmedabad"/>
    <s v="Construction, Power &amp; Infrastructure"/>
    <n v="3"/>
    <x v="7"/>
    <x v="2"/>
    <s v="Nora Sanders"/>
    <n v="99441903"/>
    <n v="26805"/>
    <d v="2019-11-19T00:00:00"/>
    <s v="OK"/>
  </r>
  <r>
    <n v="1900005325"/>
    <d v="2019-12-24T00:00:00"/>
    <s v="Dec-2019"/>
    <s v="Brokerage"/>
    <s v="Ahmedabad"/>
    <s v="Employee Benefits (EB)"/>
    <n v="5"/>
    <x v="3"/>
    <x v="1"/>
    <s v="Ryan Murphy"/>
    <n v="43191791"/>
    <n v="956"/>
    <d v="2019-07-03T00:00:00"/>
    <s v="OK"/>
  </r>
  <r>
    <n v="1900005329"/>
    <d v="2019-12-24T00:00:00"/>
    <s v="Dec-2019"/>
    <s v="Brokerage"/>
    <s v="Ahmedabad"/>
    <s v="Global Client Network (GNB Inward)"/>
    <n v="1"/>
    <x v="2"/>
    <x v="2"/>
    <s v="Ellie Patterson"/>
    <n v="311420296343620"/>
    <n v="2089"/>
    <d v="2019-08-26T00:00:00"/>
    <s v="OK"/>
  </r>
  <r>
    <n v="1900005331"/>
    <d v="2019-12-24T00:00:00"/>
    <s v="Dec-2019"/>
    <s v="Brokerage"/>
    <s v="Ahmedabad"/>
    <s v="Global Client Network (GNB Inward)"/>
    <n v="4"/>
    <x v="1"/>
    <x v="1"/>
    <s v="Ethan Hughes"/>
    <s v="OG2022021501712019"/>
    <n v="8580"/>
    <d v="2019-09-21T00:00:00"/>
    <s v="OK"/>
  </r>
  <r>
    <n v="1900005394"/>
    <d v="2019-12-25T00:00:00"/>
    <s v="Dec-2019"/>
    <s v="Brokerage"/>
    <s v="Ahmedabad"/>
    <s v="Global Client Network (GNB Inward)"/>
    <n v="4"/>
    <x v="1"/>
    <x v="1"/>
    <s v="Layla Price"/>
    <s v="OG2022024462"/>
    <n v="60713"/>
    <d v="2019-07-01T00:00:00"/>
    <s v="OK"/>
  </r>
  <r>
    <n v="1900005395"/>
    <d v="2019-12-25T00:00:00"/>
    <s v="Dec-2019"/>
    <s v="Brokerage"/>
    <s v="Ahmedabad"/>
    <s v="Marine"/>
    <n v="4"/>
    <x v="1"/>
    <x v="1"/>
    <s v="Elijah Cox"/>
    <n v="22531899"/>
    <n v="50160"/>
    <d v="2019-10-27T00:00:00"/>
    <s v="OK"/>
  </r>
  <r>
    <n v="1900005396"/>
    <d v="2019-12-25T00:00:00"/>
    <s v="Dec-2019"/>
    <s v="Brokerage"/>
    <s v="Ahmedabad"/>
    <s v="Global Client Network (GNB Inward)"/>
    <n v="4"/>
    <x v="1"/>
    <x v="1"/>
    <s v="Penelope Butler"/>
    <s v="OG192202101847"/>
    <n v="71765"/>
    <d v="2019-10-26T00:00:00"/>
    <s v="OK"/>
  </r>
  <r>
    <n v="1900005439"/>
    <d v="2019-12-25T00:00:00"/>
    <s v="Dec-2019"/>
    <s v="Brokerage"/>
    <s v="Ahmedabad"/>
    <s v="Construction, Power &amp; Infrastructure"/>
    <n v="13"/>
    <x v="5"/>
    <x v="2"/>
    <s v="Sebastian Long"/>
    <n v="99441803"/>
    <n v="62399"/>
    <d v="2019-11-14T00:00:00"/>
    <s v="OK"/>
  </r>
  <r>
    <n v="1900005516"/>
    <d v="2019-12-26T00:00:00"/>
    <s v="Dec-2019"/>
    <s v="Brokerage"/>
    <s v="Ahmedabad"/>
    <s v="Liability"/>
    <n v="10"/>
    <x v="0"/>
    <x v="2"/>
    <s v="Riley Brooks"/>
    <n v="22814070"/>
    <n v="27530"/>
    <d v="2019-03-09T00:00:00"/>
    <s v="OK"/>
  </r>
  <r>
    <n v="1900005526"/>
    <d v="2019-12-26T00:00:00"/>
    <s v="Dec-2019"/>
    <s v="Brokerage"/>
    <s v="Ahmedabad"/>
    <s v="Employee Benefits (EB)"/>
    <n v="6"/>
    <x v="4"/>
    <x v="1"/>
    <s v="Jack Richardson"/>
    <n v="18087601"/>
    <n v="60000"/>
    <d v="2019-04-01T00:00:00"/>
    <s v="OK"/>
  </r>
  <r>
    <n v="1900005527"/>
    <d v="2019-12-26T00:00:00"/>
    <s v="Dec-2019"/>
    <s v="Brokerage"/>
    <s v="Ahmedabad"/>
    <s v="Global Client Network (GNB Inward)"/>
    <n v="4"/>
    <x v="1"/>
    <x v="1"/>
    <s v="Lily Wood"/>
    <n v="120346192480"/>
    <n v="77400"/>
    <d v="2019-08-10T00:00:00"/>
    <s v="OK"/>
  </r>
  <r>
    <n v="1900005528"/>
    <d v="2019-12-26T00:00:00"/>
    <s v="Dec-2019"/>
    <s v="Brokerage"/>
    <s v="Ahmedabad"/>
    <s v="Global Client Network (GNB Inward)"/>
    <n v="4"/>
    <x v="1"/>
    <x v="1"/>
    <s v="Dylan Stewart"/>
    <n v="120346192480"/>
    <n v="302812"/>
    <d v="2019-08-10T00:00:00"/>
    <s v="OK"/>
  </r>
  <r>
    <n v="1900005529"/>
    <d v="2019-12-26T00:00:00"/>
    <s v="Dec-2019"/>
    <s v="Brokerage"/>
    <s v="Ahmedabad"/>
    <s v="Property  BI"/>
    <n v="13"/>
    <x v="5"/>
    <x v="1"/>
    <s v="Audrey Morgan"/>
    <s v="06551664 03"/>
    <n v="275569"/>
    <d v="2019-03-01T00:00:00"/>
    <s v="OK"/>
  </r>
  <r>
    <n v="1900005530"/>
    <d v="2019-12-26T00:00:00"/>
    <s v="Dec-2019"/>
    <s v="Brokerage"/>
    <s v="Ahmedabad"/>
    <s v="Liability"/>
    <n v="13"/>
    <x v="5"/>
    <x v="1"/>
    <s v="Luke Barnes"/>
    <n v="3041755"/>
    <n v="320000"/>
    <d v="2019-01-31T00:00:00"/>
    <s v="OK"/>
  </r>
  <r>
    <n v="1900005531"/>
    <d v="2019-12-26T00:00:00"/>
    <s v="Dec-2019"/>
    <s v="Brokerage"/>
    <s v="Ahmedabad"/>
    <s v="Employee Benefits (EB)"/>
    <n v="6"/>
    <x v="4"/>
    <x v="1"/>
    <s v="Bella Sanchez"/>
    <n v="3393"/>
    <n v="114752"/>
    <d v="2019-11-01T00:00:00"/>
    <s v="OK"/>
  </r>
  <r>
    <n v="1900005532"/>
    <d v="2019-12-26T00:00:00"/>
    <s v="Dec-2019"/>
    <s v="Brokerage"/>
    <s v="Ahmedabad"/>
    <s v="Employee Benefits (EB)"/>
    <n v="6"/>
    <x v="4"/>
    <x v="0"/>
    <s v="Mason Bell"/>
    <s v="H56637"/>
    <n v="49027"/>
    <d v="2019-02-04T00:00:00"/>
    <s v="OK"/>
  </r>
  <r>
    <n v="1900005555"/>
    <d v="2019-12-26T00:00:00"/>
    <s v="Dec-2019"/>
    <s v="Brokerage"/>
    <s v="Ahmedabad"/>
    <s v="Construction, Power &amp; Infrastructure"/>
    <n v="13"/>
    <x v="5"/>
    <x v="2"/>
    <s v="Lillian Parker"/>
    <n v="99441803"/>
    <n v="153332"/>
    <d v="2019-10-19T00:00:00"/>
    <s v="OK"/>
  </r>
  <r>
    <n v="1900005760"/>
    <d v="2019-12-28T00:00:00"/>
    <s v="Dec-2019"/>
    <s v="Brokerage"/>
    <s v="Ahmedabad"/>
    <s v="Marine"/>
    <n v="5"/>
    <x v="3"/>
    <x v="0"/>
    <s v="Owen Reed"/>
    <n v="241420278117370"/>
    <n v="23591"/>
    <d v="2019-05-01T00:00:00"/>
    <s v="OK"/>
  </r>
  <r>
    <n v="1900005761"/>
    <d v="2019-12-28T00:00:00"/>
    <s v="Dec-2019"/>
    <s v="Brokerage"/>
    <s v="Ahmedabad"/>
    <s v="Global Client Network (GNB Inward)"/>
    <n v="4"/>
    <x v="1"/>
    <x v="1"/>
    <s v="Sadie Jenkins"/>
    <s v="OG202202331512"/>
    <n v="19181"/>
    <d v="2019-08-02T00:00:00"/>
    <s v="OK"/>
  </r>
  <r>
    <n v="1900005767"/>
    <d v="2019-12-28T00:00:00"/>
    <s v="Dec-2019"/>
    <s v="Brokerage"/>
    <s v="Ahmedabad"/>
    <s v="Small Medium Enterpries (SME)"/>
    <n v="5"/>
    <x v="3"/>
    <x v="0"/>
    <s v="Gabriel Cooper"/>
    <n v="2306111803"/>
    <n v="8228"/>
    <d v="2019-02-28T00:00:00"/>
    <s v="OK"/>
  </r>
  <r>
    <n v="1900005768"/>
    <d v="2019-12-28T00:00:00"/>
    <s v="Dec-2019"/>
    <s v="Brokerage"/>
    <s v="Ahmedabad"/>
    <s v="Small Medium Enterpries (SME)"/>
    <n v="5"/>
    <x v="3"/>
    <x v="2"/>
    <s v="Aubrey Coleman"/>
    <n v="2306111803"/>
    <n v="5241"/>
    <d v="2019-07-12T00:00:00"/>
    <s v="OK"/>
  </r>
  <r>
    <n v="1900005769"/>
    <d v="2019-12-28T00:00:00"/>
    <s v="Dec-2019"/>
    <s v="Brokerage"/>
    <s v="Ahmedabad"/>
    <s v="Small Medium Enterpries (SME)"/>
    <n v="5"/>
    <x v="3"/>
    <x v="2"/>
    <s v="Aiden Bailey"/>
    <n v="99461908"/>
    <n v="13154"/>
    <d v="2019-10-10T00:00:00"/>
    <s v="OK"/>
  </r>
  <r>
    <n v="1900005770"/>
    <d v="2019-12-28T00:00:00"/>
    <s v="Dec-2019"/>
    <s v="Brokerage"/>
    <s v="Ahmedabad"/>
    <s v="Small Medium Enterpries (SME)"/>
    <n v="5"/>
    <x v="3"/>
    <x v="0"/>
    <s v="Hannah Evans"/>
    <n v="99461908"/>
    <n v="14461"/>
    <d v="2019-09-08T00:00:00"/>
    <s v="OK"/>
  </r>
  <r>
    <n v="1900005771"/>
    <d v="2019-12-28T00:00:00"/>
    <s v="Dec-2019"/>
    <s v="Brokerage"/>
    <s v="Ahmedabad"/>
    <s v="Global Client Network (GNB Inward)"/>
    <n v="4"/>
    <x v="1"/>
    <x v="1"/>
    <s v="Isaac Morris"/>
    <s v="2019L0138835FWC"/>
    <n v="2853"/>
    <d v="2019-06-23T00:00:00"/>
    <s v="OK"/>
  </r>
  <r>
    <n v="1900005772"/>
    <d v="2019-12-28T00:00:00"/>
    <s v="Dec-2019"/>
    <s v="Brokerage"/>
    <s v="Ahmedabad"/>
    <s v="Global Client Network (GNB Inward)"/>
    <n v="4"/>
    <x v="1"/>
    <x v="1"/>
    <s v="Mila Carter"/>
    <s v="2019L0139704PBL"/>
    <n v="495"/>
    <d v="2019-06-23T00:00:00"/>
    <s v="OK"/>
  </r>
  <r>
    <n v="1900005773"/>
    <d v="2019-12-28T00:00:00"/>
    <s v="Dec-2019"/>
    <s v="Brokerage"/>
    <s v="Ahmedabad"/>
    <s v="Global Client Network (GNB Inward)"/>
    <n v="4"/>
    <x v="1"/>
    <x v="1"/>
    <s v="Logan Kelly"/>
    <s v="2018F0513845BSS"/>
    <n v="5891"/>
    <d v="2019-02-04T00:00:00"/>
    <s v="OK"/>
  </r>
  <r>
    <n v="1900005774"/>
    <d v="2019-12-28T00:00:00"/>
    <s v="Dec-2019"/>
    <s v="Brokerage"/>
    <s v="Ahmedabad"/>
    <s v="Property  BI"/>
    <n v="3"/>
    <x v="7"/>
    <x v="2"/>
    <s v="Camila Howard"/>
    <s v="OG2022024443"/>
    <n v="4596"/>
    <d v="2019-05-16T00:00:00"/>
    <s v="OK"/>
  </r>
  <r>
    <n v="1900005775"/>
    <d v="2019-12-28T00:00:00"/>
    <s v="Dec-2019"/>
    <s v="Brokerage"/>
    <s v="Ahmedabad"/>
    <s v="Construction, Power &amp; Infrastructure"/>
    <n v="3"/>
    <x v="7"/>
    <x v="2"/>
    <s v="Jayden Hughes"/>
    <n v="99441803"/>
    <n v="21443"/>
    <d v="2019-07-03T00:00:00"/>
    <s v="OK"/>
  </r>
  <r>
    <n v="1900005776"/>
    <d v="2019-12-28T00:00:00"/>
    <s v="Dec-2019"/>
    <s v="Brokerage"/>
    <s v="Ahmedabad"/>
    <s v="Construction, Power &amp; Infrastructure"/>
    <n v="3"/>
    <x v="7"/>
    <x v="2"/>
    <s v="Savannah Ward"/>
    <n v="99441803"/>
    <n v="21442"/>
    <d v="2019-10-20T00:00:00"/>
    <s v="OK"/>
  </r>
  <r>
    <n v="1900005777"/>
    <d v="2019-12-28T00:00:00"/>
    <s v="Dec-2019"/>
    <s v="Brokerage"/>
    <s v="Ahmedabad"/>
    <s v="Construction, Power &amp; Infrastructure"/>
    <n v="3"/>
    <x v="7"/>
    <x v="2"/>
    <s v="Caleb Bryant"/>
    <n v="99441803"/>
    <n v="21443"/>
    <d v="2019-03-16T00:00:00"/>
    <s v="OK"/>
  </r>
  <r>
    <n v="1900005778"/>
    <d v="2019-12-28T00:00:00"/>
    <s v="Dec-2019"/>
    <s v="Brokerage"/>
    <s v="Ahmedabad"/>
    <s v="Construction, Power &amp; Infrastructure"/>
    <n v="3"/>
    <x v="7"/>
    <x v="2"/>
    <s v="Zoe Fisher"/>
    <n v="99441803"/>
    <n v="17949"/>
    <d v="2019-07-03T00:00:00"/>
    <s v="OK"/>
  </r>
  <r>
    <n v="1900005779"/>
    <d v="2019-12-28T00:00:00"/>
    <s v="Dec-2019"/>
    <s v="Brokerage"/>
    <s v="Ahmedabad"/>
    <s v="Construction, Power &amp; Infrastructure"/>
    <n v="3"/>
    <x v="7"/>
    <x v="2"/>
    <s v="Nathan Martinez"/>
    <n v="99441803"/>
    <n v="17949"/>
    <d v="2019-03-16T00:00:00"/>
    <s v="OK"/>
  </r>
  <r>
    <n v="1900005780"/>
    <d v="2019-12-28T00:00:00"/>
    <s v="Dec-2019"/>
    <s v="Brokerage"/>
    <s v="Ahmedabad"/>
    <s v="Property  BI"/>
    <n v="5"/>
    <x v="3"/>
    <x v="0"/>
    <s v="Addison Henderson"/>
    <s v="PFSI335370771016343"/>
    <n v="7889"/>
    <d v="2019-01-12T00:00:00"/>
    <s v="OK"/>
  </r>
  <r>
    <n v="1900005781"/>
    <d v="2019-12-28T00:00:00"/>
    <s v="Dec-2019"/>
    <s v="Brokerage"/>
    <s v="Ahmedabad"/>
    <s v="Liability"/>
    <n v="3"/>
    <x v="7"/>
    <x v="2"/>
    <s v="Hunter Collins"/>
    <n v="311420312584390"/>
    <n v="8198"/>
    <d v="2019-10-25T00:00:00"/>
    <s v="OK"/>
  </r>
  <r>
    <n v="1900005782"/>
    <d v="2019-12-28T00:00:00"/>
    <s v="Dec-2019"/>
    <s v="Brokerage"/>
    <s v="Ahmedabad"/>
    <s v="Employee Benefits (EB)"/>
    <n v="6"/>
    <x v="4"/>
    <x v="0"/>
    <s v="Paisley Price"/>
    <s v="H48996"/>
    <n v="18697"/>
    <d v="2019-03-11T00:00:00"/>
    <s v="OK"/>
  </r>
  <r>
    <n v="1900005783"/>
    <d v="2019-12-28T00:00:00"/>
    <s v="Dec-2019"/>
    <s v="Brokerage"/>
    <s v="Ahmedabad"/>
    <s v="Employee Benefits (EB)"/>
    <n v="6"/>
    <x v="4"/>
    <x v="0"/>
    <s v="Julian Hayes"/>
    <s v="H48996"/>
    <n v="17140"/>
    <d v="2019-10-11T00:00:00"/>
    <s v="OK"/>
  </r>
  <r>
    <n v="1900005784"/>
    <d v="2019-12-28T00:00:00"/>
    <s v="Dec-2019"/>
    <s v="Brokerage"/>
    <s v="Ahmedabad"/>
    <s v="Employee Benefits (EB)"/>
    <n v="6"/>
    <x v="4"/>
    <x v="0"/>
    <s v="Bella Gonzales"/>
    <s v="H48996"/>
    <n v="8561"/>
    <d v="2019-11-14T00:00:00"/>
    <s v="OK"/>
  </r>
  <r>
    <n v="1900005785"/>
    <d v="2019-12-28T00:00:00"/>
    <s v="Dec-2019"/>
    <s v="Brokerage"/>
    <s v="Ahmedabad"/>
    <s v="Liability"/>
    <n v="5"/>
    <x v="3"/>
    <x v="1"/>
    <s v="Christian Spencer"/>
    <n v="43191787"/>
    <n v="6213"/>
    <d v="2019-07-03T00:00:00"/>
    <s v="OK"/>
  </r>
  <r>
    <n v="1900005786"/>
    <d v="2019-12-28T00:00:00"/>
    <s v="Dec-2019"/>
    <s v="Brokerage"/>
    <s v="Ahmedabad"/>
    <s v="Global Client Network (GNB Inward)"/>
    <n v="4"/>
    <x v="1"/>
    <x v="1"/>
    <s v="Scarlett Webb"/>
    <s v="OG20220240970201"/>
    <n v="8625"/>
    <d v="2019-09-21T00:00:00"/>
    <s v="OK"/>
  </r>
  <r>
    <n v="1900005787"/>
    <d v="2019-12-28T00:00:00"/>
    <s v="Dec-2019"/>
    <s v="Brokerage"/>
    <s v="Ahmedabad"/>
    <s v="Global Client Network (GNB Inward)"/>
    <n v="4"/>
    <x v="1"/>
    <x v="1"/>
    <s v="Dominic Graham"/>
    <s v="OG20220240970170"/>
    <n v="4579"/>
    <d v="2019-09-21T00:00:00"/>
    <s v="OK"/>
  </r>
  <r>
    <n v="1900005788"/>
    <d v="2019-12-28T00:00:00"/>
    <s v="Dec-2019"/>
    <s v="Brokerage"/>
    <s v="Ahmedabad"/>
    <s v="Global Client Network (GNB Inward)"/>
    <n v="4"/>
    <x v="1"/>
    <x v="1"/>
    <s v="Violet Pearson"/>
    <s v="OG192202150153"/>
    <n v="1980"/>
    <d v="2019-06-14T00:00:00"/>
    <s v="OK"/>
  </r>
  <r>
    <n v="1900005789"/>
    <d v="2019-12-28T00:00:00"/>
    <s v="Dec-2019"/>
    <s v="Brokerage"/>
    <s v="Ahmedabad"/>
    <s v="Global Client Network (GNB Inward)"/>
    <n v="4"/>
    <x v="1"/>
    <x v="1"/>
    <s v="Jonathan Peterson"/>
    <s v="OG20220240970171"/>
    <n v="3330"/>
    <d v="2019-09-21T00:00:00"/>
    <s v="OK"/>
  </r>
  <r>
    <n v="1900005910"/>
    <d v="2019-12-31T00:00:00"/>
    <s v="Dec-2019"/>
    <s v="Brokerage"/>
    <s v="Ahmedabad"/>
    <s v="Construction, Power &amp; Infrastructure"/>
    <n v="2"/>
    <x v="6"/>
    <x v="2"/>
    <s v="Maya Simmons"/>
    <n v="99441803"/>
    <n v="90282"/>
    <d v="2019-02-27T00:00:00"/>
    <s v="OK"/>
  </r>
  <r>
    <n v="1900005911"/>
    <d v="2019-12-31T00:00:00"/>
    <s v="Dec-2019"/>
    <s v="Brokerage"/>
    <s v="Ahmedabad"/>
    <s v="Construction, Power &amp; Infrastructure"/>
    <n v="13"/>
    <x v="5"/>
    <x v="2"/>
    <s v="Connor Foster"/>
    <n v="99441803"/>
    <n v="68639"/>
    <d v="2019-05-14T00:00:00"/>
    <s v="OK"/>
  </r>
  <r>
    <n v="1900005912"/>
    <d v="2019-12-31T00:00:00"/>
    <s v="Dec-2019"/>
    <s v="Brokerage"/>
    <s v="Ahmedabad"/>
    <s v="Construction, Power &amp; Infrastructure"/>
    <n v="2"/>
    <x v="6"/>
    <x v="2"/>
    <s v="Aurora Hamilton"/>
    <n v="99441803"/>
    <n v="90282"/>
    <d v="2019-08-27T00:00:00"/>
    <s v="OK"/>
  </r>
  <r>
    <n v="1900005913"/>
    <d v="2019-12-31T00:00:00"/>
    <s v="Dec-2019"/>
    <s v="Brokerage"/>
    <s v="Ahmedabad"/>
    <s v="Construction, Power &amp; Infrastructure"/>
    <n v="2"/>
    <x v="6"/>
    <x v="2"/>
    <s v="Adrian Ross"/>
    <n v="99441803"/>
    <n v="90282"/>
    <d v="2019-05-27T00:00:00"/>
    <s v="OK"/>
  </r>
  <r>
    <n v="1900005915"/>
    <d v="2019-12-31T00:00:00"/>
    <s v="Dec-2019"/>
    <s v="Brokerage"/>
    <s v="Ahmedabad"/>
    <s v="Construction, Power &amp; Infrastructure"/>
    <n v="13"/>
    <x v="5"/>
    <x v="2"/>
    <s v="Natalia Stone"/>
    <n v="99441803"/>
    <n v="67102"/>
    <d v="2019-03-27T00:00:00"/>
    <s v="OK"/>
  </r>
  <r>
    <n v="1900005959"/>
    <d v="2019-12-31T00:00:00"/>
    <s v="Dec-2019"/>
    <s v="Brokerage"/>
    <s v="Ahmedabad"/>
    <s v="Liability"/>
    <n v="13"/>
    <x v="5"/>
    <x v="1"/>
    <s v="Miles Andrews"/>
    <n v="34329"/>
    <n v="125000"/>
    <d v="2019-01-31T00:00:00"/>
    <s v="OK"/>
  </r>
  <r>
    <n v="1900005960"/>
    <d v="2019-12-31T00:00:00"/>
    <s v="Dec-2019"/>
    <s v="Brokerage"/>
    <s v="Ahmedabad"/>
    <s v="Trade Credit &amp;amp; Political Risk"/>
    <n v="1"/>
    <x v="2"/>
    <x v="1"/>
    <s v="Hazel McCarthy"/>
    <s v="TBA"/>
    <n v="115781"/>
    <d v="2019-07-28T00:00:00"/>
    <s v="OK"/>
  </r>
  <r>
    <n v="1900005961"/>
    <d v="2019-12-31T00:00:00"/>
    <s v="Dec-2019"/>
    <s v="Brokerage"/>
    <s v="Ahmedabad"/>
    <s v="Liability"/>
    <n v="13"/>
    <x v="5"/>
    <x v="1"/>
    <s v="Aaron Nichols"/>
    <n v="2306361802"/>
    <n v="137500"/>
    <d v="2019-01-01T00:00:00"/>
    <s v="OK"/>
  </r>
  <r>
    <n v="1900005962"/>
    <d v="2019-12-31T00:00:00"/>
    <s v="Dec-2019"/>
    <s v="Brokerage"/>
    <s v="Ahmedabad"/>
    <s v="Construction, Power &amp; Infrastructure"/>
    <n v="2"/>
    <x v="6"/>
    <x v="2"/>
    <s v="Piper Holland"/>
    <n v="99441803"/>
    <n v="208093"/>
    <d v="2019-03-25T00:00:00"/>
    <s v="OK"/>
  </r>
  <r>
    <n v="1900005964"/>
    <d v="2019-12-31T00:00:00"/>
    <s v="Dec-2019"/>
    <s v="Brokerage"/>
    <s v="Ahmedabad"/>
    <s v="Construction, Power &amp; Infrastructure"/>
    <n v="2"/>
    <x v="6"/>
    <x v="2"/>
    <s v="Evan Bishop"/>
    <n v="99441803"/>
    <n v="153332"/>
    <d v="2019-07-07T00:00:00"/>
    <s v="OK"/>
  </r>
  <r>
    <n v="1900005965"/>
    <d v="2019-12-31T00:00:00"/>
    <s v="Dec-2019"/>
    <s v="Brokerage"/>
    <s v="Ahmedabad"/>
    <s v="Liability"/>
    <n v="13"/>
    <x v="5"/>
    <x v="1"/>
    <s v="Lucy Reid"/>
    <n v="91361917"/>
    <n v="131250"/>
    <d v="2019-05-23T00:00:00"/>
    <s v="OK"/>
  </r>
  <r>
    <n v="2000001072"/>
    <d v="2020-01-03T00:00:00"/>
    <s v="Jan-2020"/>
    <s v="Brokerage"/>
    <s v="Ahmedabad"/>
    <s v="Marine"/>
    <n v="5"/>
    <x v="3"/>
    <x v="1"/>
    <s v="Cameron Lawson"/>
    <n v="241420256290340"/>
    <n v="56100"/>
    <d v="2019-03-08T00:00:00"/>
    <s v="OK"/>
  </r>
  <r>
    <n v="2000001076"/>
    <d v="2020-01-03T00:00:00"/>
    <s v="Jan-2020"/>
    <s v="Brokerage"/>
    <s v="Ahmedabad"/>
    <s v="Marine"/>
    <n v="13"/>
    <x v="5"/>
    <x v="1"/>
    <s v="Nora Freeman"/>
    <s v="08316972 02"/>
    <n v="50333"/>
    <d v="2019-03-01T00:00:00"/>
    <s v="OK"/>
  </r>
  <r>
    <n v="2000001082"/>
    <d v="2020-01-03T00:00:00"/>
    <s v="Jan-2020"/>
    <s v="Brokerage"/>
    <s v="Ahmedabad"/>
    <s v="Liability"/>
    <n v="13"/>
    <x v="5"/>
    <x v="1"/>
    <s v="Tyler Stevens"/>
    <n v="41046110"/>
    <n v="74250"/>
    <d v="2019-04-09T00:00:00"/>
    <s v="OK"/>
  </r>
  <r>
    <n v="2000001083"/>
    <d v="2020-01-03T00:00:00"/>
    <s v="Jan-2020"/>
    <s v="Brokerage"/>
    <s v="Ahmedabad"/>
    <s v="Employee Benefits (EB)"/>
    <n v="5"/>
    <x v="3"/>
    <x v="1"/>
    <s v="Sydney Gibson"/>
    <n v="41011911"/>
    <n v="48929"/>
    <d v="2019-11-10T00:00:00"/>
    <s v="OK"/>
  </r>
  <r>
    <n v="2000001086"/>
    <d v="2020-01-03T00:00:00"/>
    <s v="Jan-2020"/>
    <s v="Brokerage"/>
    <s v="Ahmedabad"/>
    <s v="Global Client Network (GNB Inward)"/>
    <n v="1"/>
    <x v="2"/>
    <x v="2"/>
    <s v="Caleb Watts"/>
    <n v="1112441808"/>
    <n v="49401"/>
    <d v="2019-01-03T00:00:00"/>
    <s v="OK"/>
  </r>
  <r>
    <n v="2000001563"/>
    <d v="2020-01-16T00:00:00"/>
    <s v="Jan-2020"/>
    <s v="Brokerage"/>
    <s v="Ahmedabad"/>
    <s v="Marine"/>
    <n v="5"/>
    <x v="3"/>
    <x v="0"/>
    <s v="Ruby Holland"/>
    <s v="MCOI335057071016343"/>
    <n v="9075"/>
    <d v="2019-01-12T00:00:00"/>
    <s v="OK"/>
  </r>
  <r>
    <n v="2000001567"/>
    <d v="2020-01-16T00:00:00"/>
    <s v="Jan-2020"/>
    <s v="Brokerage"/>
    <s v="Ahmedabad"/>
    <s v="Construction, Power &amp; Infrastructure"/>
    <n v="13"/>
    <x v="5"/>
    <x v="2"/>
    <s v="Robert Black"/>
    <n v="1112441803"/>
    <n v="24072"/>
    <d v="2019-03-13T00:00:00"/>
    <s v="OK"/>
  </r>
  <r>
    <n v="2000001570"/>
    <d v="2020-01-16T00:00:00"/>
    <s v="Jan-2020"/>
    <s v="Brokerage"/>
    <s v="Ahmedabad"/>
    <s v="Employee Benefits (EB)"/>
    <n v="6"/>
    <x v="4"/>
    <x v="1"/>
    <s v="Alice Wheeler"/>
    <s v="LPGPA0201"/>
    <n v="5550"/>
    <d v="2019-01-04T00:00:00"/>
    <s v="OK"/>
  </r>
  <r>
    <n v="2000001575"/>
    <d v="2020-01-16T00:00:00"/>
    <s v="Jan-2020"/>
    <s v="Brokerage"/>
    <s v="Ahmedabad"/>
    <s v="Property  BI"/>
    <n v="13"/>
    <x v="5"/>
    <x v="2"/>
    <s v="Justin Kim"/>
    <n v="99461924"/>
    <n v="10938"/>
    <d v="2019-06-12T00:00:00"/>
    <s v="OK"/>
  </r>
  <r>
    <n v="2000001579"/>
    <d v="2020-01-16T00:00:00"/>
    <s v="Jan-2020"/>
    <s v="Brokerage"/>
    <s v="Ahmedabad"/>
    <s v="Emerging Corporates Group (ECG)"/>
    <n v="3"/>
    <x v="7"/>
    <x v="2"/>
    <s v="Molly Zimmerman"/>
    <n v="22838722"/>
    <n v="2789"/>
    <d v="2019-07-15T00:00:00"/>
    <s v="OK"/>
  </r>
  <r>
    <n v="2000001583"/>
    <d v="2020-01-16T00:00:00"/>
    <s v="Jan-2020"/>
    <s v="Brokerage"/>
    <s v="Ahmedabad"/>
    <s v="Marine"/>
    <n v="5"/>
    <x v="3"/>
    <x v="1"/>
    <s v="Mahendara"/>
    <n v="241420256290340"/>
    <n v="14025"/>
    <d v="2019-10-22T00:00:00"/>
    <s v="OK"/>
  </r>
  <r>
    <n v="2000001589"/>
    <d v="2020-01-16T00:00:00"/>
    <s v="Jan-2020"/>
    <s v="Brokerage"/>
    <s v="Ahmedabad"/>
    <s v="Global Client Network (GNB Inward)"/>
    <n v="4"/>
    <x v="1"/>
    <x v="1"/>
    <s v="Shruti"/>
    <n v="3209960201"/>
    <n v="1112"/>
    <d v="2019-01-23T00:00:00"/>
    <s v="OK"/>
  </r>
  <r>
    <n v="2000001598"/>
    <d v="2020-01-16T00:00:00"/>
    <s v="Jan-2020"/>
    <s v="Brokerage"/>
    <s v="Ahmedabad"/>
    <s v="Employee Benefits (EB)"/>
    <n v="6"/>
    <x v="4"/>
    <x v="1"/>
    <s v="Janish"/>
    <n v="299920154080210"/>
    <n v="4302"/>
    <d v="2019-11-01T00:00:00"/>
    <s v="OK"/>
  </r>
  <r>
    <n v="2000001604"/>
    <d v="2020-01-16T00:00:00"/>
    <s v="Jan-2020"/>
    <s v="Brokerage"/>
    <s v="Ahmedabad"/>
    <s v="Liability"/>
    <n v="13"/>
    <x v="5"/>
    <x v="2"/>
    <s v="Aman Tyagi"/>
    <n v="23023268"/>
    <n v="21875"/>
    <d v="2019-02-11T00:00:00"/>
    <s v="OK"/>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D0E9250-4C2F-40AB-B48B-2F0F5B79C1ED}" name="PivotTable6" cacheId="380" applyNumberFormats="0" applyBorderFormats="0" applyFontFormats="0" applyPatternFormats="0" applyAlignmentFormats="0" applyWidthHeightFormats="1" dataCaption="Values" tag="924f9e08-d108-4f8a-9ce1-dc740c728ec3" updatedVersion="8" minRefreshableVersion="3" useAutoFormatting="1" subtotalHiddenItems="1" itemPrintTitles="1" createdVersion="8" indent="0" outline="1" outlineData="1" multipleFieldFilters="0">
  <location ref="A29:B41"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xis="axisRow" allDrilled="1" subtotalTop="0" showAll="0" dataSourceSort="1" defaultSubtotal="0" defaultAttributeDrillState="1">
      <items count="5">
        <item x="0"/>
        <item x="1"/>
        <item x="2"/>
        <item x="3"/>
        <item x="4"/>
      </items>
    </pivotField>
  </pivotFields>
  <rowFields count="2">
    <field x="0"/>
    <field x="2"/>
  </rowFields>
  <rowItems count="12">
    <i>
      <x/>
    </i>
    <i r="1">
      <x/>
    </i>
    <i r="1">
      <x v="1"/>
    </i>
    <i>
      <x v="1"/>
    </i>
    <i r="1">
      <x/>
    </i>
    <i>
      <x v="2"/>
    </i>
    <i r="1">
      <x/>
    </i>
    <i r="1">
      <x v="2"/>
    </i>
    <i r="1">
      <x v="1"/>
    </i>
    <i r="1">
      <x v="3"/>
    </i>
    <i r="1">
      <x v="4"/>
    </i>
    <i t="grand">
      <x/>
    </i>
  </rowItems>
  <colItems count="1">
    <i/>
  </colItems>
  <dataFields count="1">
    <dataField name="Count of stage" fld="1" subtotal="count" baseField="0" baseItem="0"/>
  </dataFields>
  <pivotHierarchies count="8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33"/>
    <rowHierarchyUsage hierarchyUsage="2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NNENEE Indi bdgt -20012020]"/>
        <x15:activeTabTopLevelEntity name="[fees_202001231041]"/>
        <x15:activeTabTopLevelEntity name="[invoice_202001231041]"/>
        <x15:activeTabTopLevelEntity name="[gcrm_opportunity_20200123104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B112BDE-E42C-4867-93AB-C9DB046171ED}" name="PivotTable3" cacheId="376" applyNumberFormats="0" applyBorderFormats="0" applyFontFormats="0" applyPatternFormats="0" applyAlignmentFormats="0" applyWidthHeightFormats="1" dataCaption="Values" tag="f43354a6-18c8-40ab-b99d-d2465c11ec03" updatedVersion="8" minRefreshableVersion="3" useAutoFormatting="1" subtotalHiddenItems="1" itemPrintTitles="1" createdVersion="8" indent="0" outline="1" outlineData="1" multipleFieldFilters="0">
  <location ref="A11:A12" firstHeaderRow="1" firstDataRow="1" firstDataCol="0"/>
  <pivotFields count="1">
    <pivotField dataField="1" subtotalTop="0" showAll="0" defaultSubtotal="0"/>
  </pivotFields>
  <rowItems count="1">
    <i/>
  </rowItems>
  <colItems count="1">
    <i/>
  </colItems>
  <dataFields count="1">
    <dataField name="Sum of Amount" fld="0" baseField="0" baseItem="0"/>
  </dataFields>
  <pivotHierarchies count="8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NNENEE Indi bdgt -20012020]"/>
        <x15:activeTabTopLevelEntity name="[fees_202001231041]"/>
        <x15:activeTabTopLevelEntity name="[invoice_20200123104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87B2021-4734-4FFF-A1EC-8B3F93B8E23B}" name="PivotTable10" cacheId="388" applyNumberFormats="0" applyBorderFormats="0" applyFontFormats="0" applyPatternFormats="0" applyAlignmentFormats="0" applyWidthHeightFormats="1" dataCaption="Values" tag="0082d63d-7251-4ce8-a138-6dd6331561f9" updatedVersion="8" minRefreshableVersion="3" subtotalHiddenItems="1" itemPrintTitles="1" createdVersion="8" indent="0" outline="1" outlineData="1" multipleFieldFilters="0">
  <location ref="G19:H29" firstHeaderRow="1" firstDataRow="1" firstDataCol="1"/>
  <pivotFields count="2">
    <pivotField dataField="1" subtotalTop="0" showAll="0" defaultSubtotal="0"/>
    <pivotField axis="axisRow" allDrilled="1" subtotalTop="0" showAll="0" dataSourceSort="1" defaultSubtotal="0" defaultAttributeDrillState="1">
      <items count="9">
        <item x="0"/>
        <item x="1"/>
        <item x="2"/>
        <item x="3"/>
        <item x="4"/>
        <item x="5"/>
        <item x="6"/>
        <item x="7"/>
        <item x="8"/>
      </items>
    </pivotField>
  </pivotFields>
  <rowFields count="1">
    <field x="1"/>
  </rowFields>
  <rowItems count="10">
    <i>
      <x/>
    </i>
    <i>
      <x v="1"/>
    </i>
    <i>
      <x v="2"/>
    </i>
    <i>
      <x v="3"/>
    </i>
    <i>
      <x v="4"/>
    </i>
    <i>
      <x v="5"/>
    </i>
    <i>
      <x v="6"/>
    </i>
    <i>
      <x v="7"/>
    </i>
    <i>
      <x v="8"/>
    </i>
    <i t="grand">
      <x/>
    </i>
  </rowItems>
  <colItems count="1">
    <i/>
  </colItems>
  <dataFields count="1">
    <dataField name="Count of meeting_date" fld="0" subtotal="count" baseField="0" baseItem="0"/>
  </dataFields>
  <pivotHierarchies count="8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eting_list_202001231041]"/>
        <x15:activeTabTopLevelEntity name="[invoice_202001231041]"/>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3C691DA-0004-4F94-9119-FA8C0F319B95}" name="PivotTable16" cacheId="390" applyNumberFormats="0" applyBorderFormats="0" applyFontFormats="0" applyPatternFormats="0" applyAlignmentFormats="0" applyWidthHeightFormats="1" dataCaption="Values" tag="7e6d014c-beea-452f-ab2f-7e8ee714afe4" updatedVersion="8" minRefreshableVersion="3" useAutoFormatting="1" subtotalHiddenItems="1" itemPrintTitles="1" createdVersion="8" indent="0" outline="1" outlineData="1" multipleFieldFilters="0">
  <location ref="O33:P47" firstHeaderRow="1" firstDataRow="1" firstDataCol="1"/>
  <pivotFields count="4">
    <pivotField axis="axisRow" allDrilled="1" subtotalTop="0" showAll="0" dataSourceSort="1" defaultSubtotal="0" defaultAttributeDrillState="1">
      <items count="5">
        <item x="0"/>
        <item x="1"/>
        <item x="2"/>
        <item x="3"/>
        <item x="4"/>
      </items>
    </pivotField>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2">
    <field x="0"/>
    <field x="1"/>
  </rowFields>
  <rowItems count="14">
    <i>
      <x/>
    </i>
    <i r="1">
      <x/>
    </i>
    <i r="1">
      <x v="1"/>
    </i>
    <i r="1">
      <x v="2"/>
    </i>
    <i>
      <x v="1"/>
    </i>
    <i r="1">
      <x v="2"/>
    </i>
    <i>
      <x v="2"/>
    </i>
    <i r="1">
      <x/>
    </i>
    <i r="1">
      <x v="2"/>
    </i>
    <i>
      <x v="3"/>
    </i>
    <i r="1">
      <x v="2"/>
    </i>
    <i>
      <x v="4"/>
    </i>
    <i r="1">
      <x v="2"/>
    </i>
    <i t="grand">
      <x/>
    </i>
  </rowItems>
  <colItems count="1">
    <i/>
  </colItems>
  <dataFields count="1">
    <dataField name="Sum of revenue_amount" fld="2" baseField="0" baseItem="0"/>
  </dataFields>
  <pivotHierarchies count="8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29"/>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gcrm_opportunity_202001231041]"/>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80B19DF-E74F-4490-984C-15A6F3764AE5}" name="PivotTable5" cacheId="377" applyNumberFormats="0" applyBorderFormats="0" applyFontFormats="0" applyPatternFormats="0" applyAlignmentFormats="0" applyWidthHeightFormats="1" dataCaption="Values" tag="e49e3308-6289-418b-9457-9219d60f672b" updatedVersion="8" minRefreshableVersion="3" useAutoFormatting="1" subtotalHiddenItems="1" itemPrintTitles="1" createdVersion="8" indent="0" outline="1" outlineData="1" multipleFieldFilters="0">
  <location ref="A22:B26"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Count of stage" fld="1" subtotal="count" baseField="0" baseItem="0"/>
  </dataFields>
  <pivotHierarchies count="8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NNENEE Indi bdgt -20012020]"/>
        <x15:activeTabTopLevelEntity name="[fees_202001231041]"/>
        <x15:activeTabTopLevelEntity name="[invoice_202001231041]"/>
        <x15:activeTabTopLevelEntity name="[gcrm_opportunity_20200123104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25FF545-2D47-486B-A1C6-6689AC2B10B4}" name="PivotTable8" cacheId="387" applyNumberFormats="0" applyBorderFormats="0" applyFontFormats="0" applyPatternFormats="0" applyAlignmentFormats="0" applyWidthHeightFormats="1" dataCaption="Values" tag="d261cbef-ce78-4d4b-a5ad-620a353b6522" updatedVersion="8" minRefreshableVersion="3" useAutoFormatting="1" subtotalHiddenItems="1" itemPrintTitles="1" createdVersion="8" indent="0" outline="1" outlineData="1" multipleFieldFilters="0">
  <location ref="G3:H12" firstHeaderRow="1" firstDataRow="1" firstDataCol="1"/>
  <pivotFields count="2">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s>
  <rowFields count="1">
    <field x="0"/>
  </rowFields>
  <rowItems count="9">
    <i>
      <x/>
    </i>
    <i>
      <x v="1"/>
    </i>
    <i>
      <x v="2"/>
    </i>
    <i>
      <x v="3"/>
    </i>
    <i>
      <x v="4"/>
    </i>
    <i>
      <x v="5"/>
    </i>
    <i>
      <x v="6"/>
    </i>
    <i>
      <x v="7"/>
    </i>
    <i t="grand">
      <x/>
    </i>
  </rowItems>
  <colItems count="1">
    <i/>
  </colItems>
  <dataFields count="1">
    <dataField name="Count of invoice_number" fld="1" subtotal="count" baseField="0" baseItem="0"/>
  </dataFields>
  <pivotHierarchies count="8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invoice_number"/>
  </pivotHierarchies>
  <pivotTableStyleInfo name="PivotStyleLight16" showRowHeaders="1" showColHeaders="1" showRowStripes="0" showColStripes="0" showLastColumn="1"/>
  <rowHierarchiesUsage count="1">
    <rowHierarchyUsage hierarchyUsage="6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voice_202001231041]"/>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8156E0B-399A-44D3-A7B4-04D015B2206A}" name="PivotTable11" cacheId="383" applyNumberFormats="0" applyBorderFormats="0" applyFontFormats="0" applyPatternFormats="0" applyAlignmentFormats="0" applyWidthHeightFormats="1" dataCaption="Values" tag="0b505ad6-57bd-4a5f-bda4-85ef8b5db7bd" updatedVersion="8" minRefreshableVersion="3" useAutoFormatting="1" subtotalHiddenItems="1" itemPrintTitles="1" createdVersion="8" indent="0" outline="1" outlineData="1" multipleFieldFilters="0">
  <location ref="O2:R13" firstHeaderRow="0" firstDataRow="1" firstDataCol="1"/>
  <pivotFields count="4">
    <pivotField axis="axisRow" allDrilled="1" subtotalTop="0" showAll="0"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 dataField="1" subtotalTop="0" showAll="0" defaultSubtotal="0"/>
  </pivotFields>
  <rowFields count="1">
    <field x="0"/>
  </rowFields>
  <rowItems count="11">
    <i>
      <x/>
    </i>
    <i>
      <x v="1"/>
    </i>
    <i>
      <x v="2"/>
    </i>
    <i>
      <x v="3"/>
    </i>
    <i>
      <x v="4"/>
    </i>
    <i>
      <x v="5"/>
    </i>
    <i>
      <x v="6"/>
    </i>
    <i>
      <x v="7"/>
    </i>
    <i>
      <x v="8"/>
    </i>
    <i>
      <x v="9"/>
    </i>
    <i t="grand">
      <x/>
    </i>
  </rowItems>
  <colFields count="1">
    <field x="-2"/>
  </colFields>
  <colItems count="3">
    <i>
      <x/>
    </i>
    <i i="1">
      <x v="1"/>
    </i>
    <i i="2">
      <x v="2"/>
    </i>
  </colItems>
  <dataFields count="3">
    <dataField name="Sum of New Budget" fld="1" baseField="0" baseItem="0"/>
    <dataField name="Sum of Renewal Budget" fld="3" baseField="0" baseItem="0"/>
    <dataField name="Sum of Cross sell bugdet" fld="2" baseField="0" baseItem="0"/>
  </dataFields>
  <formats count="5">
    <format dxfId="4">
      <pivotArea collapsedLevelsAreSubtotals="1" fieldPosition="0">
        <references count="2">
          <reference field="4294967294" count="1" selected="0">
            <x v="0"/>
          </reference>
          <reference field="0" count="0"/>
        </references>
      </pivotArea>
    </format>
    <format dxfId="5">
      <pivotArea field="0" type="button" dataOnly="0" labelOnly="1" outline="0" axis="axisRow" fieldPosition="0"/>
    </format>
    <format dxfId="6">
      <pivotArea dataOnly="0" labelOnly="1" fieldPosition="0">
        <references count="1">
          <reference field="0" count="0"/>
        </references>
      </pivotArea>
    </format>
    <format dxfId="7">
      <pivotArea dataOnly="0" labelOnly="1" outline="0" fieldPosition="0">
        <references count="1">
          <reference field="4294967294" count="1">
            <x v="0"/>
          </reference>
        </references>
      </pivotArea>
    </format>
    <format dxfId="8">
      <pivotArea collapsedLevelsAreSubtotals="1" fieldPosition="0">
        <references count="2">
          <reference field="4294967294" count="1" selected="0">
            <x v="2"/>
          </reference>
          <reference field="0" count="0"/>
        </references>
      </pivotArea>
    </format>
  </formats>
  <pivotHierarchies count="8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NNENEE Indi bdgt -20012020]"/>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DEB66AC-5FAC-4BF4-A817-FC94C69AADA1}" name="PivotTable13" cacheId="379" applyNumberFormats="0" applyBorderFormats="0" applyFontFormats="0" applyPatternFormats="0" applyAlignmentFormats="0" applyWidthHeightFormats="1" dataCaption="Values" tag="9f8c63e3-3395-4425-ae8a-c7a5b6ad1c37" updatedVersion="8" minRefreshableVersion="3" useAutoFormatting="1" subtotalHiddenItems="1" itemPrintTitles="1" createdVersion="8" indent="0" outline="1" outlineData="1" multipleFieldFilters="0">
  <location ref="R17:S27" firstHeaderRow="1" firstDataRow="1" firstDataCol="1"/>
  <pivotFields count="3">
    <pivotField axis="axisRow" allDrilled="1" subtotalTop="0" showAll="0" dataSourceSort="1" defaultSubtotal="0" defaultAttributeDrillState="1">
      <items count="9">
        <item x="0"/>
        <item x="1"/>
        <item x="2"/>
        <item x="3"/>
        <item x="4"/>
        <item x="5"/>
        <item x="6"/>
        <item x="7"/>
        <item x="8"/>
      </items>
    </pivotField>
    <pivotField dataField="1" subtotalTop="0" showAll="0" defaultSubtotal="0"/>
    <pivotField allDrilled="1" subtotalTop="0" showAll="0" dataSourceSort="1" defaultSubtotal="0" defaultAttributeDrillState="1"/>
  </pivotFields>
  <rowFields count="1">
    <field x="0"/>
  </rowFields>
  <rowItems count="10">
    <i>
      <x/>
    </i>
    <i>
      <x v="1"/>
    </i>
    <i>
      <x v="2"/>
    </i>
    <i>
      <x v="3"/>
    </i>
    <i>
      <x v="4"/>
    </i>
    <i>
      <x v="5"/>
    </i>
    <i>
      <x v="6"/>
    </i>
    <i>
      <x v="7"/>
    </i>
    <i>
      <x v="8"/>
    </i>
    <i t="grand">
      <x/>
    </i>
  </rowItems>
  <colItems count="1">
    <i/>
  </colItems>
  <dataFields count="1">
    <dataField name="Count of global_attendees" fld="1" subtotal="count" baseField="0" baseItem="0"/>
  </dataFields>
  <pivotHierarchies count="8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heet1].[Executive name].&amp;[Gilbert]"/>
      </members>
    </pivotHierarch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eting_list_20200123104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30116E4-CEF8-4AF8-AE9E-F4095A5DE361}" name="PivotTable15" cacheId="389" applyNumberFormats="0" applyBorderFormats="0" applyFontFormats="0" applyPatternFormats="0" applyAlignmentFormats="0" applyWidthHeightFormats="1" dataCaption="Values" tag="fec11f50-7b01-4b7c-86e9-42308dc3bbbb" updatedVersion="8" minRefreshableVersion="3" useAutoFormatting="1" subtotalHiddenItems="1" itemPrintTitles="1" createdVersion="8" indent="0" outline="1" outlineData="1" multipleFieldFilters="0" chartFormat="13">
  <location ref="C86:G96" firstHeaderRow="1" firstDataRow="2" firstDataCol="1"/>
  <pivotFields count="3">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axis="axisCol" allDrilled="1" subtotalTop="0" showAll="0" dataSourceSort="1" defaultSubtotal="0" defaultAttributeDrillState="1">
      <items count="3">
        <item x="0"/>
        <item x="1"/>
        <item x="2"/>
      </items>
    </pivotField>
    <pivotField dataField="1" subtotalTop="0" showAll="0" defaultSubtotal="0"/>
  </pivotFields>
  <rowFields count="1">
    <field x="0"/>
  </rowFields>
  <rowItems count="9">
    <i>
      <x v="5"/>
    </i>
    <i>
      <x/>
    </i>
    <i>
      <x v="1"/>
    </i>
    <i>
      <x v="3"/>
    </i>
    <i>
      <x v="6"/>
    </i>
    <i>
      <x v="7"/>
    </i>
    <i>
      <x v="4"/>
    </i>
    <i>
      <x v="2"/>
    </i>
    <i t="grand">
      <x/>
    </i>
  </rowItems>
  <colFields count="1">
    <field x="1"/>
  </colFields>
  <colItems count="4">
    <i>
      <x/>
    </i>
    <i>
      <x v="1"/>
    </i>
    <i>
      <x v="2"/>
    </i>
    <i t="grand">
      <x/>
    </i>
  </colItems>
  <dataFields count="1">
    <dataField name="Count of invoice_number" fld="2" subtotal="count" baseField="0" baseItem="3"/>
  </dataFields>
  <chartFormats count="6">
    <chartFormat chart="2" format="6" series="1">
      <pivotArea type="data" outline="0" fieldPosition="0">
        <references count="2">
          <reference field="4294967294" count="1" selected="0">
            <x v="0"/>
          </reference>
          <reference field="1" count="1" selected="0">
            <x v="0"/>
          </reference>
        </references>
      </pivotArea>
    </chartFormat>
    <chartFormat chart="2" format="7" series="1">
      <pivotArea type="data" outline="0" fieldPosition="0">
        <references count="2">
          <reference field="4294967294" count="1" selected="0">
            <x v="0"/>
          </reference>
          <reference field="1" count="1" selected="0">
            <x v="1"/>
          </reference>
        </references>
      </pivotArea>
    </chartFormat>
    <chartFormat chart="2" format="8" series="1">
      <pivotArea type="data" outline="0" fieldPosition="0">
        <references count="2">
          <reference field="4294967294" count="1" selected="0">
            <x v="0"/>
          </reference>
          <reference field="1" count="1" selected="0">
            <x v="2"/>
          </reference>
        </references>
      </pivotArea>
    </chartFormat>
    <chartFormat chart="7" format="12" series="1">
      <pivotArea type="data" outline="0" fieldPosition="0">
        <references count="2">
          <reference field="4294967294" count="1" selected="0">
            <x v="0"/>
          </reference>
          <reference field="1" count="1" selected="0">
            <x v="0"/>
          </reference>
        </references>
      </pivotArea>
    </chartFormat>
    <chartFormat chart="7" format="13" series="1">
      <pivotArea type="data" outline="0" fieldPosition="0">
        <references count="2">
          <reference field="4294967294" count="1" selected="0">
            <x v="0"/>
          </reference>
          <reference field="1" count="1" selected="0">
            <x v="1"/>
          </reference>
        </references>
      </pivotArea>
    </chartFormat>
    <chartFormat chart="7" format="14" series="1">
      <pivotArea type="data" outline="0" fieldPosition="0">
        <references count="2">
          <reference field="4294967294" count="1" selected="0">
            <x v="0"/>
          </reference>
          <reference field="1" count="1" selected="0">
            <x v="2"/>
          </reference>
        </references>
      </pivotArea>
    </chartFormat>
  </chartFormats>
  <pivotHierarchies count="8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invoice_number"/>
  </pivotHierarchies>
  <pivotTableStyleInfo name="PivotStyleLight16" showRowHeaders="1" showColHeaders="1" showRowStripes="0" showColStripes="0" showLastColumn="1"/>
  <rowHierarchiesUsage count="1">
    <rowHierarchyUsage hierarchyUsage="65"/>
  </rowHierarchiesUsage>
  <colHierarchiesUsage count="1">
    <colHierarchyUsage hierarchyUsage="4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activeTabTopLevelEntity name="[invoice_20200123104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BA033E1-302B-4819-8DDF-75663767DB49}" name="PivotTable1" cacheId="384" applyNumberFormats="0" applyBorderFormats="0" applyFontFormats="0" applyPatternFormats="0" applyAlignmentFormats="0" applyWidthHeightFormats="1" dataCaption="Values" tag="d1e91a89-23c4-4dcd-9e85-7e8c4001b5a2" updatedVersion="8" minRefreshableVersion="3" useAutoFormatting="1" subtotalHiddenItems="1" itemPrintTitles="1" createdVersion="8" indent="0" outline="1" outlineData="1" multipleFieldFilters="0">
  <location ref="A3:C4" firstHeaderRow="0" firstDataRow="1" firstDataCol="0"/>
  <pivotFields count="3">
    <pivotField dataField="1" subtotalTop="0" showAll="0" defaultSubtotal="0"/>
    <pivotField dataField="1" subtotalTop="0" showAll="0" defaultSubtotal="0"/>
    <pivotField dataField="1" subtotalTop="0" showAll="0" defaultSubtotal="0"/>
  </pivotFields>
  <rowItems count="1">
    <i/>
  </rowItems>
  <colFields count="1">
    <field x="-2"/>
  </colFields>
  <colItems count="3">
    <i>
      <x/>
    </i>
    <i i="1">
      <x v="1"/>
    </i>
    <i i="2">
      <x v="2"/>
    </i>
  </colItems>
  <dataFields count="3">
    <dataField name="Sum of New Budget" fld="0" baseField="0" baseItem="0"/>
    <dataField name="Sum of Renewal Budget" fld="2" baseField="0" baseItem="0"/>
    <dataField name="Sum of Cross sell bugdet" fld="1" baseField="0" baseItem="0"/>
  </dataFields>
  <pivotHierarchies count="8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NNENEE Indi bdgt -20012020]"/>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E78A9EB-F4EA-4308-9B39-4421467D3532}" name="PivotTable12" cacheId="378" applyNumberFormats="0" applyBorderFormats="0" applyFontFormats="0" applyPatternFormats="0" applyAlignmentFormats="0" applyWidthHeightFormats="1" dataCaption="Values" tag="678f5e9d-c9e0-42f0-bf77-34694e3b696d" updatedVersion="8" minRefreshableVersion="3" useAutoFormatting="1" subtotalHiddenItems="1" itemPrintTitles="1" createdVersion="8" indent="0" outline="1" outlineData="1" multipleFieldFilters="0" chartFormat="2">
  <location ref="O17:P31" firstHeaderRow="1" firstDataRow="1" firstDataCol="1"/>
  <pivotFields count="3">
    <pivotField axis="axisRow" allDrilled="1" subtotalTop="0" showAll="0" dataSourceSort="1" defaultSubtotal="0" defaultAttributeDrillState="1">
      <items count="5">
        <item x="0"/>
        <item x="1"/>
        <item x="2"/>
        <item x="3"/>
        <item x="4"/>
      </items>
    </pivotField>
    <pivotField axis="axisRow" allDrilled="1" subtotalTop="0" showAll="0" dataSourceSort="1" defaultSubtotal="0" defaultAttributeDrillState="1">
      <items count="3">
        <item x="0"/>
        <item x="1"/>
        <item x="2"/>
      </items>
    </pivotField>
    <pivotField dataField="1" subtotalTop="0" showAll="0" defaultSubtotal="0"/>
  </pivotFields>
  <rowFields count="2">
    <field x="0"/>
    <field x="1"/>
  </rowFields>
  <rowItems count="14">
    <i>
      <x/>
    </i>
    <i r="1">
      <x/>
    </i>
    <i r="1">
      <x v="1"/>
    </i>
    <i r="1">
      <x v="2"/>
    </i>
    <i>
      <x v="1"/>
    </i>
    <i r="1">
      <x v="2"/>
    </i>
    <i>
      <x v="2"/>
    </i>
    <i r="1">
      <x/>
    </i>
    <i r="1">
      <x v="2"/>
    </i>
    <i>
      <x v="3"/>
    </i>
    <i r="1">
      <x v="2"/>
    </i>
    <i>
      <x v="4"/>
    </i>
    <i r="1">
      <x v="2"/>
    </i>
    <i t="grand">
      <x/>
    </i>
  </rowItems>
  <colItems count="1">
    <i/>
  </colItems>
  <dataFields count="1">
    <dataField name="Sum of revenue_amount" fld="2" baseField="0" baseItem="0"/>
  </dataFields>
  <pivotHierarchies count="8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29"/>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gcrm_opportunity_20200123104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0586EA7-B152-4E81-8CC4-7BCF2AD5909A}" name="PivotTable17" cacheId="391" applyNumberFormats="0" applyBorderFormats="0" applyFontFormats="0" applyPatternFormats="0" applyAlignmentFormats="0" applyWidthHeightFormats="1" dataCaption="Values" tag="7f1ee538-813e-4b74-92b4-3cc332e80477" updatedVersion="8" minRefreshableVersion="3" subtotalHiddenItems="1" itemPrintTitles="1" createdVersion="8" indent="0" outline="1" outlineData="1" multipleFieldFilters="0">
  <location ref="G50:H60" firstHeaderRow="1" firstDataRow="1" firstDataCol="1"/>
  <pivotFields count="2">
    <pivotField dataField="1" subtotalTop="0" showAll="0" defaultSubtotal="0"/>
    <pivotField axis="axisRow" allDrilled="1" subtotalTop="0" showAll="0" dataSourceSort="1" defaultSubtotal="0" defaultAttributeDrillState="1">
      <items count="9">
        <item x="0"/>
        <item x="1"/>
        <item x="2"/>
        <item x="3"/>
        <item x="4"/>
        <item x="5"/>
        <item x="6"/>
        <item x="7"/>
        <item x="8"/>
      </items>
    </pivotField>
  </pivotFields>
  <rowFields count="1">
    <field x="1"/>
  </rowFields>
  <rowItems count="10">
    <i>
      <x/>
    </i>
    <i>
      <x v="1"/>
    </i>
    <i>
      <x v="2"/>
    </i>
    <i>
      <x v="3"/>
    </i>
    <i>
      <x v="4"/>
    </i>
    <i>
      <x v="5"/>
    </i>
    <i>
      <x v="6"/>
    </i>
    <i>
      <x v="7"/>
    </i>
    <i>
      <x v="8"/>
    </i>
    <i t="grand">
      <x/>
    </i>
  </rowItems>
  <colItems count="1">
    <i/>
  </colItems>
  <dataFields count="1">
    <dataField name="Count of meeting_date" fld="0" subtotal="count" baseField="0" baseItem="0"/>
  </dataFields>
  <pivotHierarchies count="8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eting_list_202001231041]"/>
        <x15:activeTabTopLevelEntity name="[invoice_202001231041]"/>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C15B34D4-9F28-406D-81E1-28105E5CAB97}" name="PivotTable7" cacheId="386" applyNumberFormats="0" applyBorderFormats="0" applyFontFormats="0" applyPatternFormats="0" applyAlignmentFormats="0" applyWidthHeightFormats="1" dataCaption="Values" tag="150c107e-28d6-4b42-8eb2-a8b3e10867ac" updatedVersion="8" minRefreshableVersion="3" useAutoFormatting="1" subtotalHiddenItems="1" itemPrintTitles="1" createdVersion="8" indent="0" outline="1" outlineData="1" multipleFieldFilters="0">
  <location ref="E25:E40" firstHeaderRow="1" firstDataRow="1" firstDataCol="1"/>
  <pivotFields count="1">
    <pivotField axis="axisRow" allDrilled="1" subtotalTop="0" showAll="0" dataSourceSort="1" defaultSubtotal="0" defaultAttributeDrillState="1">
      <items count="14">
        <item x="0"/>
        <item x="1"/>
        <item x="2"/>
        <item x="3"/>
        <item x="4"/>
        <item x="5"/>
        <item x="6"/>
        <item x="7"/>
        <item x="8"/>
        <item x="9"/>
        <item x="10"/>
        <item x="11"/>
        <item x="12"/>
        <item x="13"/>
      </items>
    </pivotField>
  </pivotFields>
  <rowFields count="1">
    <field x="0"/>
  </rowFields>
  <rowItems count="15">
    <i>
      <x/>
    </i>
    <i>
      <x v="1"/>
    </i>
    <i>
      <x v="2"/>
    </i>
    <i>
      <x v="3"/>
    </i>
    <i>
      <x v="4"/>
    </i>
    <i>
      <x v="5"/>
    </i>
    <i>
      <x v="6"/>
    </i>
    <i>
      <x v="7"/>
    </i>
    <i>
      <x v="8"/>
    </i>
    <i>
      <x v="9"/>
    </i>
    <i>
      <x v="10"/>
    </i>
    <i>
      <x v="11"/>
    </i>
    <i>
      <x v="12"/>
    </i>
    <i>
      <x v="13"/>
    </i>
    <i t="grand">
      <x/>
    </i>
  </rowItems>
  <pivotHierarchies count="8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E9D2C8EA-4DAF-4CDC-ACED-FBA162E811E3}" name="PivotTable18" cacheId="385" applyNumberFormats="0" applyBorderFormats="0" applyFontFormats="0" applyPatternFormats="0" applyAlignmentFormats="0" applyWidthHeightFormats="1" dataCaption="Values" tag="e3bbe095-af86-4ab3-a8ab-a92fcf7007d2" updatedVersion="8" minRefreshableVersion="3" useAutoFormatting="1" itemPrintTitles="1" createdVersion="8" indent="0" outline="1" outlineData="1" multipleFieldFilters="0">
  <location ref="L2:M37" firstHeaderRow="1"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axis="axisRow" allDrilled="1" subtotalTop="0" showAll="0" dataSourceSort="1" defaultSubtotal="0" defaultAttributeDrillState="1">
      <items count="4">
        <item x="0"/>
        <item x="1"/>
        <item x="2"/>
        <item x="3"/>
      </items>
    </pivotField>
    <pivotField dataField="1" subtotalTop="0" showAll="0" defaultSubtotal="0"/>
  </pivotFields>
  <rowFields count="2">
    <field x="1"/>
    <field x="0"/>
  </rowFields>
  <rowItems count="35">
    <i>
      <x/>
    </i>
    <i r="1">
      <x/>
    </i>
    <i>
      <x v="1"/>
    </i>
    <i r="1">
      <x v="1"/>
    </i>
    <i r="1">
      <x v="2"/>
    </i>
    <i r="1">
      <x v="3"/>
    </i>
    <i r="1">
      <x v="4"/>
    </i>
    <i r="1">
      <x v="5"/>
    </i>
    <i r="1">
      <x v="6"/>
    </i>
    <i r="1">
      <x v="7"/>
    </i>
    <i r="1">
      <x v="8"/>
    </i>
    <i r="1">
      <x/>
    </i>
    <i r="1">
      <x v="9"/>
    </i>
    <i>
      <x v="2"/>
    </i>
    <i r="1">
      <x v="1"/>
    </i>
    <i r="1">
      <x v="2"/>
    </i>
    <i r="1">
      <x v="3"/>
    </i>
    <i r="1">
      <x v="4"/>
    </i>
    <i r="1">
      <x v="7"/>
    </i>
    <i r="1">
      <x/>
    </i>
    <i r="1">
      <x v="9"/>
    </i>
    <i>
      <x v="3"/>
    </i>
    <i r="1">
      <x v="1"/>
    </i>
    <i r="1">
      <x v="2"/>
    </i>
    <i r="1">
      <x v="10"/>
    </i>
    <i r="1">
      <x v="3"/>
    </i>
    <i r="1">
      <x v="4"/>
    </i>
    <i r="1">
      <x v="11"/>
    </i>
    <i r="1">
      <x v="5"/>
    </i>
    <i r="1">
      <x v="6"/>
    </i>
    <i r="1">
      <x v="7"/>
    </i>
    <i r="1">
      <x v="8"/>
    </i>
    <i r="1">
      <x/>
    </i>
    <i r="1">
      <x v="9"/>
    </i>
    <i t="grand">
      <x/>
    </i>
  </rowItems>
  <colItems count="1">
    <i/>
  </colItems>
  <dataFields count="1">
    <dataField name="Sum of Amount" fld="2" baseField="0" baseItem="0"/>
  </dataFields>
  <formats count="4">
    <format dxfId="0">
      <pivotArea collapsedLevelsAreSubtotals="1" fieldPosition="0">
        <references count="2">
          <reference field="0" count="7">
            <x v="0"/>
            <x v="1"/>
            <x v="2"/>
            <x v="3"/>
            <x v="4"/>
            <x v="7"/>
            <x v="9"/>
          </reference>
          <reference field="1" count="1" selected="0">
            <x v="2"/>
          </reference>
        </references>
      </pivotArea>
    </format>
    <format dxfId="1">
      <pivotArea dataOnly="0" labelOnly="1" fieldPosition="0">
        <references count="2">
          <reference field="0" count="7">
            <x v="0"/>
            <x v="1"/>
            <x v="2"/>
            <x v="3"/>
            <x v="4"/>
            <x v="7"/>
            <x v="9"/>
          </reference>
          <reference field="1" count="1" selected="0">
            <x v="2"/>
          </reference>
        </references>
      </pivotArea>
    </format>
    <format dxfId="2">
      <pivotArea collapsedLevelsAreSubtotals="1" fieldPosition="0">
        <references count="2">
          <reference field="0" count="10">
            <x v="0"/>
            <x v="1"/>
            <x v="2"/>
            <x v="3"/>
            <x v="4"/>
            <x v="5"/>
            <x v="6"/>
            <x v="7"/>
            <x v="8"/>
            <x v="9"/>
          </reference>
          <reference field="1" count="1" selected="0">
            <x v="1"/>
          </reference>
        </references>
      </pivotArea>
    </format>
    <format dxfId="3">
      <pivotArea dataOnly="0" labelOnly="1" fieldPosition="0">
        <references count="2">
          <reference field="0" count="10">
            <x v="0"/>
            <x v="1"/>
            <x v="2"/>
            <x v="3"/>
            <x v="4"/>
            <x v="5"/>
            <x v="6"/>
            <x v="7"/>
            <x v="8"/>
            <x v="9"/>
          </reference>
          <reference field="1" count="1" selected="0">
            <x v="1"/>
          </reference>
        </references>
      </pivotArea>
    </format>
  </formats>
  <pivotHierarchies count="8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0"/>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 brokera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5998E0F4-D442-4848-8000-B70FD6B4AEB9}" name="PivotTable2" cacheId="381" applyNumberFormats="0" applyBorderFormats="0" applyFontFormats="0" applyPatternFormats="0" applyAlignmentFormats="0" applyWidthHeightFormats="1" dataCaption="Values" tag="096544ad-b2ef-4a6d-af85-f807e88716c0" updatedVersion="8" minRefreshableVersion="3" useAutoFormatting="1" subtotalHiddenItems="1" itemPrintTitles="1" createdVersion="8" indent="0" outline="1" outlineData="1" multipleFieldFilters="0">
  <location ref="A7:A8" firstHeaderRow="1" firstDataRow="1" firstDataCol="0"/>
  <pivotFields count="1">
    <pivotField dataField="1" subtotalTop="0" showAll="0" defaultSubtotal="0"/>
  </pivotFields>
  <rowItems count="1">
    <i/>
  </rowItems>
  <colItems count="1">
    <i/>
  </colItems>
  <dataFields count="1">
    <dataField name="Sum of Amount" fld="0" baseField="0" baseItem="0"/>
  </dataFields>
  <pivotHierarchies count="8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NNENEE Indi bdgt -20012020]"/>
        <x15:activeTabTopLevelEntity name="[fees_20200123104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EE8BE373-7781-4DCA-ABE4-6DF507BD4972}" name="PivotTable4" cacheId="382" applyNumberFormats="0" applyBorderFormats="0" applyFontFormats="0" applyPatternFormats="0" applyAlignmentFormats="0" applyWidthHeightFormats="1" dataCaption="Values" tag="f29fc0b3-9996-4816-ad48-25eb8719b1a2" updatedVersion="8" minRefreshableVersion="3" useAutoFormatting="1" subtotalHiddenItems="1" itemPrintTitles="1" createdVersion="8" indent="0" outline="1" outlineData="1" multipleFieldFilters="0">
  <location ref="A19:A20" firstHeaderRow="1" firstDataRow="1" firstDataCol="0" rowPageCount="1" colPageCount="1"/>
  <pivotFields count="2">
    <pivotField dataField="1" subtotalTop="0" showAll="0" defaultSubtotal="0"/>
    <pivotField axis="axisPage" allDrilled="1" subtotalTop="0" showAll="0" dataSourceSort="1" defaultSubtotal="0" defaultAttributeDrillState="1"/>
  </pivotFields>
  <rowItems count="1">
    <i/>
  </rowItems>
  <colItems count="1">
    <i/>
  </colItems>
  <pageFields count="1">
    <pageField fld="1" hier="57" name="[meeting_list_202001231041].[meeting_date].&amp;[2020-01-02T00:00:00]" cap="02-01-2020"/>
  </pageFields>
  <dataFields count="1">
    <dataField name="Count of meeting_date" fld="0" subtotal="count" baseField="0" baseItem="0"/>
  </dataFields>
  <pivotHierarchies count="8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1" level="1">
        <member name="[meeting_list_202001231041].[meeting_date].&amp;[2020-01-02T00:00:00]"/>
        <member name="[meeting_list_202001231041].[meeting_date].&amp;[2020-01-03T00:00:00]"/>
        <member name="[meeting_list_202001231041].[meeting_date].&amp;[2020-01-06T00:00:00]"/>
        <member name="[meeting_list_202001231041].[meeting_date].&amp;[2020-01-07T00:00:00]"/>
        <member name="[meeting_list_202001231041].[meeting_date].&amp;[2020-01-08T00:00:00]"/>
        <member name="[meeting_list_202001231041].[meeting_date].&amp;[2020-01-09T00:00:00]"/>
        <member name="[meeting_list_202001231041].[meeting_date].&amp;[2020-01-10T00:00:00]"/>
        <member name="[meeting_list_202001231041].[meeting_date].&amp;[2020-01-13T00:00:00]"/>
        <member name="[meeting_list_202001231041].[meeting_date].&amp;[2020-01-20T00:00:00]"/>
        <member name="[meeting_list_202001231041].[meeting_date].&amp;[2020-01-21T00:00:00]"/>
        <member name="[meeting_list_202001231041].[meeting_date].&amp;[2020-01-22T00:00:00]"/>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NNENEE Indi bdgt -20012020]"/>
        <x15:activeTabTopLevelEntity name="[fees_202001231041]"/>
        <x15:activeTabTopLevelEntity name="[invoice_202001231041]"/>
        <x15:activeTabTopLevelEntity name="[meeting_list_20200123104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74465844-9130-4576-A4B4-E9A479C69FC5}" name="PivotTable14" cacheId="37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C72:G82" firstHeaderRow="1" firstDataRow="2" firstDataCol="1"/>
  <pivotFields count="14">
    <pivotField dataField="1" showAll="0"/>
    <pivotField numFmtId="165" showAll="0"/>
    <pivotField showAll="0"/>
    <pivotField showAll="0"/>
    <pivotField showAll="0"/>
    <pivotField showAll="0"/>
    <pivotField showAll="0"/>
    <pivotField axis="axisRow" showAll="0" sortType="ascending">
      <items count="9">
        <item x="6"/>
        <item x="7"/>
        <item x="1"/>
        <item x="3"/>
        <item x="4"/>
        <item x="0"/>
        <item x="5"/>
        <item x="2"/>
        <item t="default"/>
      </items>
      <autoSortScope>
        <pivotArea dataOnly="0" outline="0" fieldPosition="0">
          <references count="1">
            <reference field="4294967294" count="1" selected="0">
              <x v="0"/>
            </reference>
          </references>
        </pivotArea>
      </autoSortScope>
    </pivotField>
    <pivotField axis="axisCol" showAll="0">
      <items count="4">
        <item x="2"/>
        <item x="0"/>
        <item x="1"/>
        <item t="default"/>
      </items>
    </pivotField>
    <pivotField showAll="0"/>
    <pivotField showAll="0"/>
    <pivotField numFmtId="2" showAll="0"/>
    <pivotField numFmtId="14" showAll="0"/>
    <pivotField showAll="0"/>
  </pivotFields>
  <rowFields count="1">
    <field x="7"/>
  </rowFields>
  <rowItems count="9">
    <i>
      <x v="5"/>
    </i>
    <i>
      <x/>
    </i>
    <i>
      <x v="1"/>
    </i>
    <i>
      <x v="3"/>
    </i>
    <i>
      <x v="7"/>
    </i>
    <i>
      <x v="6"/>
    </i>
    <i>
      <x v="4"/>
    </i>
    <i>
      <x v="2"/>
    </i>
    <i t="grand">
      <x/>
    </i>
  </rowItems>
  <colFields count="1">
    <field x="8"/>
  </colFields>
  <colItems count="4">
    <i>
      <x/>
    </i>
    <i>
      <x v="1"/>
    </i>
    <i>
      <x v="2"/>
    </i>
    <i t="grand">
      <x/>
    </i>
  </colItems>
  <dataFields count="1">
    <dataField name="Count of invoice_number" fld="0" subtotal="count" baseField="7"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xecutive_name" xr10:uid="{D38BE464-0AF5-44D1-BF48-D05BB4C91EA3}" sourceName="[Sheet1].[Executive name]">
  <pivotTables>
    <pivotTable tabId="2" name="PivotTable7"/>
    <pivotTable tabId="2" name="PivotTable8"/>
    <pivotTable tabId="2" name="PivotTable10"/>
    <pivotTable tabId="2" name="PivotTable15"/>
    <pivotTable tabId="2" name="PivotTable16"/>
    <pivotTable tabId="2" name="PivotTable17"/>
  </pivotTables>
  <data>
    <olap pivotCacheId="1723733951">
      <levels count="2">
        <level uniqueName="[Sheet1].[Executive name].[(All)]" sourceCaption="(All)" count="0"/>
        <level uniqueName="[Sheet1].[Executive name].[Executive name]" sourceCaption="Executive name" count="14">
          <ranges>
            <range startItem="0">
              <i n="[Sheet1].[Executive name].&amp;[Abhinav Shivam]" c="Abhinav Shivam"/>
              <i n="[Sheet1].[Executive name].&amp;[Animesh Rawat]" c="Animesh Rawat"/>
              <i n="[Sheet1].[Executive name].&amp;[Gilbert]" c="Gilbert"/>
              <i n="[Sheet1].[Executive name].&amp;[Juli]" c="Juli"/>
              <i n="[Sheet1].[Executive name].&amp;[Ketan Jain]" c="Ketan Jain"/>
              <i n="[Sheet1].[Executive name].&amp;[Manish Sharma]" c="Manish Sharma"/>
              <i n="[Sheet1].[Executive name].&amp;[Mark]" c="Mark"/>
              <i n="[Sheet1].[Executive name].&amp;[Raju Kumar]" c="Raju Kumar"/>
              <i n="[Sheet1].[Executive name].&amp;[Shivani Sharma]" c="Shivani Sharma"/>
              <i n="[Sheet1].[Executive name].&amp;[Vinay]" c="Vinay"/>
              <i n="[Sheet1].[Executive name].&amp;" c="(blank)"/>
              <i n="[Sheet1].[Executive name].&amp;[Kumar Jha]" c="Kumar Jha" nd="1"/>
              <i n="[Sheet1].[Executive name].&amp;[Nishant Sharma]" c="Nishant Sharma" nd="1"/>
              <i n="[Sheet1].[Executive name].&amp;[Vididt Saha]" c="Vididt Saha" nd="1"/>
            </range>
          </ranges>
        </level>
      </levels>
      <selections count="1">
        <selection n="[Sheet1].[Executive nam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xecutive name 1" xr10:uid="{9E15FB2A-DBC7-4745-BE96-F57882F15229}" cache="Slicer_Executive_name" caption="Executive name" level="1" style="SlicerStyleOther2"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xecutive name" xr10:uid="{BCF12A6F-DD05-471B-87D0-F0BA9D5351ED}" cache="Slicer_Executive_name" caption="Executive name" level="1" style="SlicerStyleDark5"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drawing" Target="../drawings/drawing2.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microsoft.com/office/2007/relationships/slicer" Target="../slicers/slicer2.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4.xml.rels><?xml version="1.0" encoding="UTF-8" standalone="yes"?>
<Relationships xmlns="http://schemas.openxmlformats.org/package/2006/relationships"><Relationship Id="rId1" Type="http://schemas.openxmlformats.org/officeDocument/2006/relationships/hyperlink" Target="http://youtube.com/watch?v=a2A_gBTkUc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60E51D-12F6-478D-B619-3015919542A0}">
  <sheetPr>
    <tabColor theme="4" tint="0.39997558519241921"/>
  </sheetPr>
  <dimension ref="A1:V37"/>
  <sheetViews>
    <sheetView showGridLines="0" tabSelected="1" zoomScale="72" zoomScaleNormal="72" workbookViewId="0">
      <selection activeCell="W18" sqref="W18"/>
    </sheetView>
  </sheetViews>
  <sheetFormatPr defaultColWidth="8.7109375" defaultRowHeight="14.45"/>
  <cols>
    <col min="1" max="1" width="2.5703125" style="17" customWidth="1"/>
    <col min="2" max="5" width="8.7109375" style="17"/>
    <col min="6" max="6" width="8.7109375" style="17" customWidth="1"/>
    <col min="7" max="9" width="8.7109375" style="17"/>
    <col min="10" max="10" width="9.42578125" style="17" bestFit="1" customWidth="1"/>
    <col min="11" max="16384" width="8.7109375" style="17"/>
  </cols>
  <sheetData>
    <row r="1" spans="1:21" ht="25.9" customHeight="1">
      <c r="B1" s="48" t="s">
        <v>0</v>
      </c>
      <c r="C1" s="48"/>
      <c r="D1" s="48"/>
      <c r="E1" s="48"/>
      <c r="F1" s="48"/>
      <c r="G1" s="48"/>
      <c r="H1" s="48"/>
      <c r="I1" s="48"/>
      <c r="J1" s="48"/>
      <c r="K1" s="48"/>
      <c r="L1" s="48"/>
      <c r="M1" s="48"/>
      <c r="N1" s="48"/>
      <c r="O1" s="48"/>
      <c r="P1" s="48"/>
      <c r="Q1" s="48"/>
      <c r="R1" s="48"/>
      <c r="S1" s="48"/>
      <c r="T1" s="48"/>
      <c r="U1" s="48"/>
    </row>
    <row r="2" spans="1:21" ht="14.45" customHeight="1">
      <c r="B2" s="48"/>
      <c r="C2" s="48"/>
      <c r="D2" s="48"/>
      <c r="E2" s="48"/>
      <c r="F2" s="48"/>
      <c r="G2" s="48"/>
      <c r="H2" s="48"/>
      <c r="I2" s="48"/>
      <c r="J2" s="48"/>
      <c r="K2" s="48"/>
      <c r="L2" s="48"/>
      <c r="M2" s="48"/>
      <c r="N2" s="48"/>
      <c r="O2" s="48"/>
      <c r="P2" s="48"/>
      <c r="Q2" s="48"/>
      <c r="R2" s="48"/>
      <c r="S2" s="48"/>
      <c r="T2" s="48"/>
      <c r="U2" s="48"/>
    </row>
    <row r="3" spans="1:21" ht="14.45" customHeight="1">
      <c r="B3" s="48"/>
      <c r="C3" s="48"/>
      <c r="D3" s="48"/>
      <c r="E3" s="48"/>
      <c r="F3" s="48"/>
      <c r="G3" s="48"/>
      <c r="H3" s="48"/>
      <c r="I3" s="48"/>
      <c r="J3" s="48"/>
      <c r="K3" s="48"/>
      <c r="L3" s="48"/>
      <c r="M3" s="48"/>
      <c r="N3" s="48"/>
      <c r="O3" s="48"/>
      <c r="P3" s="48"/>
      <c r="Q3" s="48"/>
      <c r="R3" s="48"/>
      <c r="S3" s="48"/>
      <c r="T3" s="48"/>
      <c r="U3" s="48"/>
    </row>
    <row r="4" spans="1:21" ht="14.45" customHeight="1">
      <c r="A4" s="24"/>
      <c r="B4" s="74" t="s">
        <v>1</v>
      </c>
      <c r="C4" s="75"/>
      <c r="D4" s="75"/>
      <c r="E4" s="76"/>
      <c r="F4" s="51" t="s">
        <v>2</v>
      </c>
      <c r="G4" s="52"/>
      <c r="H4" s="52"/>
      <c r="I4" s="53"/>
      <c r="J4" s="51" t="s">
        <v>3</v>
      </c>
      <c r="K4" s="52"/>
      <c r="L4" s="52"/>
      <c r="M4" s="53"/>
      <c r="N4" s="57" t="s">
        <v>4</v>
      </c>
      <c r="O4" s="58"/>
      <c r="P4" s="58"/>
      <c r="Q4" s="59"/>
      <c r="R4" s="63" t="s">
        <v>5</v>
      </c>
      <c r="S4" s="63"/>
      <c r="T4" s="63"/>
      <c r="U4" s="64"/>
    </row>
    <row r="5" spans="1:21" ht="14.45" customHeight="1">
      <c r="A5" s="24"/>
      <c r="B5" s="77"/>
      <c r="C5" s="78"/>
      <c r="D5" s="78"/>
      <c r="E5" s="79"/>
      <c r="F5" s="54"/>
      <c r="G5" s="55"/>
      <c r="H5" s="55"/>
      <c r="I5" s="56"/>
      <c r="J5" s="54"/>
      <c r="K5" s="55"/>
      <c r="L5" s="55"/>
      <c r="M5" s="56"/>
      <c r="N5" s="60"/>
      <c r="O5" s="61"/>
      <c r="P5" s="61"/>
      <c r="Q5" s="62"/>
      <c r="R5" s="65"/>
      <c r="S5" s="65"/>
      <c r="T5" s="65"/>
      <c r="U5" s="66"/>
    </row>
    <row r="6" spans="1:21" ht="14.45" customHeight="1">
      <c r="A6" s="24"/>
      <c r="B6" s="77"/>
      <c r="C6" s="78"/>
      <c r="D6" s="78"/>
      <c r="E6" s="79"/>
      <c r="F6" s="54"/>
      <c r="G6" s="55"/>
      <c r="H6" s="55"/>
      <c r="I6" s="56"/>
      <c r="J6" s="54"/>
      <c r="K6" s="55"/>
      <c r="L6" s="55"/>
      <c r="M6" s="56"/>
      <c r="N6" s="60"/>
      <c r="O6" s="61"/>
      <c r="P6" s="61"/>
      <c r="Q6" s="62"/>
      <c r="R6" s="65"/>
      <c r="S6" s="65"/>
      <c r="T6" s="65"/>
      <c r="U6" s="66"/>
    </row>
    <row r="7" spans="1:21">
      <c r="A7" s="24"/>
      <c r="B7" s="80" t="str">
        <f>"₹ "&amp;TEXT('Pivot table'!D4,"0,000,000")</f>
        <v>₹ 52,076,359</v>
      </c>
      <c r="C7" s="70"/>
      <c r="D7" s="70"/>
      <c r="E7" s="71"/>
      <c r="F7" s="82" t="str">
        <f>"₹ "&amp; TEXT('Pivot table'!C8, "0,000,000")</f>
        <v>₹ 33,891,101</v>
      </c>
      <c r="G7" s="83"/>
      <c r="H7" s="83"/>
      <c r="I7" s="84"/>
      <c r="J7" s="82" t="str">
        <f>" ₹"&amp;TEXT(GETPIVOTDATA("[Measures].[Sum of Amount 3]",'Pivot table'!$A$11),"0,000,000")</f>
        <v xml:space="preserve"> ₹11,056,587</v>
      </c>
      <c r="K7" s="83"/>
      <c r="L7" s="83"/>
      <c r="M7" s="84"/>
      <c r="N7" s="80" t="str">
        <f>" "&amp;'Pivot table'!B15&amp;"%"</f>
        <v xml:space="preserve"> 86%</v>
      </c>
      <c r="O7" s="70"/>
      <c r="P7" s="70"/>
      <c r="Q7" s="71"/>
      <c r="R7" s="70" t="str">
        <f>" "&amp;GETPIVOTDATA("[Measures].[Count of meeting_date]",'Pivot table'!$A$19)</f>
        <v xml:space="preserve"> 31</v>
      </c>
      <c r="S7" s="70"/>
      <c r="T7" s="70"/>
      <c r="U7" s="71"/>
    </row>
    <row r="8" spans="1:21">
      <c r="B8" s="80"/>
      <c r="C8" s="70"/>
      <c r="D8" s="70"/>
      <c r="E8" s="71"/>
      <c r="F8" s="82"/>
      <c r="G8" s="83"/>
      <c r="H8" s="83"/>
      <c r="I8" s="84"/>
      <c r="J8" s="82"/>
      <c r="K8" s="83"/>
      <c r="L8" s="83"/>
      <c r="M8" s="84"/>
      <c r="N8" s="80"/>
      <c r="O8" s="70"/>
      <c r="P8" s="70"/>
      <c r="Q8" s="71"/>
      <c r="R8" s="70"/>
      <c r="S8" s="70"/>
      <c r="T8" s="70"/>
      <c r="U8" s="71"/>
    </row>
    <row r="9" spans="1:21">
      <c r="B9" s="81"/>
      <c r="C9" s="72"/>
      <c r="D9" s="72"/>
      <c r="E9" s="73"/>
      <c r="F9" s="85"/>
      <c r="G9" s="86"/>
      <c r="H9" s="86"/>
      <c r="I9" s="87"/>
      <c r="J9" s="85"/>
      <c r="K9" s="86"/>
      <c r="L9" s="86"/>
      <c r="M9" s="87"/>
      <c r="N9" s="81"/>
      <c r="O9" s="72"/>
      <c r="P9" s="72"/>
      <c r="Q9" s="73"/>
      <c r="R9" s="72"/>
      <c r="S9" s="72"/>
      <c r="T9" s="72"/>
      <c r="U9" s="73"/>
    </row>
    <row r="10" spans="1:21" ht="14.45" customHeight="1">
      <c r="B10" s="49" t="str">
        <f>'Pivot table'!E26&amp;" performance across KPI's"</f>
        <v>Abhinav Shivam performance across KPI's</v>
      </c>
      <c r="C10" s="49"/>
      <c r="D10" s="49"/>
      <c r="E10" s="49"/>
      <c r="F10" s="49"/>
      <c r="G10" s="49"/>
      <c r="H10" s="49"/>
      <c r="I10" s="49"/>
      <c r="J10" s="49"/>
      <c r="K10" s="49"/>
      <c r="L10" s="49"/>
      <c r="M10" s="49"/>
      <c r="N10" s="49"/>
      <c r="O10" s="49"/>
      <c r="P10" s="49"/>
      <c r="Q10" s="49"/>
      <c r="R10" s="49"/>
      <c r="S10" s="49"/>
      <c r="T10" s="49"/>
      <c r="U10" s="49"/>
    </row>
    <row r="11" spans="1:21" ht="14.45" customHeight="1">
      <c r="B11" s="50"/>
      <c r="C11" s="50"/>
      <c r="D11" s="50"/>
      <c r="E11" s="50"/>
      <c r="F11" s="50"/>
      <c r="G11" s="50"/>
      <c r="H11" s="50"/>
      <c r="I11" s="50"/>
      <c r="J11" s="50"/>
      <c r="K11" s="50"/>
      <c r="L11" s="50"/>
      <c r="M11" s="50"/>
      <c r="N11" s="50"/>
      <c r="O11" s="50"/>
      <c r="P11" s="50"/>
      <c r="Q11" s="50"/>
      <c r="R11" s="50"/>
      <c r="S11" s="50"/>
      <c r="T11" s="50"/>
      <c r="U11" s="50"/>
    </row>
    <row r="12" spans="1:21" ht="15" customHeight="1">
      <c r="B12" s="50"/>
      <c r="C12" s="50"/>
      <c r="D12" s="50"/>
      <c r="E12" s="50"/>
      <c r="F12" s="50"/>
      <c r="G12" s="50"/>
      <c r="H12" s="50"/>
      <c r="I12" s="50"/>
      <c r="J12" s="50"/>
      <c r="K12" s="50"/>
      <c r="L12" s="50"/>
      <c r="M12" s="50"/>
      <c r="N12" s="50"/>
      <c r="O12" s="50"/>
      <c r="P12" s="50"/>
      <c r="Q12" s="50"/>
      <c r="R12" s="50"/>
      <c r="S12" s="50"/>
      <c r="T12" s="50"/>
      <c r="U12" s="50"/>
    </row>
    <row r="13" spans="1:21" ht="14.65" customHeight="1">
      <c r="S13" s="67" t="str">
        <f>"Top in open opportunity: "&amp;_xlfn.XLOOKUP(S15,'Pivot table'!Q18:Q30,'Pivot table'!N18:N30)</f>
        <v>Top in open opportunity: Mark</v>
      </c>
      <c r="T13" s="68"/>
      <c r="U13" s="69"/>
    </row>
    <row r="14" spans="1:21" ht="14.65" customHeight="1">
      <c r="S14" s="67"/>
      <c r="T14" s="68"/>
      <c r="U14" s="69"/>
    </row>
    <row r="15" spans="1:21" ht="14.65" customHeight="1">
      <c r="S15" s="36">
        <f>MAX('Pivot table'!Q21:Q30)</f>
        <v>1284500</v>
      </c>
      <c r="T15" s="37"/>
      <c r="U15" s="38"/>
    </row>
    <row r="16" spans="1:21" ht="14.65" customHeight="1">
      <c r="R16" s="26"/>
      <c r="S16" s="36"/>
      <c r="T16" s="37"/>
      <c r="U16" s="38"/>
    </row>
    <row r="17" spans="2:22" ht="14.65" customHeight="1">
      <c r="R17" s="26"/>
      <c r="S17" s="36"/>
      <c r="T17" s="37"/>
      <c r="U17" s="38"/>
    </row>
    <row r="18" spans="2:22" ht="14.65" customHeight="1">
      <c r="S18" s="67" t="str">
        <f>"No of invoice by "&amp;'Pivot table'!$E$26</f>
        <v>No of invoice by Abhinav Shivam</v>
      </c>
      <c r="T18" s="68"/>
      <c r="U18" s="69"/>
    </row>
    <row r="19" spans="2:22" ht="14.65" customHeight="1">
      <c r="S19" s="67"/>
      <c r="T19" s="68"/>
      <c r="U19" s="69"/>
    </row>
    <row r="20" spans="2:22" ht="17.649999999999999" customHeight="1">
      <c r="F20" s="18"/>
      <c r="S20" s="36">
        <f>IF(ISBLANK('Pivot table'!G4)=TRUE, " ",IFERROR(VLOOKUP(RIGHT(S18,LEN(S18)-SEARCH(" ",S18,SEARCH(" ",S18,SEARCH(" ",S18,SEARCH(" ",S18)+1)+1)+1)),'Pivot table'!G:H,2,0),"Record not found"))</f>
        <v>10</v>
      </c>
      <c r="T20" s="37"/>
      <c r="U20" s="38"/>
      <c r="V20" s="26"/>
    </row>
    <row r="21" spans="2:22" ht="14.65" customHeight="1">
      <c r="B21" s="45" t="str">
        <f>"Renewal for  "  &amp; 'Pivot table'!E26</f>
        <v>Renewal for  Abhinav Shivam</v>
      </c>
      <c r="C21" s="46"/>
      <c r="D21" s="46"/>
      <c r="E21" s="47"/>
      <c r="F21" s="18"/>
      <c r="G21" s="18"/>
      <c r="H21" s="18"/>
      <c r="I21" s="18"/>
      <c r="J21" s="18"/>
      <c r="K21" s="18"/>
      <c r="L21" s="18"/>
      <c r="M21" s="18"/>
      <c r="N21" s="18"/>
      <c r="O21" s="18"/>
      <c r="P21" s="18"/>
      <c r="Q21" s="18"/>
      <c r="S21" s="36"/>
      <c r="T21" s="37"/>
      <c r="U21" s="38"/>
      <c r="V21" s="26"/>
    </row>
    <row r="22" spans="2:22" ht="14.65" customHeight="1">
      <c r="B22" s="42"/>
      <c r="C22" s="43"/>
      <c r="D22" s="43"/>
      <c r="E22" s="44"/>
      <c r="G22" s="18"/>
      <c r="H22" s="18"/>
      <c r="I22" s="18"/>
      <c r="J22" s="18"/>
      <c r="K22" s="18"/>
      <c r="L22" s="18"/>
      <c r="M22" s="18"/>
      <c r="N22" s="18"/>
      <c r="O22" s="18"/>
      <c r="P22" s="18"/>
      <c r="Q22" s="18"/>
      <c r="S22" s="67" t="str">
        <f>"Yearly meeting count for "&amp;'Pivot table'!E26</f>
        <v>Yearly meeting count for Abhinav Shivam</v>
      </c>
      <c r="T22" s="68"/>
      <c r="U22" s="69"/>
    </row>
    <row r="23" spans="2:22" ht="14.45" customHeight="1">
      <c r="B23" s="28" t="s">
        <v>6</v>
      </c>
      <c r="C23" s="27">
        <f>IFERROR(VLOOKUP('Pivot table'!E26,'Pivot table'!L25:M36,2,0)," No record found")</f>
        <v>109812.12</v>
      </c>
      <c r="D23" s="25"/>
      <c r="E23" s="29"/>
      <c r="S23" s="67"/>
      <c r="T23" s="68"/>
      <c r="U23" s="69"/>
    </row>
    <row r="24" spans="2:22" ht="10.9" customHeight="1">
      <c r="B24" s="28" t="s">
        <v>7</v>
      </c>
      <c r="C24" s="27">
        <f>VLOOKUP('Pivot table'!E26,'Pivot table'!O3:Q12,3,0)</f>
        <v>1289000</v>
      </c>
      <c r="D24" s="25"/>
      <c r="E24" s="29"/>
      <c r="S24" s="36">
        <f>VLOOKUP('Pivot table'!E26,'Pivot table'!G20:H20,2,0)</f>
        <v>7</v>
      </c>
      <c r="T24" s="37"/>
      <c r="U24" s="38"/>
    </row>
    <row r="25" spans="2:22" ht="14.45" customHeight="1">
      <c r="B25" s="28" t="s">
        <v>8</v>
      </c>
      <c r="C25" s="27">
        <f>C24-C23</f>
        <v>1179187.8799999999</v>
      </c>
      <c r="D25" s="25"/>
      <c r="E25" s="29"/>
      <c r="S25" s="36"/>
      <c r="T25" s="37"/>
      <c r="U25" s="38"/>
    </row>
    <row r="26" spans="2:22" ht="14.45" customHeight="1">
      <c r="B26" s="30"/>
      <c r="C26" s="24"/>
      <c r="D26" s="24"/>
      <c r="E26" s="31"/>
      <c r="S26" s="42" t="s">
        <v>9</v>
      </c>
      <c r="T26" s="43"/>
      <c r="U26" s="44"/>
    </row>
    <row r="27" spans="2:22" ht="14.45" customHeight="1">
      <c r="B27" s="42" t="str">
        <f>"Cross Sell for "&amp;'Pivot table'!E26</f>
        <v>Cross Sell for Abhinav Shivam</v>
      </c>
      <c r="C27" s="43"/>
      <c r="D27" s="43"/>
      <c r="E27" s="44"/>
      <c r="S27" s="42"/>
      <c r="T27" s="43"/>
      <c r="U27" s="44"/>
    </row>
    <row r="28" spans="2:22" ht="14.65" customHeight="1">
      <c r="B28" s="42"/>
      <c r="C28" s="43"/>
      <c r="D28" s="43"/>
      <c r="E28" s="44"/>
      <c r="S28" s="36" t="str">
        <f>" "&amp;GETPIVOTDATA("[Measures].[Count of stage]",'Pivot table'!$A$22,"[gcrm_opportunity_202001231041].[stage]","[gcrm_opportunity_202001231041].[stage].&amp;[Qualify Opportunity]")+GETPIVOTDATA("[Measures].[Count of stage]",'Pivot table'!$A$22,"[gcrm_opportunity_202001231041].[stage]","[gcrm_opportunity_202001231041].[stage].&amp;[Propose Solution]")</f>
        <v xml:space="preserve"> 44</v>
      </c>
      <c r="T28" s="37"/>
      <c r="U28" s="38"/>
    </row>
    <row r="29" spans="2:22" ht="11.65" customHeight="1">
      <c r="B29" s="32" t="s">
        <v>6</v>
      </c>
      <c r="C29" s="25">
        <f>IFERROR(VLOOKUP('Pivot table'!E26,'Pivot table'!L6:M15,2,0)," No record found")</f>
        <v>206294.29000000004</v>
      </c>
      <c r="D29" s="25"/>
      <c r="E29" s="29"/>
      <c r="S29" s="36"/>
      <c r="T29" s="37"/>
      <c r="U29" s="38"/>
    </row>
    <row r="30" spans="2:22" ht="14.45" customHeight="1">
      <c r="B30" s="32" t="s">
        <v>7</v>
      </c>
      <c r="C30" s="25">
        <f>VLOOKUP('Pivot table'!E26,'Pivot table'!O3:R12,4,0)</f>
        <v>129000</v>
      </c>
      <c r="D30" s="25"/>
      <c r="E30" s="29"/>
      <c r="S30" s="42" t="s">
        <v>10</v>
      </c>
      <c r="T30" s="43"/>
      <c r="U30" s="44"/>
    </row>
    <row r="31" spans="2:22">
      <c r="B31" s="32" t="s">
        <v>8</v>
      </c>
      <c r="C31" s="25">
        <f>C30-C29</f>
        <v>-77294.290000000037</v>
      </c>
      <c r="D31" s="25"/>
      <c r="E31" s="29"/>
      <c r="S31" s="42"/>
      <c r="T31" s="43"/>
      <c r="U31" s="44"/>
    </row>
    <row r="32" spans="2:22" ht="15.4" customHeight="1">
      <c r="B32" s="30"/>
      <c r="C32" s="24"/>
      <c r="D32" s="24"/>
      <c r="E32" s="31"/>
      <c r="S32" s="36" t="str">
        <f>" "&amp;GETPIVOTDATA("[Measures].[Count of stage]",'Pivot table'!$A$22,"[gcrm_opportunity_202001231041].[stage]","[gcrm_opportunity_202001231041].[stage].&amp;[Negotiate]")</f>
        <v xml:space="preserve"> 5</v>
      </c>
      <c r="T32" s="37"/>
      <c r="U32" s="38"/>
      <c r="V32" s="26"/>
    </row>
    <row r="33" spans="2:21" ht="15.4" customHeight="1">
      <c r="B33" s="42" t="str">
        <f>"New for "&amp; 'Pivot table'!E26</f>
        <v>New for Abhinav Shivam</v>
      </c>
      <c r="C33" s="43"/>
      <c r="D33" s="43"/>
      <c r="E33" s="44"/>
      <c r="S33" s="36"/>
      <c r="T33" s="37"/>
      <c r="U33" s="38"/>
    </row>
    <row r="34" spans="2:21" ht="15.6" customHeight="1">
      <c r="B34" s="42"/>
      <c r="C34" s="43"/>
      <c r="D34" s="43"/>
      <c r="E34" s="44"/>
      <c r="S34" s="42" t="s">
        <v>11</v>
      </c>
      <c r="T34" s="43"/>
      <c r="U34" s="44"/>
    </row>
    <row r="35" spans="2:21" ht="10.9" customHeight="1">
      <c r="B35" s="32" t="s">
        <v>6</v>
      </c>
      <c r="C35" s="25">
        <f>IFERROR(VLOOKUP('Pivot table'!E26,'Pivot table'!L17:M23,2,0),"No record found")</f>
        <v>642953.46000000008</v>
      </c>
      <c r="D35" s="25"/>
      <c r="E35" s="29"/>
      <c r="S35" s="42"/>
      <c r="T35" s="43"/>
      <c r="U35" s="44"/>
    </row>
    <row r="36" spans="2:21">
      <c r="B36" s="32" t="s">
        <v>7</v>
      </c>
      <c r="C36" s="25">
        <f>IFERROR(VLOOKUP('Pivot table'!E26,'Pivot table'!O2:P12,2,0), " ")</f>
        <v>129902</v>
      </c>
      <c r="D36" s="25"/>
      <c r="E36" s="29"/>
      <c r="S36" s="36" t="str">
        <f>""&amp;  ROUND(GETPIVOTDATA("[Measures].[Count of stage]",'Pivot table'!$A$22,"[gcrm_opportunity_202001231041].[stage]","[gcrm_opportunity_202001231041].[stage].&amp;[Negotiate]")/GETPIVOTDATA("[Measures].[Count of stage]",'Pivot table'!$A$22),2)*100&amp;"%"</f>
        <v>10%</v>
      </c>
      <c r="T36" s="37"/>
      <c r="U36" s="38"/>
    </row>
    <row r="37" spans="2:21">
      <c r="B37" s="33" t="s">
        <v>8</v>
      </c>
      <c r="C37" s="34"/>
      <c r="D37" s="34"/>
      <c r="E37" s="35"/>
      <c r="G37" s="17" t="str">
        <f>RIGHT(C3)</f>
        <v/>
      </c>
      <c r="S37" s="39"/>
      <c r="T37" s="40"/>
      <c r="U37" s="41"/>
    </row>
  </sheetData>
  <mergeCells count="27">
    <mergeCell ref="R7:U9"/>
    <mergeCell ref="B4:E6"/>
    <mergeCell ref="B7:E9"/>
    <mergeCell ref="F7:I9"/>
    <mergeCell ref="N7:Q9"/>
    <mergeCell ref="J7:M9"/>
    <mergeCell ref="S26:U27"/>
    <mergeCell ref="S28:U29"/>
    <mergeCell ref="S32:U33"/>
    <mergeCell ref="S30:U31"/>
    <mergeCell ref="S34:U35"/>
    <mergeCell ref="S36:U37"/>
    <mergeCell ref="B33:E34"/>
    <mergeCell ref="B21:E22"/>
    <mergeCell ref="B27:E28"/>
    <mergeCell ref="B1:U3"/>
    <mergeCell ref="B10:U12"/>
    <mergeCell ref="F4:I6"/>
    <mergeCell ref="N4:Q6"/>
    <mergeCell ref="J4:M6"/>
    <mergeCell ref="R4:U6"/>
    <mergeCell ref="S13:U14"/>
    <mergeCell ref="S15:U17"/>
    <mergeCell ref="S18:U19"/>
    <mergeCell ref="S20:U21"/>
    <mergeCell ref="S22:U23"/>
    <mergeCell ref="S24:U25"/>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D12AED-D455-4516-94EB-8450ED1AE456}">
  <sheetPr>
    <tabColor theme="9" tint="-0.249977111117893"/>
  </sheetPr>
  <dimension ref="A1:V96"/>
  <sheetViews>
    <sheetView topLeftCell="A55" zoomScale="72" workbookViewId="0">
      <selection activeCell="G91" sqref="G91"/>
    </sheetView>
  </sheetViews>
  <sheetFormatPr defaultRowHeight="14.45"/>
  <cols>
    <col min="1" max="1" width="14.5703125" bestFit="1" customWidth="1"/>
    <col min="2" max="2" width="13.42578125" bestFit="1" customWidth="1"/>
    <col min="3" max="3" width="22.7109375" bestFit="1" customWidth="1"/>
    <col min="4" max="4" width="16.28515625" bestFit="1" customWidth="1"/>
    <col min="5" max="5" width="5" bestFit="1" customWidth="1"/>
    <col min="6" max="6" width="8.28515625" bestFit="1" customWidth="1"/>
    <col min="7" max="7" width="10.7109375" bestFit="1" customWidth="1"/>
    <col min="8" max="8" width="22.7109375" bestFit="1" customWidth="1"/>
    <col min="9" max="9" width="30.42578125" bestFit="1" customWidth="1"/>
    <col min="12" max="12" width="18" bestFit="1" customWidth="1"/>
    <col min="13" max="13" width="14.5703125" bestFit="1" customWidth="1"/>
    <col min="14" max="14" width="20.7109375" bestFit="1" customWidth="1"/>
    <col min="15" max="15" width="21.7109375" bestFit="1" customWidth="1"/>
    <col min="16" max="16" width="22.28515625" bestFit="1" customWidth="1"/>
    <col min="17" max="17" width="21.7109375" bestFit="1" customWidth="1"/>
    <col min="18" max="18" width="14.28515625" bestFit="1" customWidth="1"/>
    <col min="19" max="19" width="24.28515625" bestFit="1" customWidth="1"/>
    <col min="20" max="20" width="21.42578125" bestFit="1" customWidth="1"/>
    <col min="21" max="21" width="17.42578125" bestFit="1" customWidth="1"/>
    <col min="22" max="22" width="21.42578125" bestFit="1" customWidth="1"/>
    <col min="23" max="23" width="14.28515625" bestFit="1" customWidth="1"/>
    <col min="24" max="24" width="23.28515625" bestFit="1" customWidth="1"/>
    <col min="25" max="25" width="17.42578125" bestFit="1" customWidth="1"/>
    <col min="26" max="26" width="21.42578125" bestFit="1" customWidth="1"/>
    <col min="27" max="27" width="17.42578125" bestFit="1" customWidth="1"/>
    <col min="28" max="28" width="21.42578125" bestFit="1" customWidth="1"/>
    <col min="29" max="29" width="17.42578125" bestFit="1" customWidth="1"/>
    <col min="30" max="30" width="21.42578125" bestFit="1" customWidth="1"/>
    <col min="31" max="31" width="22.28515625" bestFit="1" customWidth="1"/>
    <col min="32" max="32" width="26.28515625" bestFit="1" customWidth="1"/>
  </cols>
  <sheetData>
    <row r="1" spans="1:21">
      <c r="L1" s="88" t="s">
        <v>6</v>
      </c>
      <c r="M1" s="88"/>
      <c r="O1" s="88" t="s">
        <v>12</v>
      </c>
      <c r="P1" s="88"/>
      <c r="Q1" s="88"/>
      <c r="R1" s="88"/>
    </row>
    <row r="2" spans="1:21">
      <c r="A2" s="88" t="s">
        <v>13</v>
      </c>
      <c r="B2" s="88"/>
      <c r="C2" s="88"/>
      <c r="D2" t="s">
        <v>14</v>
      </c>
      <c r="G2" s="88" t="s">
        <v>15</v>
      </c>
      <c r="H2" s="88"/>
      <c r="L2" s="1" t="s">
        <v>16</v>
      </c>
      <c r="M2" t="s">
        <v>17</v>
      </c>
      <c r="O2" s="15" t="s">
        <v>16</v>
      </c>
      <c r="P2" s="15" t="s">
        <v>18</v>
      </c>
      <c r="Q2" t="s">
        <v>19</v>
      </c>
      <c r="R2" t="s">
        <v>20</v>
      </c>
    </row>
    <row r="3" spans="1:21">
      <c r="A3" t="s">
        <v>18</v>
      </c>
      <c r="B3" t="s">
        <v>19</v>
      </c>
      <c r="C3" t="s">
        <v>20</v>
      </c>
      <c r="F3" t="s">
        <v>21</v>
      </c>
      <c r="G3" s="1" t="s">
        <v>16</v>
      </c>
      <c r="H3" t="s">
        <v>22</v>
      </c>
      <c r="L3" s="5" t="s">
        <v>23</v>
      </c>
      <c r="O3" s="14" t="s">
        <v>24</v>
      </c>
      <c r="P3" s="15">
        <v>129902</v>
      </c>
      <c r="Q3">
        <v>1289000</v>
      </c>
      <c r="R3" s="19">
        <v>129000</v>
      </c>
      <c r="T3" t="s">
        <v>25</v>
      </c>
      <c r="U3">
        <f>SUM(M6:M15)</f>
        <v>11468322.119999994</v>
      </c>
    </row>
    <row r="4" spans="1:21">
      <c r="A4">
        <v>19673793</v>
      </c>
      <c r="B4">
        <v>12319455</v>
      </c>
      <c r="C4">
        <v>20083111</v>
      </c>
      <c r="D4">
        <f>A4+B4+C4</f>
        <v>52076359</v>
      </c>
      <c r="G4" s="5" t="s">
        <v>24</v>
      </c>
      <c r="H4" s="23">
        <v>10</v>
      </c>
      <c r="L4" s="6" t="s">
        <v>26</v>
      </c>
      <c r="M4">
        <v>1558.76</v>
      </c>
      <c r="O4" s="14" t="s">
        <v>27</v>
      </c>
      <c r="P4" s="15">
        <v>1278023</v>
      </c>
      <c r="Q4">
        <v>12900</v>
      </c>
      <c r="R4" s="19">
        <v>12365300</v>
      </c>
      <c r="T4" t="s">
        <v>8</v>
      </c>
      <c r="U4">
        <f>SUM(M17:M23)</f>
        <v>3431629.31</v>
      </c>
    </row>
    <row r="5" spans="1:21">
      <c r="G5" s="5" t="s">
        <v>27</v>
      </c>
      <c r="H5" s="23">
        <v>20</v>
      </c>
      <c r="L5" s="5" t="s">
        <v>28</v>
      </c>
      <c r="O5" s="14" t="s">
        <v>29</v>
      </c>
      <c r="P5" s="15">
        <v>1000000</v>
      </c>
      <c r="Q5">
        <v>1010000</v>
      </c>
      <c r="R5" s="19">
        <v>500000</v>
      </c>
      <c r="T5" t="s">
        <v>30</v>
      </c>
      <c r="U5">
        <f>SUM(M25:M36)</f>
        <v>18475058.899999999</v>
      </c>
    </row>
    <row r="6" spans="1:21">
      <c r="A6" t="s">
        <v>31</v>
      </c>
      <c r="B6" t="s">
        <v>32</v>
      </c>
      <c r="G6" s="5" t="s">
        <v>29</v>
      </c>
      <c r="H6" s="23">
        <v>57</v>
      </c>
      <c r="L6" s="20" t="s">
        <v>24</v>
      </c>
      <c r="M6" s="19">
        <v>206294.29000000004</v>
      </c>
      <c r="O6" s="14" t="s">
        <v>33</v>
      </c>
      <c r="P6" s="15">
        <v>1250000</v>
      </c>
      <c r="Q6">
        <v>750000</v>
      </c>
      <c r="R6" s="19">
        <v>3500000</v>
      </c>
      <c r="U6">
        <f>SUM(U3:U5)</f>
        <v>33375010.329999991</v>
      </c>
    </row>
    <row r="7" spans="1:21">
      <c r="A7" t="s">
        <v>17</v>
      </c>
      <c r="C7" t="s">
        <v>34</v>
      </c>
      <c r="G7" s="5" t="s">
        <v>33</v>
      </c>
      <c r="H7" s="23">
        <v>22</v>
      </c>
      <c r="L7" s="20" t="s">
        <v>27</v>
      </c>
      <c r="M7" s="19">
        <v>593114.78</v>
      </c>
      <c r="O7" s="14" t="s">
        <v>35</v>
      </c>
      <c r="P7" s="15">
        <v>500000</v>
      </c>
      <c r="Q7">
        <v>500000</v>
      </c>
      <c r="R7" s="19">
        <v>1250000</v>
      </c>
    </row>
    <row r="8" spans="1:21">
      <c r="A8">
        <v>514531</v>
      </c>
      <c r="C8" s="2">
        <f>GETPIVOTDATA("[Measures].[Sum of Amount 2]",$A$7)+33376569.99</f>
        <v>33891100.989999995</v>
      </c>
      <c r="G8" s="5" t="s">
        <v>35</v>
      </c>
      <c r="H8" s="23">
        <v>36</v>
      </c>
      <c r="L8" s="20" t="s">
        <v>33</v>
      </c>
      <c r="M8" s="19">
        <v>417</v>
      </c>
      <c r="O8" s="14" t="s">
        <v>36</v>
      </c>
      <c r="P8" s="15">
        <v>1345000</v>
      </c>
      <c r="Q8">
        <v>1298673</v>
      </c>
      <c r="R8" s="19">
        <v>170034</v>
      </c>
      <c r="T8" t="s">
        <v>25</v>
      </c>
      <c r="U8" s="16">
        <f>U3/U$6</f>
        <v>0.34362003207206188</v>
      </c>
    </row>
    <row r="9" spans="1:21">
      <c r="G9" s="5" t="s">
        <v>37</v>
      </c>
      <c r="H9" s="23">
        <v>3</v>
      </c>
      <c r="L9" s="20" t="s">
        <v>35</v>
      </c>
      <c r="M9" s="19">
        <v>28087.5</v>
      </c>
      <c r="O9" s="14" t="s">
        <v>38</v>
      </c>
      <c r="P9" s="15">
        <v>1350000</v>
      </c>
      <c r="Q9">
        <v>750000</v>
      </c>
      <c r="R9" s="19">
        <v>750000</v>
      </c>
      <c r="T9" t="s">
        <v>8</v>
      </c>
      <c r="U9" s="16">
        <f t="shared" ref="U9:U10" si="0">U4/U$6</f>
        <v>0.10282032203344044</v>
      </c>
    </row>
    <row r="10" spans="1:21">
      <c r="A10" t="s">
        <v>39</v>
      </c>
      <c r="G10" s="5" t="s">
        <v>40</v>
      </c>
      <c r="H10" s="23">
        <v>23</v>
      </c>
      <c r="L10" s="20" t="s">
        <v>38</v>
      </c>
      <c r="M10" s="19">
        <v>36357.089999999997</v>
      </c>
      <c r="O10" s="14" t="s">
        <v>37</v>
      </c>
      <c r="P10" s="15">
        <v>19888</v>
      </c>
      <c r="Q10">
        <v>198882</v>
      </c>
      <c r="R10" s="19">
        <v>128777</v>
      </c>
      <c r="T10" t="s">
        <v>30</v>
      </c>
      <c r="U10" s="16">
        <f t="shared" si="0"/>
        <v>0.55355964589449769</v>
      </c>
    </row>
    <row r="11" spans="1:21">
      <c r="A11" t="s">
        <v>17</v>
      </c>
      <c r="C11" t="s">
        <v>41</v>
      </c>
      <c r="G11" s="5" t="s">
        <v>23</v>
      </c>
      <c r="H11" s="23">
        <v>27</v>
      </c>
      <c r="L11" s="20" t="s">
        <v>37</v>
      </c>
      <c r="M11" s="19">
        <v>63872.4</v>
      </c>
      <c r="O11" s="14" t="s">
        <v>42</v>
      </c>
      <c r="P11" s="15">
        <v>12888</v>
      </c>
      <c r="Q11">
        <v>5010000</v>
      </c>
      <c r="R11" s="19">
        <v>1040000</v>
      </c>
    </row>
    <row r="12" spans="1:21">
      <c r="A12">
        <v>11056587</v>
      </c>
      <c r="G12" s="5" t="s">
        <v>43</v>
      </c>
      <c r="H12" s="23">
        <v>198</v>
      </c>
      <c r="L12" s="20" t="s">
        <v>44</v>
      </c>
      <c r="M12" s="19">
        <v>821261.22000000009</v>
      </c>
      <c r="O12" s="14" t="s">
        <v>40</v>
      </c>
      <c r="P12" s="15">
        <v>12788092</v>
      </c>
      <c r="Q12">
        <v>1500000</v>
      </c>
      <c r="R12" s="19">
        <v>250000</v>
      </c>
    </row>
    <row r="13" spans="1:21">
      <c r="L13" s="20" t="s">
        <v>45</v>
      </c>
      <c r="M13" s="19">
        <v>22047</v>
      </c>
      <c r="O13" s="5" t="s">
        <v>43</v>
      </c>
      <c r="P13">
        <v>19673793</v>
      </c>
      <c r="Q13">
        <v>12319455</v>
      </c>
      <c r="R13">
        <v>20083111</v>
      </c>
    </row>
    <row r="14" spans="1:21">
      <c r="A14" t="s">
        <v>46</v>
      </c>
      <c r="L14" s="20" t="s">
        <v>26</v>
      </c>
      <c r="M14" s="19">
        <v>1129398.1499999999</v>
      </c>
    </row>
    <row r="15" spans="1:21">
      <c r="A15" s="3">
        <f>(C8+GETPIVOTDATA("[Measures].[Sum of Amount 3]",$A$11))/D4</f>
        <v>0.86311118621023397</v>
      </c>
      <c r="B15" s="4">
        <f>ROUND(A15,2)*100</f>
        <v>86</v>
      </c>
      <c r="L15" s="20" t="s">
        <v>40</v>
      </c>
      <c r="M15" s="19">
        <v>8567472.6899999939</v>
      </c>
    </row>
    <row r="16" spans="1:21" ht="14.65" customHeight="1">
      <c r="A16" s="3"/>
      <c r="B16" s="4"/>
      <c r="L16" s="5" t="s">
        <v>8</v>
      </c>
      <c r="O16" s="88" t="s">
        <v>47</v>
      </c>
      <c r="P16" s="88"/>
      <c r="R16" s="22" t="s">
        <v>48</v>
      </c>
      <c r="S16" s="22"/>
    </row>
    <row r="17" spans="1:22">
      <c r="A17" s="1" t="s">
        <v>49</v>
      </c>
      <c r="B17" t="s" vm="1">
        <v>50</v>
      </c>
      <c r="C17" t="s">
        <v>51</v>
      </c>
      <c r="L17" s="21" t="s">
        <v>24</v>
      </c>
      <c r="M17" s="15">
        <v>642953.46000000008</v>
      </c>
      <c r="O17" s="1" t="s">
        <v>16</v>
      </c>
      <c r="P17" t="s">
        <v>52</v>
      </c>
      <c r="R17" s="1" t="s">
        <v>16</v>
      </c>
      <c r="S17" t="s">
        <v>53</v>
      </c>
    </row>
    <row r="18" spans="1:22">
      <c r="L18" s="21" t="s">
        <v>27</v>
      </c>
      <c r="M18" s="15">
        <v>55107.13</v>
      </c>
      <c r="O18" s="5" t="s">
        <v>27</v>
      </c>
      <c r="R18" s="5" t="s">
        <v>24</v>
      </c>
      <c r="S18">
        <v>7</v>
      </c>
    </row>
    <row r="19" spans="1:22">
      <c r="A19" t="s">
        <v>54</v>
      </c>
      <c r="C19" t="s">
        <v>51</v>
      </c>
      <c r="F19" t="s">
        <v>55</v>
      </c>
      <c r="G19" s="1" t="s">
        <v>16</v>
      </c>
      <c r="H19" t="s">
        <v>54</v>
      </c>
      <c r="L19" s="21" t="s">
        <v>33</v>
      </c>
      <c r="M19" s="15">
        <v>150230.04999999999</v>
      </c>
      <c r="O19" s="6" t="s">
        <v>56</v>
      </c>
      <c r="P19">
        <v>800000</v>
      </c>
      <c r="R19" s="5" t="s">
        <v>27</v>
      </c>
      <c r="S19">
        <v>4</v>
      </c>
      <c r="U19" s="10" t="s">
        <v>24</v>
      </c>
      <c r="V19" s="10">
        <v>7</v>
      </c>
    </row>
    <row r="20" spans="1:22">
      <c r="A20">
        <v>31</v>
      </c>
      <c r="G20" s="5" t="s">
        <v>24</v>
      </c>
      <c r="H20" s="23">
        <v>7</v>
      </c>
      <c r="L20" s="21" t="s">
        <v>35</v>
      </c>
      <c r="M20" s="15">
        <v>743804.30999999994</v>
      </c>
      <c r="N20" t="s">
        <v>27</v>
      </c>
      <c r="O20" s="6" t="s">
        <v>57</v>
      </c>
      <c r="P20">
        <v>60000</v>
      </c>
      <c r="R20" s="5" t="s">
        <v>29</v>
      </c>
      <c r="S20">
        <v>3</v>
      </c>
      <c r="U20" s="10" t="s">
        <v>40</v>
      </c>
      <c r="V20" s="10">
        <v>5</v>
      </c>
    </row>
    <row r="21" spans="1:22">
      <c r="G21" s="5" t="s">
        <v>27</v>
      </c>
      <c r="H21" s="23">
        <v>4</v>
      </c>
      <c r="L21" s="21" t="s">
        <v>44</v>
      </c>
      <c r="M21" s="15">
        <v>100000</v>
      </c>
      <c r="N21" t="s">
        <v>27</v>
      </c>
      <c r="O21" s="6" t="s">
        <v>58</v>
      </c>
      <c r="P21">
        <v>1025000</v>
      </c>
      <c r="Q21">
        <f>GETPIVOTDATA("[Measures].[Sum of revenue_amount]",$O$17,"[gcrm_opportunity_202001231041].[Account Executive]","[gcrm_opportunity_202001231041].[Account Executive].&amp;[Animesh Rawat]","[gcrm_opportunity_202001231041].[stage]","[gcrm_opportunity_202001231041].[stage].&amp;[Qualify Opportunity]")+GETPIVOTDATA("[Measures].[Sum of revenue_amount]",$O$17,"[gcrm_opportunity_202001231041].[Account Executive]","[gcrm_opportunity_202001231041].[Account Executive].&amp;[Animesh Rawat]","[gcrm_opportunity_202001231041].[stage]","[gcrm_opportunity_202001231041].[stage].&amp;[Propose Solution]")</f>
        <v>1085000</v>
      </c>
      <c r="R21" s="5" t="s">
        <v>35</v>
      </c>
      <c r="S21">
        <v>4</v>
      </c>
      <c r="U21" s="10" t="s">
        <v>45</v>
      </c>
      <c r="V21" s="10">
        <v>4</v>
      </c>
    </row>
    <row r="22" spans="1:22">
      <c r="A22" s="1" t="s">
        <v>16</v>
      </c>
      <c r="B22" t="s">
        <v>59</v>
      </c>
      <c r="C22" t="s">
        <v>60</v>
      </c>
      <c r="G22" s="5" t="s">
        <v>29</v>
      </c>
      <c r="H22" s="23">
        <v>3</v>
      </c>
      <c r="I22">
        <f>IFERROR(VLOOKUP(E26,L17:M23,2,0),"No record found")</f>
        <v>642953.46000000008</v>
      </c>
      <c r="L22" s="21" t="s">
        <v>26</v>
      </c>
      <c r="M22" s="15">
        <v>328465.81999999995</v>
      </c>
      <c r="N22" t="s">
        <v>35</v>
      </c>
      <c r="O22" s="5" t="s">
        <v>35</v>
      </c>
      <c r="R22" s="5" t="s">
        <v>38</v>
      </c>
      <c r="S22">
        <v>3</v>
      </c>
      <c r="U22" s="10" t="s">
        <v>27</v>
      </c>
      <c r="V22" s="10">
        <v>4</v>
      </c>
    </row>
    <row r="23" spans="1:22">
      <c r="A23" s="5" t="s">
        <v>56</v>
      </c>
      <c r="B23">
        <v>5</v>
      </c>
      <c r="G23" s="5" t="s">
        <v>35</v>
      </c>
      <c r="H23" s="23">
        <v>4</v>
      </c>
      <c r="I23">
        <f>IFERROR(VLOOKUP(E26,L6:M15,2,0),"No record found")</f>
        <v>206294.29000000004</v>
      </c>
      <c r="L23" s="21" t="s">
        <v>40</v>
      </c>
      <c r="M23" s="15">
        <v>1411068.54</v>
      </c>
      <c r="N23" t="s">
        <v>35</v>
      </c>
      <c r="O23" s="6" t="s">
        <v>58</v>
      </c>
      <c r="P23">
        <v>1530000</v>
      </c>
      <c r="R23" s="5" t="s">
        <v>37</v>
      </c>
      <c r="S23">
        <v>2</v>
      </c>
      <c r="U23" s="10" t="s">
        <v>35</v>
      </c>
      <c r="V23" s="10">
        <v>4</v>
      </c>
    </row>
    <row r="24" spans="1:22">
      <c r="A24" s="5" t="s">
        <v>57</v>
      </c>
      <c r="B24">
        <v>2</v>
      </c>
      <c r="G24" s="5" t="s">
        <v>38</v>
      </c>
      <c r="H24" s="23">
        <v>3</v>
      </c>
      <c r="L24" s="5" t="s">
        <v>30</v>
      </c>
      <c r="N24" t="s">
        <v>37</v>
      </c>
      <c r="O24" s="5" t="s">
        <v>37</v>
      </c>
      <c r="R24" s="5" t="s">
        <v>44</v>
      </c>
      <c r="S24">
        <v>2</v>
      </c>
      <c r="U24" s="10" t="s">
        <v>29</v>
      </c>
      <c r="V24" s="10">
        <v>3</v>
      </c>
    </row>
    <row r="25" spans="1:22">
      <c r="A25" s="5" t="s">
        <v>58</v>
      </c>
      <c r="B25">
        <v>42</v>
      </c>
      <c r="D25" s="12" t="s">
        <v>61</v>
      </c>
      <c r="E25" s="1" t="s">
        <v>16</v>
      </c>
      <c r="G25" s="5" t="s">
        <v>37</v>
      </c>
      <c r="H25" s="23">
        <v>2</v>
      </c>
      <c r="L25" s="6" t="s">
        <v>24</v>
      </c>
      <c r="M25">
        <v>109812.12</v>
      </c>
      <c r="N25" t="s">
        <v>37</v>
      </c>
      <c r="O25" s="6" t="s">
        <v>56</v>
      </c>
      <c r="P25">
        <v>99000</v>
      </c>
      <c r="R25" s="5" t="s">
        <v>45</v>
      </c>
      <c r="S25">
        <v>4</v>
      </c>
      <c r="U25" s="10" t="s">
        <v>38</v>
      </c>
      <c r="V25" s="10">
        <v>3</v>
      </c>
    </row>
    <row r="26" spans="1:22">
      <c r="A26" s="5" t="s">
        <v>43</v>
      </c>
      <c r="B26">
        <v>49</v>
      </c>
      <c r="D26" s="13" t="s">
        <v>62</v>
      </c>
      <c r="E26" s="5" t="s">
        <v>24</v>
      </c>
      <c r="G26" s="5" t="s">
        <v>44</v>
      </c>
      <c r="H26" s="23">
        <v>2</v>
      </c>
      <c r="L26" s="6" t="s">
        <v>27</v>
      </c>
      <c r="M26">
        <v>6413431.410000002</v>
      </c>
      <c r="N26" t="s">
        <v>37</v>
      </c>
      <c r="O26" s="6" t="s">
        <v>58</v>
      </c>
      <c r="P26">
        <v>1284500</v>
      </c>
      <c r="Q26">
        <f>GETPIVOTDATA("[Measures].[Sum of revenue_amount]",$O$17,"[gcrm_opportunity_202001231041].[Account Executive]","[gcrm_opportunity_202001231041].[Account Executive].&amp;[Mark]","[gcrm_opportunity_202001231041].[stage]","[gcrm_opportunity_202001231041].[stage].&amp;[Qualify Opportunity]")</f>
        <v>1284500</v>
      </c>
      <c r="R26" s="5" t="s">
        <v>40</v>
      </c>
      <c r="S26">
        <v>5</v>
      </c>
      <c r="U26" s="10" t="s">
        <v>44</v>
      </c>
      <c r="V26" s="10">
        <v>2</v>
      </c>
    </row>
    <row r="27" spans="1:22">
      <c r="D27" s="13" t="s">
        <v>63</v>
      </c>
      <c r="E27" s="5" t="s">
        <v>27</v>
      </c>
      <c r="G27" s="5" t="s">
        <v>45</v>
      </c>
      <c r="H27" s="23">
        <v>4</v>
      </c>
      <c r="L27" s="6" t="s">
        <v>29</v>
      </c>
      <c r="M27">
        <v>386738.25</v>
      </c>
      <c r="N27" t="s">
        <v>45</v>
      </c>
      <c r="O27" s="5" t="s">
        <v>45</v>
      </c>
      <c r="R27" s="5" t="s">
        <v>43</v>
      </c>
      <c r="S27">
        <v>34</v>
      </c>
      <c r="U27" s="10" t="s">
        <v>37</v>
      </c>
      <c r="V27" s="10">
        <v>2</v>
      </c>
    </row>
    <row r="28" spans="1:22">
      <c r="E28" s="5" t="s">
        <v>29</v>
      </c>
      <c r="G28" s="5" t="s">
        <v>40</v>
      </c>
      <c r="H28" s="23">
        <v>5</v>
      </c>
      <c r="L28" s="6" t="s">
        <v>33</v>
      </c>
      <c r="M28">
        <v>149485.39000000001</v>
      </c>
      <c r="N28" t="s">
        <v>45</v>
      </c>
      <c r="O28" s="6" t="s">
        <v>58</v>
      </c>
      <c r="P28">
        <v>1325000</v>
      </c>
    </row>
    <row r="29" spans="1:22">
      <c r="A29" s="1" t="s">
        <v>16</v>
      </c>
      <c r="B29" t="s">
        <v>59</v>
      </c>
      <c r="C29" t="s">
        <v>64</v>
      </c>
      <c r="E29" s="5" t="s">
        <v>33</v>
      </c>
      <c r="G29" s="5" t="s">
        <v>43</v>
      </c>
      <c r="H29" s="23">
        <v>34</v>
      </c>
      <c r="L29" s="6" t="s">
        <v>35</v>
      </c>
      <c r="M29">
        <v>369095.49</v>
      </c>
      <c r="N29" t="s">
        <v>40</v>
      </c>
      <c r="O29" s="5" t="s">
        <v>40</v>
      </c>
    </row>
    <row r="30" spans="1:22">
      <c r="A30" s="5" t="s">
        <v>56</v>
      </c>
      <c r="E30" s="5" t="s">
        <v>35</v>
      </c>
      <c r="L30" s="6" t="s">
        <v>36</v>
      </c>
      <c r="M30">
        <v>130049.5</v>
      </c>
      <c r="N30" t="s">
        <v>40</v>
      </c>
      <c r="O30" s="6" t="s">
        <v>58</v>
      </c>
      <c r="P30">
        <v>755000</v>
      </c>
      <c r="Q30">
        <f>GETPIVOTDATA("[Measures].[Sum of revenue_amount]",$O$17,"[gcrm_opportunity_202001231041].[Account Executive]","[gcrm_opportunity_202001231041].[Account Executive].&amp;[Vinay]","[gcrm_opportunity_202001231041].[stage]","[gcrm_opportunity_202001231041].[stage].&amp;[Qualify Opportunity]")</f>
        <v>755000</v>
      </c>
    </row>
    <row r="31" spans="1:22">
      <c r="A31" s="6" t="s">
        <v>27</v>
      </c>
      <c r="B31">
        <v>3</v>
      </c>
      <c r="E31" s="5" t="s">
        <v>36</v>
      </c>
      <c r="L31" s="6" t="s">
        <v>38</v>
      </c>
      <c r="M31">
        <v>29928.339999999997</v>
      </c>
      <c r="O31" s="5" t="s">
        <v>43</v>
      </c>
      <c r="P31">
        <v>6878500</v>
      </c>
    </row>
    <row r="32" spans="1:22">
      <c r="A32" s="6" t="s">
        <v>37</v>
      </c>
      <c r="B32">
        <v>2</v>
      </c>
      <c r="E32" s="5" t="s">
        <v>38</v>
      </c>
      <c r="L32" s="6" t="s">
        <v>37</v>
      </c>
      <c r="M32">
        <v>5061503.1500000004</v>
      </c>
      <c r="O32" s="89" t="s">
        <v>65</v>
      </c>
      <c r="P32" s="89"/>
    </row>
    <row r="33" spans="1:18">
      <c r="A33" s="5" t="s">
        <v>57</v>
      </c>
      <c r="E33" s="5" t="s">
        <v>37</v>
      </c>
      <c r="L33" s="6" t="s">
        <v>44</v>
      </c>
      <c r="M33">
        <v>452577.19</v>
      </c>
      <c r="O33" s="1" t="s">
        <v>16</v>
      </c>
      <c r="P33" t="s">
        <v>52</v>
      </c>
    </row>
    <row r="34" spans="1:18">
      <c r="A34" s="6" t="s">
        <v>27</v>
      </c>
      <c r="B34">
        <v>2</v>
      </c>
      <c r="E34" s="5" t="s">
        <v>66</v>
      </c>
      <c r="L34" s="6" t="s">
        <v>45</v>
      </c>
      <c r="M34">
        <v>888648.86</v>
      </c>
      <c r="O34" s="5" t="s">
        <v>27</v>
      </c>
      <c r="P34" s="23"/>
      <c r="Q34" t="str">
        <f>O34</f>
        <v>Animesh Rawat</v>
      </c>
    </row>
    <row r="35" spans="1:18">
      <c r="A35" s="5" t="s">
        <v>58</v>
      </c>
      <c r="E35" s="5" t="s">
        <v>44</v>
      </c>
      <c r="L35" s="6" t="s">
        <v>26</v>
      </c>
      <c r="M35">
        <v>144957.51</v>
      </c>
      <c r="O35" s="6" t="s">
        <v>56</v>
      </c>
      <c r="P35" s="23">
        <v>800000</v>
      </c>
      <c r="Q35" t="s">
        <v>58</v>
      </c>
      <c r="R35">
        <f>VLOOKUP(Q35,O35:P37,2,0)</f>
        <v>1025000</v>
      </c>
    </row>
    <row r="36" spans="1:18">
      <c r="A36" s="6" t="s">
        <v>27</v>
      </c>
      <c r="B36">
        <v>5</v>
      </c>
      <c r="E36" s="5" t="s">
        <v>45</v>
      </c>
      <c r="L36" s="6" t="s">
        <v>40</v>
      </c>
      <c r="M36">
        <v>4338831.6899999985</v>
      </c>
      <c r="O36" s="6" t="s">
        <v>57</v>
      </c>
      <c r="P36" s="23">
        <v>60000</v>
      </c>
      <c r="Q36" t="str">
        <f>O35</f>
        <v>Negotiate</v>
      </c>
      <c r="R36">
        <f>VLOOKUP(Q36,O34:P36,2,0)</f>
        <v>800000</v>
      </c>
    </row>
    <row r="37" spans="1:18">
      <c r="A37" s="6" t="s">
        <v>35</v>
      </c>
      <c r="B37">
        <v>9</v>
      </c>
      <c r="E37" s="5" t="s">
        <v>26</v>
      </c>
      <c r="L37" s="5" t="s">
        <v>43</v>
      </c>
      <c r="M37">
        <v>33376569.089999981</v>
      </c>
      <c r="O37" s="6" t="s">
        <v>58</v>
      </c>
      <c r="P37" s="23">
        <v>1025000</v>
      </c>
      <c r="Q37" t="str">
        <f>O36</f>
        <v>Propose Solution</v>
      </c>
      <c r="R37">
        <f>VLOOKUP(Q37,O35:P37,2,0)</f>
        <v>60000</v>
      </c>
    </row>
    <row r="38" spans="1:18">
      <c r="A38" s="6" t="s">
        <v>37</v>
      </c>
      <c r="B38">
        <v>9</v>
      </c>
      <c r="E38" s="5" t="s">
        <v>40</v>
      </c>
      <c r="O38" s="5" t="s">
        <v>35</v>
      </c>
      <c r="P38" s="23"/>
    </row>
    <row r="39" spans="1:18">
      <c r="A39" s="6" t="s">
        <v>45</v>
      </c>
      <c r="B39">
        <v>11</v>
      </c>
      <c r="E39" s="5" t="s">
        <v>23</v>
      </c>
      <c r="O39" s="6" t="s">
        <v>58</v>
      </c>
      <c r="P39" s="23">
        <v>1530000</v>
      </c>
    </row>
    <row r="40" spans="1:18">
      <c r="A40" s="6" t="s">
        <v>40</v>
      </c>
      <c r="B40">
        <v>8</v>
      </c>
      <c r="E40" s="5" t="s">
        <v>43</v>
      </c>
      <c r="O40" s="5" t="s">
        <v>37</v>
      </c>
      <c r="P40" s="23"/>
    </row>
    <row r="41" spans="1:18">
      <c r="A41" s="5" t="s">
        <v>43</v>
      </c>
      <c r="B41">
        <v>49</v>
      </c>
      <c r="O41" s="6" t="s">
        <v>56</v>
      </c>
      <c r="P41" s="23">
        <v>99000</v>
      </c>
    </row>
    <row r="42" spans="1:18">
      <c r="O42" s="6" t="s">
        <v>58</v>
      </c>
      <c r="P42" s="23">
        <v>1284500</v>
      </c>
    </row>
    <row r="43" spans="1:18">
      <c r="O43" s="5" t="s">
        <v>45</v>
      </c>
      <c r="P43" s="23"/>
    </row>
    <row r="44" spans="1:18">
      <c r="O44" s="6" t="s">
        <v>58</v>
      </c>
      <c r="P44" s="23">
        <v>1325000</v>
      </c>
    </row>
    <row r="45" spans="1:18">
      <c r="O45" s="5" t="s">
        <v>40</v>
      </c>
      <c r="P45" s="23"/>
    </row>
    <row r="46" spans="1:18">
      <c r="O46" s="6" t="s">
        <v>58</v>
      </c>
      <c r="P46" s="23">
        <v>755000</v>
      </c>
    </row>
    <row r="47" spans="1:18">
      <c r="O47" s="5" t="s">
        <v>43</v>
      </c>
      <c r="P47" s="23">
        <v>6878500</v>
      </c>
    </row>
    <row r="50" spans="3:8">
      <c r="F50" t="s">
        <v>67</v>
      </c>
      <c r="G50" s="1" t="s">
        <v>16</v>
      </c>
      <c r="H50" t="s">
        <v>54</v>
      </c>
    </row>
    <row r="51" spans="3:8">
      <c r="G51" s="5" t="s">
        <v>24</v>
      </c>
      <c r="H51" s="23">
        <v>7</v>
      </c>
    </row>
    <row r="52" spans="3:8">
      <c r="G52" s="5" t="s">
        <v>27</v>
      </c>
      <c r="H52" s="23">
        <v>4</v>
      </c>
    </row>
    <row r="53" spans="3:8">
      <c r="G53" s="5" t="s">
        <v>29</v>
      </c>
      <c r="H53" s="23">
        <v>3</v>
      </c>
    </row>
    <row r="54" spans="3:8">
      <c r="G54" s="5" t="s">
        <v>35</v>
      </c>
      <c r="H54" s="23">
        <v>4</v>
      </c>
    </row>
    <row r="55" spans="3:8">
      <c r="C55" s="22" t="s">
        <v>68</v>
      </c>
      <c r="G55" s="5" t="s">
        <v>38</v>
      </c>
      <c r="H55" s="23">
        <v>3</v>
      </c>
    </row>
    <row r="56" spans="3:8">
      <c r="C56" s="8" t="s">
        <v>16</v>
      </c>
      <c r="D56" s="8" t="s">
        <v>52</v>
      </c>
      <c r="E56" s="8" t="s">
        <v>69</v>
      </c>
      <c r="G56" s="5" t="s">
        <v>37</v>
      </c>
      <c r="H56" s="23">
        <v>2</v>
      </c>
    </row>
    <row r="57" spans="3:8">
      <c r="C57" s="9" t="s">
        <v>56</v>
      </c>
      <c r="D57" s="9">
        <v>899000</v>
      </c>
      <c r="E57" s="9">
        <v>10100000</v>
      </c>
      <c r="G57" s="5" t="s">
        <v>44</v>
      </c>
      <c r="H57" s="23">
        <v>2</v>
      </c>
    </row>
    <row r="58" spans="3:8">
      <c r="C58" s="10" t="s">
        <v>27</v>
      </c>
      <c r="D58" s="10">
        <v>800000</v>
      </c>
      <c r="E58" s="10">
        <v>9500000</v>
      </c>
      <c r="G58" s="5" t="s">
        <v>45</v>
      </c>
      <c r="H58" s="23">
        <v>4</v>
      </c>
    </row>
    <row r="59" spans="3:8">
      <c r="C59" s="10" t="s">
        <v>37</v>
      </c>
      <c r="D59" s="10">
        <v>99000</v>
      </c>
      <c r="E59" s="10">
        <v>600000</v>
      </c>
      <c r="G59" s="5" t="s">
        <v>40</v>
      </c>
      <c r="H59" s="23">
        <v>5</v>
      </c>
    </row>
    <row r="60" spans="3:8">
      <c r="C60" s="9" t="s">
        <v>57</v>
      </c>
      <c r="D60" s="9">
        <v>60000</v>
      </c>
      <c r="E60" s="9">
        <v>0</v>
      </c>
      <c r="G60" s="5" t="s">
        <v>43</v>
      </c>
      <c r="H60" s="23">
        <v>34</v>
      </c>
    </row>
    <row r="61" spans="3:8">
      <c r="C61" s="10" t="s">
        <v>27</v>
      </c>
      <c r="D61" s="10">
        <v>60000</v>
      </c>
      <c r="E61" s="10">
        <v>0</v>
      </c>
    </row>
    <row r="62" spans="3:8">
      <c r="C62" s="9" t="s">
        <v>58</v>
      </c>
      <c r="D62" s="9">
        <v>5919500</v>
      </c>
      <c r="E62" s="9">
        <v>133010000</v>
      </c>
    </row>
    <row r="63" spans="3:8">
      <c r="C63" s="10" t="s">
        <v>27</v>
      </c>
      <c r="D63" s="10">
        <v>1025000</v>
      </c>
      <c r="E63" s="10">
        <v>17200000</v>
      </c>
    </row>
    <row r="64" spans="3:8">
      <c r="C64" s="10" t="s">
        <v>35</v>
      </c>
      <c r="D64" s="10">
        <v>1530000</v>
      </c>
      <c r="E64" s="10">
        <v>1600000</v>
      </c>
    </row>
    <row r="65" spans="3:7">
      <c r="C65" s="10" t="s">
        <v>37</v>
      </c>
      <c r="D65" s="10">
        <v>1284500</v>
      </c>
      <c r="E65" s="10">
        <v>17810000</v>
      </c>
    </row>
    <row r="66" spans="3:7">
      <c r="C66" s="10" t="s">
        <v>45</v>
      </c>
      <c r="D66" s="10">
        <v>1325000</v>
      </c>
      <c r="E66" s="10">
        <v>95000000</v>
      </c>
    </row>
    <row r="67" spans="3:7">
      <c r="C67" s="10" t="s">
        <v>40</v>
      </c>
      <c r="D67" s="10">
        <v>755000</v>
      </c>
      <c r="E67" s="10">
        <v>1400000</v>
      </c>
    </row>
    <row r="68" spans="3:7">
      <c r="C68" s="11" t="s">
        <v>43</v>
      </c>
      <c r="D68" s="11">
        <v>6878500</v>
      </c>
      <c r="E68" s="11">
        <v>143110000</v>
      </c>
    </row>
    <row r="71" spans="3:7">
      <c r="C71" s="22" t="s">
        <v>70</v>
      </c>
    </row>
    <row r="72" spans="3:7">
      <c r="C72" t="s">
        <v>22</v>
      </c>
      <c r="D72" s="1" t="s">
        <v>71</v>
      </c>
    </row>
    <row r="73" spans="3:7">
      <c r="C73" s="1" t="s">
        <v>16</v>
      </c>
      <c r="D73" t="s">
        <v>28</v>
      </c>
      <c r="E73" t="s">
        <v>8</v>
      </c>
      <c r="F73" t="s">
        <v>30</v>
      </c>
      <c r="G73" t="s">
        <v>43</v>
      </c>
    </row>
    <row r="74" spans="3:7">
      <c r="C74" s="5" t="s">
        <v>37</v>
      </c>
      <c r="D74">
        <v>2</v>
      </c>
      <c r="E74">
        <v>1</v>
      </c>
      <c r="G74">
        <v>3</v>
      </c>
    </row>
    <row r="75" spans="3:7">
      <c r="C75" s="5" t="s">
        <v>24</v>
      </c>
      <c r="D75">
        <v>10</v>
      </c>
      <c r="G75">
        <v>10</v>
      </c>
    </row>
    <row r="76" spans="3:7">
      <c r="C76" s="5" t="s">
        <v>27</v>
      </c>
      <c r="D76">
        <v>20</v>
      </c>
      <c r="G76">
        <v>20</v>
      </c>
    </row>
    <row r="77" spans="3:7">
      <c r="C77" s="5" t="s">
        <v>33</v>
      </c>
      <c r="D77">
        <v>2</v>
      </c>
      <c r="E77">
        <v>15</v>
      </c>
      <c r="F77">
        <v>5</v>
      </c>
      <c r="G77">
        <v>22</v>
      </c>
    </row>
    <row r="78" spans="3:7">
      <c r="C78" s="5" t="s">
        <v>40</v>
      </c>
      <c r="D78">
        <v>19</v>
      </c>
      <c r="E78">
        <v>1</v>
      </c>
      <c r="F78">
        <v>3</v>
      </c>
      <c r="G78">
        <v>23</v>
      </c>
    </row>
    <row r="79" spans="3:7">
      <c r="C79" s="5" t="s">
        <v>42</v>
      </c>
      <c r="D79">
        <v>12</v>
      </c>
      <c r="F79">
        <v>15</v>
      </c>
      <c r="G79">
        <v>27</v>
      </c>
    </row>
    <row r="80" spans="3:7">
      <c r="C80" s="5" t="s">
        <v>35</v>
      </c>
      <c r="D80">
        <v>9</v>
      </c>
      <c r="E80">
        <v>9</v>
      </c>
      <c r="F80">
        <v>18</v>
      </c>
      <c r="G80">
        <v>36</v>
      </c>
    </row>
    <row r="81" spans="2:7">
      <c r="C81" s="5" t="s">
        <v>29</v>
      </c>
      <c r="E81">
        <v>2</v>
      </c>
      <c r="F81">
        <v>55</v>
      </c>
      <c r="G81">
        <v>57</v>
      </c>
    </row>
    <row r="82" spans="2:7">
      <c r="C82" s="5" t="s">
        <v>43</v>
      </c>
      <c r="D82">
        <v>74</v>
      </c>
      <c r="E82">
        <v>28</v>
      </c>
      <c r="F82">
        <v>96</v>
      </c>
      <c r="G82">
        <v>198</v>
      </c>
    </row>
    <row r="86" spans="2:7">
      <c r="B86">
        <v>15</v>
      </c>
      <c r="C86" s="1" t="s">
        <v>22</v>
      </c>
      <c r="D86" s="1" t="s">
        <v>71</v>
      </c>
    </row>
    <row r="87" spans="2:7">
      <c r="C87" s="1" t="s">
        <v>16</v>
      </c>
      <c r="D87" t="s">
        <v>28</v>
      </c>
      <c r="E87" t="s">
        <v>8</v>
      </c>
      <c r="F87" t="s">
        <v>30</v>
      </c>
      <c r="G87" t="s">
        <v>43</v>
      </c>
    </row>
    <row r="88" spans="2:7">
      <c r="C88" s="5" t="s">
        <v>37</v>
      </c>
      <c r="D88" s="23">
        <v>2</v>
      </c>
      <c r="E88" s="23">
        <v>1</v>
      </c>
      <c r="F88" s="23"/>
      <c r="G88" s="23">
        <v>3</v>
      </c>
    </row>
    <row r="89" spans="2:7">
      <c r="C89" s="5" t="s">
        <v>24</v>
      </c>
      <c r="D89" s="23">
        <v>10</v>
      </c>
      <c r="E89" s="23"/>
      <c r="F89" s="23"/>
      <c r="G89" s="23">
        <v>10</v>
      </c>
    </row>
    <row r="90" spans="2:7">
      <c r="C90" s="5" t="s">
        <v>27</v>
      </c>
      <c r="D90" s="23">
        <v>20</v>
      </c>
      <c r="E90" s="23"/>
      <c r="F90" s="23"/>
      <c r="G90" s="23">
        <v>20</v>
      </c>
    </row>
    <row r="91" spans="2:7">
      <c r="C91" s="5" t="s">
        <v>33</v>
      </c>
      <c r="D91" s="23">
        <v>2</v>
      </c>
      <c r="E91" s="23">
        <v>15</v>
      </c>
      <c r="F91" s="23">
        <v>5</v>
      </c>
      <c r="G91" s="23">
        <v>22</v>
      </c>
    </row>
    <row r="92" spans="2:7">
      <c r="C92" s="5" t="s">
        <v>40</v>
      </c>
      <c r="D92" s="23">
        <v>19</v>
      </c>
      <c r="E92" s="23">
        <v>1</v>
      </c>
      <c r="F92" s="23">
        <v>3</v>
      </c>
      <c r="G92" s="23">
        <v>23</v>
      </c>
    </row>
    <row r="93" spans="2:7">
      <c r="C93" s="5" t="s">
        <v>23</v>
      </c>
      <c r="D93" s="23">
        <v>12</v>
      </c>
      <c r="E93" s="23"/>
      <c r="F93" s="23">
        <v>15</v>
      </c>
      <c r="G93" s="23">
        <v>27</v>
      </c>
    </row>
    <row r="94" spans="2:7">
      <c r="C94" s="5" t="s">
        <v>35</v>
      </c>
      <c r="D94" s="23">
        <v>9</v>
      </c>
      <c r="E94" s="23">
        <v>9</v>
      </c>
      <c r="F94" s="23">
        <v>18</v>
      </c>
      <c r="G94" s="23">
        <v>36</v>
      </c>
    </row>
    <row r="95" spans="2:7">
      <c r="C95" s="5" t="s">
        <v>29</v>
      </c>
      <c r="D95" s="23"/>
      <c r="E95" s="23">
        <v>2</v>
      </c>
      <c r="F95" s="23">
        <v>55</v>
      </c>
      <c r="G95" s="23">
        <v>57</v>
      </c>
    </row>
    <row r="96" spans="2:7">
      <c r="C96" s="5" t="s">
        <v>43</v>
      </c>
      <c r="D96" s="23">
        <v>74</v>
      </c>
      <c r="E96" s="23">
        <v>28</v>
      </c>
      <c r="F96" s="23">
        <v>96</v>
      </c>
      <c r="G96" s="23">
        <v>198</v>
      </c>
    </row>
  </sheetData>
  <mergeCells count="6">
    <mergeCell ref="A2:C2"/>
    <mergeCell ref="G2:H2"/>
    <mergeCell ref="O32:P32"/>
    <mergeCell ref="L1:M1"/>
    <mergeCell ref="O1:R1"/>
    <mergeCell ref="O16:P16"/>
  </mergeCells>
  <pageMargins left="0.7" right="0.7" top="0.75" bottom="0.75" header="0.3" footer="0.3"/>
  <drawing r:id="rId18"/>
  <extLst>
    <ext xmlns:x14="http://schemas.microsoft.com/office/spreadsheetml/2009/9/main" uri="{A8765BA9-456A-4dab-B4F3-ACF838C121DE}">
      <x14:slicerList>
        <x14:slicer r:id="rId19"/>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2F9BF1-10F5-431A-944F-2F8F05B3FD7E}">
  <sheetPr>
    <tabColor theme="5" tint="-0.249977111117893"/>
  </sheetPr>
  <dimension ref="B2:B10"/>
  <sheetViews>
    <sheetView workbookViewId="0">
      <selection activeCell="E13" sqref="E13"/>
    </sheetView>
  </sheetViews>
  <sheetFormatPr defaultRowHeight="14.45"/>
  <sheetData>
    <row r="2" spans="2:2">
      <c r="B2" t="s">
        <v>72</v>
      </c>
    </row>
    <row r="3" spans="2:2">
      <c r="B3" t="s">
        <v>73</v>
      </c>
    </row>
    <row r="4" spans="2:2">
      <c r="B4" t="s">
        <v>74</v>
      </c>
    </row>
    <row r="5" spans="2:2">
      <c r="B5" t="s">
        <v>75</v>
      </c>
    </row>
    <row r="7" spans="2:2">
      <c r="B7" t="s">
        <v>76</v>
      </c>
    </row>
    <row r="9" spans="2:2">
      <c r="B9" t="s">
        <v>77</v>
      </c>
    </row>
    <row r="10" spans="2:2">
      <c r="B10" t="s">
        <v>78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E4ECB5-4329-4B4A-BE5F-B23606440277}">
  <sheetPr>
    <tabColor theme="7" tint="-0.499984740745262"/>
  </sheetPr>
  <dimension ref="B3"/>
  <sheetViews>
    <sheetView workbookViewId="0">
      <selection activeCell="B3" sqref="B3"/>
    </sheetView>
  </sheetViews>
  <sheetFormatPr defaultRowHeight="14.45"/>
  <sheetData>
    <row r="3" spans="2:2">
      <c r="B3" s="7" t="s">
        <v>79</v>
      </c>
    </row>
  </sheetData>
  <hyperlinks>
    <hyperlink ref="B3" r:id="rId1" xr:uid="{B82D0327-B780-43B7-BEA3-590F330D6941}"/>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Props1.xml><?xml version="1.0" encoding="utf-8"?>
<ds:datastoreItem xmlns:ds="http://schemas.openxmlformats.org/officeDocument/2006/customXml" ds:itemID="{49801B68-DF7C-4673-8DC8-01D18D3FEF3E}"/>
</file>

<file path=customXml/itemProps2.xml><?xml version="1.0" encoding="utf-8"?>
<ds:datastoreItem xmlns:ds="http://schemas.openxmlformats.org/officeDocument/2006/customXml" ds:itemID="{4E10888F-E9ED-4000-8FEC-52034CE2145E}"/>
</file>

<file path=customXml/itemProps3.xml><?xml version="1.0" encoding="utf-8"?>
<ds:datastoreItem xmlns:ds="http://schemas.openxmlformats.org/officeDocument/2006/customXml" ds:itemID="{5AF389FF-988B-4BB6-B267-C087D2A1F28A}"/>
</file>

<file path=customXml/itemProps4.xml><?xml version="1.0" encoding="utf-8"?>
<ds:datastoreItem xmlns:ds="http://schemas.openxmlformats.org/officeDocument/2006/customXml" ds:itemID="{1725265E-A5CB-42C7-B758-13C5A25DE7FD}"/>
</file>

<file path=customXml/itemProps5.xml><?xml version="1.0" encoding="utf-8"?>
<ds:datastoreItem xmlns:ds="http://schemas.openxmlformats.org/officeDocument/2006/customXml" ds:itemID="{0B879151-3F2E-42AB-9B47-948EC250ADDB}"/>
</file>

<file path=customXml/itemProps6.xml><?xml version="1.0" encoding="utf-8"?>
<ds:datastoreItem xmlns:ds="http://schemas.openxmlformats.org/officeDocument/2006/customXml" ds:itemID="{FAC628D2-8B32-4AA1-A3B7-FF320D6D8DEB}"/>
</file>

<file path=customXml/itemProps7.xml><?xml version="1.0" encoding="utf-8"?>
<ds:datastoreItem xmlns:ds="http://schemas.openxmlformats.org/officeDocument/2006/customXml" ds:itemID="{321325E1-80F5-416B-A222-AA2926C45753}"/>
</file>

<file path=customXml/itemProps8.xml><?xml version="1.0" encoding="utf-8"?>
<ds:datastoreItem xmlns:ds="http://schemas.openxmlformats.org/officeDocument/2006/customXml" ds:itemID="{21CB3BCE-8C8D-4BFA-8633-3577D35D9207}"/>
</file>

<file path=customXml/itemProps9.xml><?xml version="1.0" encoding="utf-8"?>
<ds:datastoreItem xmlns:ds="http://schemas.openxmlformats.org/officeDocument/2006/customXml" ds:itemID="{7E9A2DDC-D8CC-4E93-97FA-2E149C2EAD6D}"/>
</file>

<file path=customXml/itemProps10.xml><?xml version="1.0" encoding="utf-8"?>
<ds:datastoreItem xmlns:ds="http://schemas.openxmlformats.org/officeDocument/2006/customXml" ds:itemID="{29EFBC0F-44BA-45A9-BE59-387C519AFD8F}"/>
</file>

<file path=customXml/itemProps11.xml><?xml version="1.0" encoding="utf-8"?>
<ds:datastoreItem xmlns:ds="http://schemas.openxmlformats.org/officeDocument/2006/customXml" ds:itemID="{90DCBDA8-8DE4-4904-919D-A79BEC893F84}"/>
</file>

<file path=customXml/itemProps12.xml><?xml version="1.0" encoding="utf-8"?>
<ds:datastoreItem xmlns:ds="http://schemas.openxmlformats.org/officeDocument/2006/customXml" ds:itemID="{7115D2F3-FFD8-44AA-B0F0-077B9E300805}"/>
</file>

<file path=customXml/itemProps13.xml><?xml version="1.0" encoding="utf-8"?>
<ds:datastoreItem xmlns:ds="http://schemas.openxmlformats.org/officeDocument/2006/customXml" ds:itemID="{6B5EAC75-3048-4585-877B-B39310AE1283}"/>
</file>

<file path=customXml/itemProps14.xml><?xml version="1.0" encoding="utf-8"?>
<ds:datastoreItem xmlns:ds="http://schemas.openxmlformats.org/officeDocument/2006/customXml" ds:itemID="{14C26771-7707-4A6F-A267-433F68EEDC21}"/>
</file>

<file path=customXml/itemProps15.xml><?xml version="1.0" encoding="utf-8"?>
<ds:datastoreItem xmlns:ds="http://schemas.openxmlformats.org/officeDocument/2006/customXml" ds:itemID="{ECD0B518-422A-4141-BD60-831E9AE28FDD}"/>
</file>

<file path=customXml/itemProps16.xml><?xml version="1.0" encoding="utf-8"?>
<ds:datastoreItem xmlns:ds="http://schemas.openxmlformats.org/officeDocument/2006/customXml" ds:itemID="{34D1A038-2E86-4AD1-9548-26F72BD1D117}"/>
</file>

<file path=customXml/itemProps17.xml><?xml version="1.0" encoding="utf-8"?>
<ds:datastoreItem xmlns:ds="http://schemas.openxmlformats.org/officeDocument/2006/customXml" ds:itemID="{B028C8E7-561E-496A-A2DB-A4742FCFA11C}"/>
</file>

<file path=customXml/itemProps18.xml><?xml version="1.0" encoding="utf-8"?>
<ds:datastoreItem xmlns:ds="http://schemas.openxmlformats.org/officeDocument/2006/customXml" ds:itemID="{6CBB2E33-E648-4FF8-B30D-CE58C04EA5E5}"/>
</file>

<file path=customXml/itemProps19.xml><?xml version="1.0" encoding="utf-8"?>
<ds:datastoreItem xmlns:ds="http://schemas.openxmlformats.org/officeDocument/2006/customXml" ds:itemID="{302B71C7-97C4-40C6-8344-4EB4BC1F0344}"/>
</file>

<file path=customXml/itemProps20.xml><?xml version="1.0" encoding="utf-8"?>
<ds:datastoreItem xmlns:ds="http://schemas.openxmlformats.org/officeDocument/2006/customXml" ds:itemID="{D24DF6D0-18F8-4FA0-A877-41C99F186070}"/>
</file>

<file path=customXml/itemProps21.xml><?xml version="1.0" encoding="utf-8"?>
<ds:datastoreItem xmlns:ds="http://schemas.openxmlformats.org/officeDocument/2006/customXml" ds:itemID="{9D3A2C2A-875F-4CA5-B4D8-FB0451FA4A52}"/>
</file>

<file path=customXml/itemProps22.xml><?xml version="1.0" encoding="utf-8"?>
<ds:datastoreItem xmlns:ds="http://schemas.openxmlformats.org/officeDocument/2006/customXml" ds:itemID="{86911BDC-B106-4D41-B050-3EF91AA3BA62}"/>
</file>

<file path=customXml/itemProps23.xml><?xml version="1.0" encoding="utf-8"?>
<ds:datastoreItem xmlns:ds="http://schemas.openxmlformats.org/officeDocument/2006/customXml" ds:itemID="{09D006F7-4071-44A4-A6ED-E272D06EA9A1}"/>
</file>

<file path=customXml/itemProps24.xml><?xml version="1.0" encoding="utf-8"?>
<ds:datastoreItem xmlns:ds="http://schemas.openxmlformats.org/officeDocument/2006/customXml" ds:itemID="{95AB8B91-9BFC-486A-B2FE-BC2E64099348}"/>
</file>

<file path=customXml/itemProps25.xml><?xml version="1.0" encoding="utf-8"?>
<ds:datastoreItem xmlns:ds="http://schemas.openxmlformats.org/officeDocument/2006/customXml" ds:itemID="{1A86CA98-4404-4158-AC7F-7C05A12CBFE7}"/>
</file>

<file path=customXml/itemProps26.xml><?xml version="1.0" encoding="utf-8"?>
<ds:datastoreItem xmlns:ds="http://schemas.openxmlformats.org/officeDocument/2006/customXml" ds:itemID="{9466E1F9-E551-4A9C-9BC6-A2CE69B0476E}"/>
</file>

<file path=customXml/itemProps27.xml><?xml version="1.0" encoding="utf-8"?>
<ds:datastoreItem xmlns:ds="http://schemas.openxmlformats.org/officeDocument/2006/customXml" ds:itemID="{C9249576-42E7-48EC-92D8-282CC986B353}"/>
</file>

<file path=customXml/itemProps28.xml><?xml version="1.0" encoding="utf-8"?>
<ds:datastoreItem xmlns:ds="http://schemas.openxmlformats.org/officeDocument/2006/customXml" ds:itemID="{12F18989-B612-4F43-A21F-597198865796}"/>
</file>

<file path=customXml/itemProps29.xml><?xml version="1.0" encoding="utf-8"?>
<ds:datastoreItem xmlns:ds="http://schemas.openxmlformats.org/officeDocument/2006/customXml" ds:itemID="{9CBCB017-FB3C-4D76-AF44-54E343E84F33}"/>
</file>

<file path=customXml/itemProps30.xml><?xml version="1.0" encoding="utf-8"?>
<ds:datastoreItem xmlns:ds="http://schemas.openxmlformats.org/officeDocument/2006/customXml" ds:itemID="{B52BEACF-ECAF-4FE7-83D1-E246690C205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Tapan Gautam</dc:creator>
  <cp:keywords/>
  <dc:description/>
  <cp:lastModifiedBy>T HARIKA</cp:lastModifiedBy>
  <cp:revision/>
  <dcterms:created xsi:type="dcterms:W3CDTF">2026-05-26T17:01:25Z</dcterms:created>
  <dcterms:modified xsi:type="dcterms:W3CDTF">2026-06-01T09:40:52Z</dcterms:modified>
  <cp:category/>
  <cp:contentStatus/>
</cp:coreProperties>
</file>