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95" windowWidth="19440" windowHeight="13170" tabRatio="708" activeTab="8"/>
  </bookViews>
  <sheets>
    <sheet name="1N" sheetId="21" r:id="rId1"/>
    <sheet name="1M" sheetId="22" r:id="rId2"/>
    <sheet name="1S" sheetId="1" r:id="rId3"/>
    <sheet name="1MN" sheetId="2" r:id="rId4"/>
    <sheet name="1MS" sheetId="3" r:id="rId5"/>
    <sheet name="2N" sheetId="4" r:id="rId6"/>
    <sheet name="2S" sheetId="5" r:id="rId7"/>
    <sheet name="2MS" sheetId="6" r:id="rId8"/>
    <sheet name="2MN" sheetId="7" r:id="rId9"/>
    <sheet name="2M" sheetId="8" r:id="rId10"/>
    <sheet name="3N" sheetId="9" r:id="rId11"/>
    <sheet name="3S" sheetId="10" r:id="rId12"/>
    <sheet name="3MN" sheetId="11" r:id="rId13"/>
    <sheet name="3MS" sheetId="33" r:id="rId14"/>
    <sheet name="3M" sheetId="12" r:id="rId15"/>
    <sheet name="4N" sheetId="13" r:id="rId16"/>
    <sheet name="4S" sheetId="14" r:id="rId17"/>
    <sheet name="4MS" sheetId="32" r:id="rId18"/>
    <sheet name="4MN" sheetId="15" r:id="rId19"/>
    <sheet name="5N" sheetId="18" r:id="rId20"/>
    <sheet name="5MN" sheetId="19" r:id="rId21"/>
    <sheet name="5MS" sheetId="31" r:id="rId22"/>
    <sheet name="5S" sheetId="20" r:id="rId23"/>
    <sheet name="LSA" sheetId="35" r:id="rId24"/>
    <sheet name="LSS1" sheetId="38" r:id="rId25"/>
    <sheet name="LSS2" sheetId="34" r:id="rId26"/>
    <sheet name="USS1" sheetId="36" r:id="rId27"/>
    <sheet name="USS2" sheetId="23" r:id="rId28"/>
    <sheet name="USA1" sheetId="24" r:id="rId29"/>
    <sheet name="USA2" sheetId="29" r:id="rId30"/>
    <sheet name="Sheet4" sheetId="30" r:id="rId31"/>
    <sheet name="Sheet1" sheetId="39" r:id="rId32"/>
  </sheets>
  <definedNames>
    <definedName name="_xlnm._FilterDatabase" localSheetId="4" hidden="1">'1MS'!$B$3:$B$32</definedName>
  </definedNames>
  <calcPr calcId="124519"/>
</workbook>
</file>

<file path=xl/calcChain.xml><?xml version="1.0" encoding="utf-8"?>
<calcChain xmlns="http://schemas.openxmlformats.org/spreadsheetml/2006/main">
  <c r="I48" i="13"/>
  <c r="J48" s="1"/>
  <c r="H61" i="32"/>
  <c r="I56"/>
  <c r="I57"/>
  <c r="I58"/>
  <c r="I59"/>
  <c r="I60"/>
  <c r="I61"/>
  <c r="I62"/>
  <c r="I63"/>
  <c r="I64"/>
  <c r="I65"/>
  <c r="I66"/>
  <c r="I67"/>
  <c r="I6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3"/>
  <c r="H35" i="29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H4"/>
  <c r="H5"/>
  <c r="H6"/>
  <c r="H7"/>
  <c r="H8"/>
  <c r="H9"/>
  <c r="H10"/>
  <c r="H11"/>
  <c r="H12"/>
  <c r="H13"/>
  <c r="H14"/>
  <c r="H15"/>
  <c r="H16"/>
  <c r="I16" s="1"/>
  <c r="H17"/>
  <c r="H18"/>
  <c r="H19"/>
  <c r="H20"/>
  <c r="H21"/>
  <c r="H22"/>
  <c r="H23"/>
  <c r="H24"/>
  <c r="H25"/>
  <c r="H26"/>
  <c r="H27"/>
  <c r="I27" s="1"/>
  <c r="H28"/>
  <c r="H29"/>
  <c r="I29" s="1"/>
  <c r="H30"/>
  <c r="H31"/>
  <c r="I31" s="1"/>
  <c r="H32"/>
  <c r="H33"/>
  <c r="I33" s="1"/>
  <c r="H34"/>
  <c r="H3"/>
  <c r="I3" s="1"/>
  <c r="I61" i="22"/>
  <c r="J61"/>
  <c r="K62" i="21"/>
  <c r="K63"/>
  <c r="K64"/>
  <c r="K65"/>
  <c r="K66"/>
  <c r="K67"/>
  <c r="K68"/>
  <c r="I60" i="22"/>
  <c r="J60" s="1"/>
  <c r="J64" i="1"/>
  <c r="J65"/>
  <c r="J66"/>
  <c r="J67"/>
  <c r="J68"/>
  <c r="J69"/>
  <c r="I62"/>
  <c r="I63"/>
  <c r="J63" s="1"/>
  <c r="I64"/>
  <c r="I65"/>
  <c r="I66"/>
  <c r="I67"/>
  <c r="I68"/>
  <c r="I69"/>
  <c r="I61"/>
  <c r="J61" i="2"/>
  <c r="J62"/>
  <c r="J63"/>
  <c r="J64"/>
  <c r="J65"/>
  <c r="J66"/>
  <c r="J67"/>
  <c r="J68"/>
  <c r="J69"/>
  <c r="J70"/>
  <c r="J71"/>
  <c r="J72"/>
  <c r="J73"/>
  <c r="J74"/>
  <c r="I61"/>
  <c r="I62"/>
  <c r="I63"/>
  <c r="I64"/>
  <c r="I65"/>
  <c r="I66"/>
  <c r="I67"/>
  <c r="I68"/>
  <c r="I69"/>
  <c r="I70"/>
  <c r="I71"/>
  <c r="I72"/>
  <c r="I73"/>
  <c r="I74"/>
  <c r="I30" i="29"/>
  <c r="I32"/>
  <c r="I34"/>
  <c r="I4"/>
  <c r="I5"/>
  <c r="I6"/>
  <c r="I7"/>
  <c r="I8"/>
  <c r="I9"/>
  <c r="I10"/>
  <c r="I11"/>
  <c r="I12"/>
  <c r="I13"/>
  <c r="I14"/>
  <c r="I15"/>
  <c r="I17"/>
  <c r="I18"/>
  <c r="I19"/>
  <c r="I20"/>
  <c r="I21"/>
  <c r="I22"/>
  <c r="I23"/>
  <c r="I24"/>
  <c r="I25"/>
  <c r="I26"/>
  <c r="I28"/>
  <c r="K4" i="24"/>
  <c r="K5"/>
  <c r="K6"/>
  <c r="K7"/>
  <c r="K9"/>
  <c r="K10"/>
  <c r="K11"/>
  <c r="K12"/>
  <c r="K14"/>
  <c r="K15"/>
  <c r="K17"/>
  <c r="K18"/>
  <c r="K20"/>
  <c r="K21"/>
  <c r="K23"/>
  <c r="K24"/>
  <c r="K25"/>
  <c r="K26"/>
  <c r="K27"/>
  <c r="K29"/>
  <c r="K31"/>
  <c r="K34"/>
  <c r="K35"/>
  <c r="K37"/>
  <c r="K38"/>
  <c r="K39"/>
  <c r="K40"/>
  <c r="K41"/>
  <c r="K43"/>
  <c r="K45"/>
  <c r="K46"/>
  <c r="I4"/>
  <c r="I5"/>
  <c r="I6"/>
  <c r="I7"/>
  <c r="I8"/>
  <c r="K8" s="1"/>
  <c r="I9"/>
  <c r="I10"/>
  <c r="I11"/>
  <c r="I12"/>
  <c r="I13"/>
  <c r="K13" s="1"/>
  <c r="I14"/>
  <c r="I15"/>
  <c r="I16"/>
  <c r="K16" s="1"/>
  <c r="I17"/>
  <c r="I18"/>
  <c r="I19"/>
  <c r="K19" s="1"/>
  <c r="I20"/>
  <c r="I21"/>
  <c r="I22"/>
  <c r="K22" s="1"/>
  <c r="I23"/>
  <c r="I24"/>
  <c r="I25"/>
  <c r="I26"/>
  <c r="I27"/>
  <c r="I28"/>
  <c r="K28" s="1"/>
  <c r="I29"/>
  <c r="I30"/>
  <c r="K30" s="1"/>
  <c r="I31"/>
  <c r="I32"/>
  <c r="K32" s="1"/>
  <c r="I33"/>
  <c r="K33" s="1"/>
  <c r="I34"/>
  <c r="I35"/>
  <c r="I36"/>
  <c r="K36" s="1"/>
  <c r="I37"/>
  <c r="I38"/>
  <c r="I39"/>
  <c r="I40"/>
  <c r="I41"/>
  <c r="I42"/>
  <c r="K42" s="1"/>
  <c r="I43"/>
  <c r="I44"/>
  <c r="K44" s="1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K3"/>
  <c r="I3"/>
  <c r="J4" i="23"/>
  <c r="J5"/>
  <c r="J7"/>
  <c r="J8"/>
  <c r="J9"/>
  <c r="J11"/>
  <c r="J12"/>
  <c r="J13"/>
  <c r="J15"/>
  <c r="J17"/>
  <c r="J19"/>
  <c r="J20"/>
  <c r="J21"/>
  <c r="J22"/>
  <c r="J25"/>
  <c r="J26"/>
  <c r="J28"/>
  <c r="J30"/>
  <c r="J32"/>
  <c r="J35"/>
  <c r="J36"/>
  <c r="J37"/>
  <c r="J38"/>
  <c r="J40"/>
  <c r="J42"/>
  <c r="J43"/>
  <c r="J45"/>
  <c r="J47"/>
  <c r="I4"/>
  <c r="I5"/>
  <c r="I6"/>
  <c r="J6" s="1"/>
  <c r="I7"/>
  <c r="I8"/>
  <c r="I9"/>
  <c r="I10"/>
  <c r="J10" s="1"/>
  <c r="I11"/>
  <c r="I12"/>
  <c r="I13"/>
  <c r="I14"/>
  <c r="J14" s="1"/>
  <c r="I15"/>
  <c r="I16"/>
  <c r="J16" s="1"/>
  <c r="I17"/>
  <c r="I18"/>
  <c r="J18" s="1"/>
  <c r="I19"/>
  <c r="I20"/>
  <c r="I21"/>
  <c r="I22"/>
  <c r="I23"/>
  <c r="J23" s="1"/>
  <c r="I24"/>
  <c r="J24" s="1"/>
  <c r="I25"/>
  <c r="I26"/>
  <c r="I27"/>
  <c r="J27" s="1"/>
  <c r="I28"/>
  <c r="I29"/>
  <c r="J29" s="1"/>
  <c r="I30"/>
  <c r="I31"/>
  <c r="J31" s="1"/>
  <c r="I32"/>
  <c r="I33"/>
  <c r="J33" s="1"/>
  <c r="I34"/>
  <c r="J34" s="1"/>
  <c r="I35"/>
  <c r="I36"/>
  <c r="I37"/>
  <c r="I38"/>
  <c r="I39"/>
  <c r="J39" s="1"/>
  <c r="I40"/>
  <c r="I41"/>
  <c r="J41" s="1"/>
  <c r="I42"/>
  <c r="I43"/>
  <c r="I44"/>
  <c r="J44" s="1"/>
  <c r="I45"/>
  <c r="I46"/>
  <c r="J46" s="1"/>
  <c r="I47"/>
  <c r="J3"/>
  <c r="I3"/>
  <c r="J4" i="36"/>
  <c r="J5"/>
  <c r="J6"/>
  <c r="J8"/>
  <c r="J10"/>
  <c r="J12"/>
  <c r="J14"/>
  <c r="J15"/>
  <c r="J18"/>
  <c r="J19"/>
  <c r="J20"/>
  <c r="J21"/>
  <c r="J23"/>
  <c r="J24"/>
  <c r="J27"/>
  <c r="J29"/>
  <c r="J31"/>
  <c r="J33"/>
  <c r="J35"/>
  <c r="J47"/>
  <c r="J49"/>
  <c r="J53"/>
  <c r="J55"/>
  <c r="I4"/>
  <c r="I5"/>
  <c r="I6"/>
  <c r="I7"/>
  <c r="J7" s="1"/>
  <c r="I8"/>
  <c r="I9"/>
  <c r="J9" s="1"/>
  <c r="I10"/>
  <c r="I11"/>
  <c r="J11" s="1"/>
  <c r="I12"/>
  <c r="I13"/>
  <c r="J13" s="1"/>
  <c r="I14"/>
  <c r="I15"/>
  <c r="I16"/>
  <c r="J16" s="1"/>
  <c r="I17"/>
  <c r="J17" s="1"/>
  <c r="I18"/>
  <c r="I19"/>
  <c r="I20"/>
  <c r="I21"/>
  <c r="I22"/>
  <c r="J22" s="1"/>
  <c r="I23"/>
  <c r="I24"/>
  <c r="I25"/>
  <c r="J25" s="1"/>
  <c r="I26"/>
  <c r="J26" s="1"/>
  <c r="I27"/>
  <c r="I28"/>
  <c r="J28" s="1"/>
  <c r="I29"/>
  <c r="I30"/>
  <c r="J30" s="1"/>
  <c r="I31"/>
  <c r="I32"/>
  <c r="J32" s="1"/>
  <c r="I33"/>
  <c r="I34"/>
  <c r="J34" s="1"/>
  <c r="I35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I48"/>
  <c r="J48" s="1"/>
  <c r="I49"/>
  <c r="I50"/>
  <c r="J50" s="1"/>
  <c r="I51"/>
  <c r="J51" s="1"/>
  <c r="I52"/>
  <c r="J52" s="1"/>
  <c r="I53"/>
  <c r="I54"/>
  <c r="J54" s="1"/>
  <c r="I55"/>
  <c r="I56"/>
  <c r="J56" s="1"/>
  <c r="J3"/>
  <c r="I3"/>
  <c r="J70" i="31"/>
  <c r="J71"/>
  <c r="J4" i="20"/>
  <c r="J5"/>
  <c r="J6"/>
  <c r="J7"/>
  <c r="J8"/>
  <c r="J10"/>
  <c r="J11"/>
  <c r="J12"/>
  <c r="J14"/>
  <c r="J16"/>
  <c r="J18"/>
  <c r="J19"/>
  <c r="J23"/>
  <c r="J26"/>
  <c r="J29"/>
  <c r="J30"/>
  <c r="J31"/>
  <c r="J32"/>
  <c r="J33"/>
  <c r="J34"/>
  <c r="J35"/>
  <c r="J36"/>
  <c r="J41"/>
  <c r="J42"/>
  <c r="J44"/>
  <c r="J45"/>
  <c r="J48"/>
  <c r="J51"/>
  <c r="J53"/>
  <c r="J54"/>
  <c r="J55"/>
  <c r="J57"/>
  <c r="J58"/>
  <c r="J59"/>
  <c r="J60"/>
  <c r="J61"/>
  <c r="J62"/>
  <c r="J64"/>
  <c r="J65"/>
  <c r="J66"/>
  <c r="J67"/>
  <c r="J68"/>
  <c r="J69"/>
  <c r="J70"/>
  <c r="I4"/>
  <c r="I5"/>
  <c r="I6"/>
  <c r="I7"/>
  <c r="I8"/>
  <c r="I9"/>
  <c r="J9" s="1"/>
  <c r="I10"/>
  <c r="I11"/>
  <c r="I12"/>
  <c r="I13"/>
  <c r="J13" s="1"/>
  <c r="I14"/>
  <c r="I15"/>
  <c r="J15" s="1"/>
  <c r="I16"/>
  <c r="I17"/>
  <c r="J17" s="1"/>
  <c r="I18"/>
  <c r="I19"/>
  <c r="I20"/>
  <c r="J20" s="1"/>
  <c r="I21"/>
  <c r="J21" s="1"/>
  <c r="I22"/>
  <c r="J22" s="1"/>
  <c r="I23"/>
  <c r="I24"/>
  <c r="J24" s="1"/>
  <c r="I25"/>
  <c r="J25" s="1"/>
  <c r="I26"/>
  <c r="I27"/>
  <c r="J27" s="1"/>
  <c r="I28"/>
  <c r="J28" s="1"/>
  <c r="I29"/>
  <c r="I30"/>
  <c r="I31"/>
  <c r="I32"/>
  <c r="I33"/>
  <c r="I34"/>
  <c r="I35"/>
  <c r="I36"/>
  <c r="I37"/>
  <c r="J37" s="1"/>
  <c r="I38"/>
  <c r="J38" s="1"/>
  <c r="I39"/>
  <c r="J39" s="1"/>
  <c r="I40"/>
  <c r="J40" s="1"/>
  <c r="I41"/>
  <c r="I42"/>
  <c r="I43"/>
  <c r="J43" s="1"/>
  <c r="I44"/>
  <c r="I45"/>
  <c r="I46"/>
  <c r="J46" s="1"/>
  <c r="I47"/>
  <c r="J47" s="1"/>
  <c r="I48"/>
  <c r="I49"/>
  <c r="J49" s="1"/>
  <c r="I50"/>
  <c r="J50" s="1"/>
  <c r="I51"/>
  <c r="I52"/>
  <c r="J52" s="1"/>
  <c r="I53"/>
  <c r="I54"/>
  <c r="I55"/>
  <c r="I56"/>
  <c r="J56" s="1"/>
  <c r="I57"/>
  <c r="I58"/>
  <c r="I59"/>
  <c r="I60"/>
  <c r="I61"/>
  <c r="I62"/>
  <c r="I63"/>
  <c r="J63" s="1"/>
  <c r="I64"/>
  <c r="I65"/>
  <c r="I66"/>
  <c r="I67"/>
  <c r="I68"/>
  <c r="I69"/>
  <c r="I70"/>
  <c r="I71"/>
  <c r="J71" s="1"/>
  <c r="I3"/>
  <c r="J3" s="1"/>
  <c r="J5" i="31"/>
  <c r="J6"/>
  <c r="J7"/>
  <c r="J8"/>
  <c r="J9"/>
  <c r="J10"/>
  <c r="J11"/>
  <c r="J12"/>
  <c r="J13"/>
  <c r="J16"/>
  <c r="J17"/>
  <c r="J19"/>
  <c r="J21"/>
  <c r="J23"/>
  <c r="J24"/>
  <c r="J25"/>
  <c r="J26"/>
  <c r="J27"/>
  <c r="J29"/>
  <c r="J30"/>
  <c r="J34"/>
  <c r="J35"/>
  <c r="J36"/>
  <c r="J37"/>
  <c r="J57"/>
  <c r="J59"/>
  <c r="J61"/>
  <c r="J63"/>
  <c r="I4"/>
  <c r="J4" s="1"/>
  <c r="I5"/>
  <c r="I6"/>
  <c r="I7"/>
  <c r="I8"/>
  <c r="I9"/>
  <c r="I10"/>
  <c r="I11"/>
  <c r="I12"/>
  <c r="I13"/>
  <c r="I14"/>
  <c r="J14" s="1"/>
  <c r="I15"/>
  <c r="J15" s="1"/>
  <c r="I16"/>
  <c r="I17"/>
  <c r="I18"/>
  <c r="J18" s="1"/>
  <c r="I19"/>
  <c r="I20"/>
  <c r="J20" s="1"/>
  <c r="I21"/>
  <c r="I22"/>
  <c r="J22" s="1"/>
  <c r="I23"/>
  <c r="I24"/>
  <c r="I25"/>
  <c r="I26"/>
  <c r="I27"/>
  <c r="I28"/>
  <c r="J28" s="1"/>
  <c r="I29"/>
  <c r="I30"/>
  <c r="I31"/>
  <c r="J31" s="1"/>
  <c r="I32"/>
  <c r="J32" s="1"/>
  <c r="I33"/>
  <c r="J33" s="1"/>
  <c r="I34"/>
  <c r="I35"/>
  <c r="I36"/>
  <c r="I37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I58"/>
  <c r="J58" s="1"/>
  <c r="I59"/>
  <c r="I60"/>
  <c r="J60" s="1"/>
  <c r="I61"/>
  <c r="I62"/>
  <c r="J62" s="1"/>
  <c r="I63"/>
  <c r="I64"/>
  <c r="J64" s="1"/>
  <c r="I65"/>
  <c r="J65" s="1"/>
  <c r="I66"/>
  <c r="J66" s="1"/>
  <c r="I67"/>
  <c r="J67" s="1"/>
  <c r="I68"/>
  <c r="J68" s="1"/>
  <c r="I69"/>
  <c r="J69" s="1"/>
  <c r="J3"/>
  <c r="I3"/>
  <c r="J36" i="19"/>
  <c r="I36"/>
  <c r="J4"/>
  <c r="J5"/>
  <c r="J8"/>
  <c r="J9"/>
  <c r="J10"/>
  <c r="J12"/>
  <c r="J13"/>
  <c r="J14"/>
  <c r="J15"/>
  <c r="J16"/>
  <c r="J18"/>
  <c r="J20"/>
  <c r="J24"/>
  <c r="J25"/>
  <c r="J26"/>
  <c r="J28"/>
  <c r="J29"/>
  <c r="J32"/>
  <c r="J33"/>
  <c r="J34"/>
  <c r="J35"/>
  <c r="I4"/>
  <c r="I5"/>
  <c r="I6"/>
  <c r="J6" s="1"/>
  <c r="I7"/>
  <c r="J7" s="1"/>
  <c r="I8"/>
  <c r="I9"/>
  <c r="I10"/>
  <c r="I11"/>
  <c r="J11" s="1"/>
  <c r="I12"/>
  <c r="I13"/>
  <c r="I14"/>
  <c r="I15"/>
  <c r="I16"/>
  <c r="I17"/>
  <c r="J17" s="1"/>
  <c r="I18"/>
  <c r="I19"/>
  <c r="J19" s="1"/>
  <c r="I20"/>
  <c r="I21"/>
  <c r="J21" s="1"/>
  <c r="I22"/>
  <c r="J22" s="1"/>
  <c r="I23"/>
  <c r="J23" s="1"/>
  <c r="I24"/>
  <c r="I25"/>
  <c r="I26"/>
  <c r="I27"/>
  <c r="J27" s="1"/>
  <c r="I28"/>
  <c r="I29"/>
  <c r="I30"/>
  <c r="J30" s="1"/>
  <c r="I31"/>
  <c r="J31" s="1"/>
  <c r="I32"/>
  <c r="I33"/>
  <c r="I34"/>
  <c r="I35"/>
  <c r="J3"/>
  <c r="I3"/>
  <c r="J5" i="18"/>
  <c r="J7"/>
  <c r="J8"/>
  <c r="J14"/>
  <c r="J15"/>
  <c r="J19"/>
  <c r="J20"/>
  <c r="J21"/>
  <c r="J22"/>
  <c r="J23"/>
  <c r="J24"/>
  <c r="J26"/>
  <c r="J29"/>
  <c r="J31"/>
  <c r="J33"/>
  <c r="J36"/>
  <c r="J37"/>
  <c r="J38"/>
  <c r="J40"/>
  <c r="J41"/>
  <c r="J42"/>
  <c r="J44"/>
  <c r="J47"/>
  <c r="J48"/>
  <c r="J49"/>
  <c r="J50"/>
  <c r="J51"/>
  <c r="J52"/>
  <c r="J53"/>
  <c r="I4"/>
  <c r="J4" s="1"/>
  <c r="I5"/>
  <c r="I6"/>
  <c r="J6" s="1"/>
  <c r="I7"/>
  <c r="I8"/>
  <c r="I9"/>
  <c r="J9" s="1"/>
  <c r="I10"/>
  <c r="J10" s="1"/>
  <c r="I11"/>
  <c r="J11" s="1"/>
  <c r="I12"/>
  <c r="J12" s="1"/>
  <c r="I13"/>
  <c r="J13" s="1"/>
  <c r="I14"/>
  <c r="I15"/>
  <c r="I16"/>
  <c r="J16" s="1"/>
  <c r="I17"/>
  <c r="J17" s="1"/>
  <c r="I18"/>
  <c r="J18" s="1"/>
  <c r="I19"/>
  <c r="I20"/>
  <c r="I21"/>
  <c r="I22"/>
  <c r="I23"/>
  <c r="I24"/>
  <c r="I25"/>
  <c r="J25" s="1"/>
  <c r="I26"/>
  <c r="I27"/>
  <c r="J27" s="1"/>
  <c r="I28"/>
  <c r="J28" s="1"/>
  <c r="I29"/>
  <c r="I30"/>
  <c r="J30" s="1"/>
  <c r="I31"/>
  <c r="I32"/>
  <c r="J32" s="1"/>
  <c r="I33"/>
  <c r="I34"/>
  <c r="J34" s="1"/>
  <c r="I35"/>
  <c r="J35" s="1"/>
  <c r="I36"/>
  <c r="I37"/>
  <c r="I38"/>
  <c r="I39"/>
  <c r="J39" s="1"/>
  <c r="I40"/>
  <c r="I41"/>
  <c r="I42"/>
  <c r="I43"/>
  <c r="J43" s="1"/>
  <c r="I44"/>
  <c r="I45"/>
  <c r="J45" s="1"/>
  <c r="I46"/>
  <c r="J46" s="1"/>
  <c r="I47"/>
  <c r="I48"/>
  <c r="I49"/>
  <c r="I50"/>
  <c r="I51"/>
  <c r="I52"/>
  <c r="I53"/>
  <c r="J3"/>
  <c r="I3"/>
  <c r="I56" i="4"/>
  <c r="J56" s="1"/>
  <c r="J4" i="15"/>
  <c r="J6"/>
  <c r="J7"/>
  <c r="J11"/>
  <c r="J12"/>
  <c r="J13"/>
  <c r="J14"/>
  <c r="J15"/>
  <c r="J16"/>
  <c r="J17"/>
  <c r="J18"/>
  <c r="J19"/>
  <c r="J21"/>
  <c r="J22"/>
  <c r="J23"/>
  <c r="J25"/>
  <c r="J26"/>
  <c r="J29"/>
  <c r="J30"/>
  <c r="J32"/>
  <c r="J34"/>
  <c r="J66"/>
  <c r="J68"/>
  <c r="J77"/>
  <c r="J78"/>
  <c r="J79"/>
  <c r="J80"/>
  <c r="J81"/>
  <c r="J82"/>
  <c r="J83"/>
  <c r="J84"/>
  <c r="J85"/>
  <c r="J86"/>
  <c r="J87"/>
  <c r="J88"/>
  <c r="J89"/>
  <c r="J90"/>
  <c r="J91"/>
  <c r="J92"/>
  <c r="J93"/>
  <c r="I4"/>
  <c r="I5"/>
  <c r="J5" s="1"/>
  <c r="I6"/>
  <c r="I7"/>
  <c r="I8"/>
  <c r="J8" s="1"/>
  <c r="I9"/>
  <c r="J9" s="1"/>
  <c r="I10"/>
  <c r="J10" s="1"/>
  <c r="I11"/>
  <c r="I12"/>
  <c r="I13"/>
  <c r="I14"/>
  <c r="I15"/>
  <c r="I16"/>
  <c r="I17"/>
  <c r="I18"/>
  <c r="I19"/>
  <c r="I20"/>
  <c r="J20" s="1"/>
  <c r="I21"/>
  <c r="I22"/>
  <c r="I23"/>
  <c r="I24"/>
  <c r="J24" s="1"/>
  <c r="I25"/>
  <c r="I26"/>
  <c r="I27"/>
  <c r="J27" s="1"/>
  <c r="I28"/>
  <c r="J28" s="1"/>
  <c r="I29"/>
  <c r="I30"/>
  <c r="I31"/>
  <c r="J31" s="1"/>
  <c r="I32"/>
  <c r="I33"/>
  <c r="J33" s="1"/>
  <c r="I34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I67"/>
  <c r="J67" s="1"/>
  <c r="I68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J3"/>
  <c r="I3"/>
  <c r="J4" i="32"/>
  <c r="J7"/>
  <c r="J10"/>
  <c r="J11"/>
  <c r="J13"/>
  <c r="J14"/>
  <c r="J15"/>
  <c r="J16"/>
  <c r="J22"/>
  <c r="J26"/>
  <c r="J29"/>
  <c r="J30"/>
  <c r="J33"/>
  <c r="J34"/>
  <c r="J35"/>
  <c r="J38"/>
  <c r="J39"/>
  <c r="J40"/>
  <c r="J42"/>
  <c r="J43"/>
  <c r="J44"/>
  <c r="J45"/>
  <c r="J46"/>
  <c r="J47"/>
  <c r="J48"/>
  <c r="J49"/>
  <c r="J50"/>
  <c r="J51"/>
  <c r="J52"/>
  <c r="J55"/>
  <c r="J56"/>
  <c r="J5"/>
  <c r="J6"/>
  <c r="J8"/>
  <c r="J9"/>
  <c r="J12"/>
  <c r="J17"/>
  <c r="J18"/>
  <c r="J19"/>
  <c r="J20"/>
  <c r="J21"/>
  <c r="J23"/>
  <c r="J24"/>
  <c r="J25"/>
  <c r="J27"/>
  <c r="J28"/>
  <c r="J31"/>
  <c r="J32"/>
  <c r="J36"/>
  <c r="J37"/>
  <c r="J41"/>
  <c r="J53"/>
  <c r="J54"/>
  <c r="J3"/>
  <c r="I4" i="1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3"/>
  <c r="J3" s="1"/>
  <c r="I4" i="13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J77" s="1"/>
  <c r="I3"/>
  <c r="J3" s="1"/>
  <c r="J4" i="12"/>
  <c r="J5"/>
  <c r="J8"/>
  <c r="J11"/>
  <c r="J12"/>
  <c r="J13"/>
  <c r="J15"/>
  <c r="J16"/>
  <c r="J17"/>
  <c r="J18"/>
  <c r="J19"/>
  <c r="J20"/>
  <c r="J21"/>
  <c r="J22"/>
  <c r="J23"/>
  <c r="J28"/>
  <c r="J29"/>
  <c r="J31"/>
  <c r="J33"/>
  <c r="J34"/>
  <c r="J35"/>
  <c r="J36"/>
  <c r="J39"/>
  <c r="J40"/>
  <c r="J41"/>
  <c r="J42"/>
  <c r="J43"/>
  <c r="J44"/>
  <c r="J45"/>
  <c r="J48"/>
  <c r="J49"/>
  <c r="J50"/>
  <c r="J52"/>
  <c r="J53"/>
  <c r="J55"/>
  <c r="J56"/>
  <c r="J58"/>
  <c r="I4"/>
  <c r="I5"/>
  <c r="I6"/>
  <c r="J6" s="1"/>
  <c r="I7"/>
  <c r="J7" s="1"/>
  <c r="I8"/>
  <c r="I9"/>
  <c r="J9" s="1"/>
  <c r="I10"/>
  <c r="J10" s="1"/>
  <c r="I11"/>
  <c r="I12"/>
  <c r="I13"/>
  <c r="I14"/>
  <c r="J14" s="1"/>
  <c r="I15"/>
  <c r="I16"/>
  <c r="I17"/>
  <c r="I18"/>
  <c r="I19"/>
  <c r="I20"/>
  <c r="I21"/>
  <c r="I22"/>
  <c r="I23"/>
  <c r="I24"/>
  <c r="J24" s="1"/>
  <c r="I25"/>
  <c r="J25" s="1"/>
  <c r="I26"/>
  <c r="J26" s="1"/>
  <c r="I27"/>
  <c r="J27" s="1"/>
  <c r="I28"/>
  <c r="I29"/>
  <c r="I30"/>
  <c r="J30" s="1"/>
  <c r="I31"/>
  <c r="I32"/>
  <c r="J32" s="1"/>
  <c r="I33"/>
  <c r="I34"/>
  <c r="I35"/>
  <c r="I36"/>
  <c r="I37"/>
  <c r="J37" s="1"/>
  <c r="I38"/>
  <c r="J38" s="1"/>
  <c r="I39"/>
  <c r="I40"/>
  <c r="I41"/>
  <c r="I42"/>
  <c r="I43"/>
  <c r="I44"/>
  <c r="I45"/>
  <c r="I46"/>
  <c r="J46" s="1"/>
  <c r="I47"/>
  <c r="J47" s="1"/>
  <c r="I48"/>
  <c r="I49"/>
  <c r="I50"/>
  <c r="I51"/>
  <c r="J51" s="1"/>
  <c r="I52"/>
  <c r="I53"/>
  <c r="I54"/>
  <c r="J54" s="1"/>
  <c r="I55"/>
  <c r="I56"/>
  <c r="I57"/>
  <c r="J57" s="1"/>
  <c r="I58"/>
  <c r="I59"/>
  <c r="J3"/>
  <c r="I3"/>
  <c r="J5" i="33"/>
  <c r="J6"/>
  <c r="J7"/>
  <c r="J8"/>
  <c r="J9"/>
  <c r="J10"/>
  <c r="J11"/>
  <c r="J12"/>
  <c r="J13"/>
  <c r="J14"/>
  <c r="J15"/>
  <c r="J17"/>
  <c r="J18"/>
  <c r="J19"/>
  <c r="J20"/>
  <c r="J22"/>
  <c r="J23"/>
  <c r="J24"/>
  <c r="J26"/>
  <c r="J27"/>
  <c r="J28"/>
  <c r="J29"/>
  <c r="J30"/>
  <c r="J31"/>
  <c r="J32"/>
  <c r="J34"/>
  <c r="J35"/>
  <c r="J36"/>
  <c r="J37"/>
  <c r="J38"/>
  <c r="I4"/>
  <c r="J4" s="1"/>
  <c r="I5"/>
  <c r="I6"/>
  <c r="I7"/>
  <c r="I8"/>
  <c r="I9"/>
  <c r="I10"/>
  <c r="I11"/>
  <c r="I12"/>
  <c r="I13"/>
  <c r="I14"/>
  <c r="I15"/>
  <c r="I16"/>
  <c r="J16" s="1"/>
  <c r="I17"/>
  <c r="I18"/>
  <c r="I19"/>
  <c r="I20"/>
  <c r="I21"/>
  <c r="J21" s="1"/>
  <c r="I22"/>
  <c r="I23"/>
  <c r="I24"/>
  <c r="I25"/>
  <c r="J25" s="1"/>
  <c r="I26"/>
  <c r="I27"/>
  <c r="I28"/>
  <c r="I29"/>
  <c r="I30"/>
  <c r="I31"/>
  <c r="I32"/>
  <c r="I33"/>
  <c r="J33" s="1"/>
  <c r="I34"/>
  <c r="I35"/>
  <c r="I36"/>
  <c r="I37"/>
  <c r="J3"/>
  <c r="I3"/>
  <c r="I4" i="11"/>
  <c r="I5"/>
  <c r="J5" s="1"/>
  <c r="I6"/>
  <c r="I7"/>
  <c r="J7" s="1"/>
  <c r="I8"/>
  <c r="I9"/>
  <c r="J9" s="1"/>
  <c r="I10"/>
  <c r="I11"/>
  <c r="J11" s="1"/>
  <c r="I12"/>
  <c r="I13"/>
  <c r="J13" s="1"/>
  <c r="I14"/>
  <c r="I15"/>
  <c r="J15" s="1"/>
  <c r="I16"/>
  <c r="I17"/>
  <c r="J17" s="1"/>
  <c r="I18"/>
  <c r="I19"/>
  <c r="J19" s="1"/>
  <c r="I20"/>
  <c r="J20" s="1"/>
  <c r="I21"/>
  <c r="J21" s="1"/>
  <c r="I22"/>
  <c r="I23"/>
  <c r="J23" s="1"/>
  <c r="I24"/>
  <c r="I25"/>
  <c r="J25" s="1"/>
  <c r="I26"/>
  <c r="I27"/>
  <c r="J27" s="1"/>
  <c r="I28"/>
  <c r="I29"/>
  <c r="J29" s="1"/>
  <c r="I30"/>
  <c r="I31"/>
  <c r="J31" s="1"/>
  <c r="I32"/>
  <c r="I33"/>
  <c r="J33" s="1"/>
  <c r="I34"/>
  <c r="I35"/>
  <c r="J35" s="1"/>
  <c r="I36"/>
  <c r="I37"/>
  <c r="J37" s="1"/>
  <c r="I38"/>
  <c r="I39"/>
  <c r="J39" s="1"/>
  <c r="I40"/>
  <c r="I41"/>
  <c r="J41" s="1"/>
  <c r="I42"/>
  <c r="I43"/>
  <c r="J43" s="1"/>
  <c r="I44"/>
  <c r="I45"/>
  <c r="J45" s="1"/>
  <c r="I46"/>
  <c r="I47"/>
  <c r="J47" s="1"/>
  <c r="I48"/>
  <c r="I49"/>
  <c r="J49" s="1"/>
  <c r="I50"/>
  <c r="I51"/>
  <c r="J51" s="1"/>
  <c r="I52"/>
  <c r="I53"/>
  <c r="J53" s="1"/>
  <c r="I54"/>
  <c r="I55"/>
  <c r="J55" s="1"/>
  <c r="I56"/>
  <c r="J4"/>
  <c r="J6"/>
  <c r="J8"/>
  <c r="J10"/>
  <c r="J12"/>
  <c r="J14"/>
  <c r="J16"/>
  <c r="J18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59"/>
  <c r="J60"/>
  <c r="J3"/>
  <c r="I3"/>
  <c r="J4" i="10"/>
  <c r="J5"/>
  <c r="J6"/>
  <c r="J7"/>
  <c r="J8"/>
  <c r="J12"/>
  <c r="J14"/>
  <c r="J15"/>
  <c r="J16"/>
  <c r="J18"/>
  <c r="J19"/>
  <c r="J21"/>
  <c r="J22"/>
  <c r="J23"/>
  <c r="J24"/>
  <c r="J25"/>
  <c r="J26"/>
  <c r="J28"/>
  <c r="J29"/>
  <c r="J30"/>
  <c r="J31"/>
  <c r="J34"/>
  <c r="J37"/>
  <c r="J40"/>
  <c r="J41"/>
  <c r="J44"/>
  <c r="J45"/>
  <c r="J46"/>
  <c r="J47"/>
  <c r="J48"/>
  <c r="J51"/>
  <c r="J53"/>
  <c r="J56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I4"/>
  <c r="I5"/>
  <c r="I6"/>
  <c r="I7"/>
  <c r="I8"/>
  <c r="I9"/>
  <c r="J9" s="1"/>
  <c r="I10"/>
  <c r="J10" s="1"/>
  <c r="I11"/>
  <c r="J11" s="1"/>
  <c r="I12"/>
  <c r="I13"/>
  <c r="J13" s="1"/>
  <c r="I14"/>
  <c r="I15"/>
  <c r="I16"/>
  <c r="I17"/>
  <c r="J17" s="1"/>
  <c r="I18"/>
  <c r="I19"/>
  <c r="I20"/>
  <c r="J20" s="1"/>
  <c r="I21"/>
  <c r="I22"/>
  <c r="I23"/>
  <c r="I24"/>
  <c r="I25"/>
  <c r="I26"/>
  <c r="I27"/>
  <c r="J27" s="1"/>
  <c r="I28"/>
  <c r="I29"/>
  <c r="I30"/>
  <c r="I31"/>
  <c r="I32"/>
  <c r="J32" s="1"/>
  <c r="I33"/>
  <c r="J33" s="1"/>
  <c r="I34"/>
  <c r="I35"/>
  <c r="J35" s="1"/>
  <c r="I36"/>
  <c r="J36" s="1"/>
  <c r="I37"/>
  <c r="I38"/>
  <c r="J38" s="1"/>
  <c r="I39"/>
  <c r="J39" s="1"/>
  <c r="I40"/>
  <c r="I41"/>
  <c r="I42"/>
  <c r="J42" s="1"/>
  <c r="I43"/>
  <c r="J43" s="1"/>
  <c r="I44"/>
  <c r="I45"/>
  <c r="I46"/>
  <c r="I47"/>
  <c r="I48"/>
  <c r="I49"/>
  <c r="J49" s="1"/>
  <c r="I50"/>
  <c r="J50" s="1"/>
  <c r="I51"/>
  <c r="I52"/>
  <c r="J52" s="1"/>
  <c r="I53"/>
  <c r="I54"/>
  <c r="J54" s="1"/>
  <c r="I55"/>
  <c r="J55" s="1"/>
  <c r="I56"/>
  <c r="I57"/>
  <c r="J57" s="1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J3"/>
  <c r="I3"/>
  <c r="J4" i="9"/>
  <c r="J5"/>
  <c r="J6"/>
  <c r="J7"/>
  <c r="J11"/>
  <c r="J13"/>
  <c r="J14"/>
  <c r="J15"/>
  <c r="J16"/>
  <c r="J19"/>
  <c r="J22"/>
  <c r="J25"/>
  <c r="J27"/>
  <c r="J29"/>
  <c r="J31"/>
  <c r="J33"/>
  <c r="J35"/>
  <c r="J37"/>
  <c r="J38"/>
  <c r="J40"/>
  <c r="J45"/>
  <c r="J47"/>
  <c r="J48"/>
  <c r="J50"/>
  <c r="J54"/>
  <c r="J56"/>
  <c r="J58"/>
  <c r="J59"/>
  <c r="J60"/>
  <c r="J61"/>
  <c r="J62"/>
  <c r="J63"/>
  <c r="J64"/>
  <c r="J65"/>
  <c r="J66"/>
  <c r="J67"/>
  <c r="J68"/>
  <c r="J69"/>
  <c r="J70"/>
  <c r="J71"/>
  <c r="J72"/>
  <c r="I4"/>
  <c r="I5"/>
  <c r="I6"/>
  <c r="I7"/>
  <c r="I8"/>
  <c r="J8" s="1"/>
  <c r="I9"/>
  <c r="J9" s="1"/>
  <c r="I10"/>
  <c r="J10" s="1"/>
  <c r="I11"/>
  <c r="I12"/>
  <c r="J12" s="1"/>
  <c r="I13"/>
  <c r="I14"/>
  <c r="I15"/>
  <c r="I16"/>
  <c r="I17"/>
  <c r="J17" s="1"/>
  <c r="I18"/>
  <c r="J18" s="1"/>
  <c r="I19"/>
  <c r="I20"/>
  <c r="J20" s="1"/>
  <c r="I21"/>
  <c r="J21" s="1"/>
  <c r="I22"/>
  <c r="I23"/>
  <c r="J23" s="1"/>
  <c r="I24"/>
  <c r="J24" s="1"/>
  <c r="I25"/>
  <c r="I26"/>
  <c r="J26" s="1"/>
  <c r="I27"/>
  <c r="I28"/>
  <c r="J28" s="1"/>
  <c r="I29"/>
  <c r="I30"/>
  <c r="J30" s="1"/>
  <c r="I31"/>
  <c r="I32"/>
  <c r="J32" s="1"/>
  <c r="I33"/>
  <c r="I34"/>
  <c r="J34" s="1"/>
  <c r="I35"/>
  <c r="I36"/>
  <c r="J36" s="1"/>
  <c r="I37"/>
  <c r="I38"/>
  <c r="I39"/>
  <c r="J39" s="1"/>
  <c r="I40"/>
  <c r="I41"/>
  <c r="J41" s="1"/>
  <c r="I42"/>
  <c r="J42" s="1"/>
  <c r="I43"/>
  <c r="J43" s="1"/>
  <c r="I44"/>
  <c r="J44" s="1"/>
  <c r="I45"/>
  <c r="I46"/>
  <c r="J46" s="1"/>
  <c r="I47"/>
  <c r="I48"/>
  <c r="I49"/>
  <c r="J49" s="1"/>
  <c r="I50"/>
  <c r="I51"/>
  <c r="J51" s="1"/>
  <c r="I52"/>
  <c r="J52" s="1"/>
  <c r="I53"/>
  <c r="J53" s="1"/>
  <c r="I54"/>
  <c r="I55"/>
  <c r="J55" s="1"/>
  <c r="I56"/>
  <c r="I57"/>
  <c r="J57" s="1"/>
  <c r="I58"/>
  <c r="I59"/>
  <c r="I60"/>
  <c r="I61"/>
  <c r="I62"/>
  <c r="I63"/>
  <c r="I64"/>
  <c r="I65"/>
  <c r="I66"/>
  <c r="I67"/>
  <c r="I68"/>
  <c r="I69"/>
  <c r="I70"/>
  <c r="I71"/>
  <c r="I72"/>
  <c r="I3"/>
  <c r="J3" s="1"/>
  <c r="I4" i="8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J3"/>
  <c r="I3"/>
  <c r="J6" i="7"/>
  <c r="J10"/>
  <c r="J12"/>
  <c r="J14"/>
  <c r="I4"/>
  <c r="J4" s="1"/>
  <c r="I5"/>
  <c r="J5" s="1"/>
  <c r="I6"/>
  <c r="I7"/>
  <c r="J7" s="1"/>
  <c r="I8"/>
  <c r="J8" s="1"/>
  <c r="I9"/>
  <c r="J9" s="1"/>
  <c r="I10"/>
  <c r="I11"/>
  <c r="J11" s="1"/>
  <c r="I12"/>
  <c r="I13"/>
  <c r="J13" s="1"/>
  <c r="I14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J3"/>
  <c r="I3"/>
  <c r="J5" i="6"/>
  <c r="J7"/>
  <c r="J9"/>
  <c r="J11"/>
  <c r="J13"/>
  <c r="J15"/>
  <c r="J21"/>
  <c r="J61"/>
  <c r="J63"/>
  <c r="J65"/>
  <c r="J67"/>
  <c r="I4"/>
  <c r="J4" s="1"/>
  <c r="I5"/>
  <c r="I6"/>
  <c r="J6" s="1"/>
  <c r="I7"/>
  <c r="I8"/>
  <c r="J8" s="1"/>
  <c r="I9"/>
  <c r="I10"/>
  <c r="J10" s="1"/>
  <c r="I11"/>
  <c r="I12"/>
  <c r="J12" s="1"/>
  <c r="I13"/>
  <c r="I14"/>
  <c r="J14" s="1"/>
  <c r="I15"/>
  <c r="I16"/>
  <c r="J16" s="1"/>
  <c r="I17"/>
  <c r="J17" s="1"/>
  <c r="I18"/>
  <c r="J18" s="1"/>
  <c r="I19"/>
  <c r="J19" s="1"/>
  <c r="I20"/>
  <c r="J20" s="1"/>
  <c r="I2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I62"/>
  <c r="J62" s="1"/>
  <c r="I63"/>
  <c r="I64"/>
  <c r="J64" s="1"/>
  <c r="I65"/>
  <c r="I66"/>
  <c r="J66" s="1"/>
  <c r="I67"/>
  <c r="I68"/>
  <c r="J68" s="1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3"/>
  <c r="J3" s="1"/>
  <c r="J5" i="5"/>
  <c r="J6"/>
  <c r="J8"/>
  <c r="J9"/>
  <c r="J10"/>
  <c r="J12"/>
  <c r="J13"/>
  <c r="J15"/>
  <c r="J17"/>
  <c r="J18"/>
  <c r="J20"/>
  <c r="J21"/>
  <c r="J25"/>
  <c r="J26"/>
  <c r="J28"/>
  <c r="J29"/>
  <c r="J30"/>
  <c r="J31"/>
  <c r="J32"/>
  <c r="J34"/>
  <c r="J35"/>
  <c r="J36"/>
  <c r="J38"/>
  <c r="J39"/>
  <c r="J40"/>
  <c r="J41"/>
  <c r="J42"/>
  <c r="J45"/>
  <c r="J46"/>
  <c r="J47"/>
  <c r="J48"/>
  <c r="J50"/>
  <c r="J52"/>
  <c r="J53"/>
  <c r="J54"/>
  <c r="J55"/>
  <c r="J56"/>
  <c r="J57"/>
  <c r="J58"/>
  <c r="J59"/>
  <c r="J60"/>
  <c r="J61"/>
  <c r="J62"/>
  <c r="J63"/>
  <c r="J64"/>
  <c r="J65"/>
  <c r="J66"/>
  <c r="J67"/>
  <c r="J68"/>
  <c r="I4"/>
  <c r="J4" s="1"/>
  <c r="I5"/>
  <c r="I6"/>
  <c r="I7"/>
  <c r="J7" s="1"/>
  <c r="I8"/>
  <c r="I9"/>
  <c r="I10"/>
  <c r="I11"/>
  <c r="J11" s="1"/>
  <c r="I12"/>
  <c r="I13"/>
  <c r="I14"/>
  <c r="J14" s="1"/>
  <c r="I15"/>
  <c r="I16"/>
  <c r="J16" s="1"/>
  <c r="I17"/>
  <c r="I18"/>
  <c r="I19"/>
  <c r="J19" s="1"/>
  <c r="I20"/>
  <c r="I21"/>
  <c r="I22"/>
  <c r="J22" s="1"/>
  <c r="I23"/>
  <c r="J23" s="1"/>
  <c r="I24"/>
  <c r="J24" s="1"/>
  <c r="I25"/>
  <c r="I26"/>
  <c r="I27"/>
  <c r="J27" s="1"/>
  <c r="I28"/>
  <c r="I29"/>
  <c r="I30"/>
  <c r="I31"/>
  <c r="I32"/>
  <c r="I33"/>
  <c r="J33" s="1"/>
  <c r="I34"/>
  <c r="I35"/>
  <c r="I36"/>
  <c r="I37"/>
  <c r="J37" s="1"/>
  <c r="I38"/>
  <c r="I39"/>
  <c r="I40"/>
  <c r="I41"/>
  <c r="I42"/>
  <c r="I43"/>
  <c r="J43" s="1"/>
  <c r="I44"/>
  <c r="J44" s="1"/>
  <c r="I45"/>
  <c r="I46"/>
  <c r="I47"/>
  <c r="I48"/>
  <c r="I49"/>
  <c r="J49" s="1"/>
  <c r="I50"/>
  <c r="I51"/>
  <c r="J51" s="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3"/>
  <c r="J3" s="1"/>
  <c r="I4" i="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3"/>
  <c r="J3" s="1"/>
  <c r="K3" i="2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K59" s="1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3"/>
  <c r="I58" i="22"/>
  <c r="J58" s="1"/>
  <c r="K61" i="21"/>
  <c r="I59" i="3"/>
  <c r="J59" s="1"/>
  <c r="I3" i="2"/>
  <c r="J3" s="1"/>
  <c r="I32"/>
  <c r="J32" s="1"/>
  <c r="K60" i="21"/>
  <c r="I58" i="3"/>
  <c r="J58" s="1"/>
  <c r="I19"/>
  <c r="J19" s="1"/>
  <c r="K58" i="21"/>
  <c r="I38" i="3"/>
  <c r="J38" s="1"/>
  <c r="I16"/>
  <c r="J16" s="1"/>
  <c r="I25" i="2"/>
  <c r="J25" s="1"/>
  <c r="I47"/>
  <c r="J47" s="1"/>
  <c r="I41"/>
  <c r="J41" s="1"/>
  <c r="I48" i="3"/>
  <c r="J48" s="1"/>
  <c r="I14"/>
  <c r="J14" s="1"/>
  <c r="I54" i="2"/>
  <c r="J54" s="1"/>
  <c r="I56" i="3"/>
  <c r="J56" s="1"/>
  <c r="I29" i="2"/>
  <c r="J29" s="1"/>
  <c r="I56"/>
  <c r="J56" s="1"/>
  <c r="I50" i="3"/>
  <c r="J50" s="1"/>
  <c r="I15"/>
  <c r="J15" s="1"/>
  <c r="I7"/>
  <c r="J7" s="1"/>
  <c r="I25"/>
  <c r="J25" s="1"/>
  <c r="I30"/>
  <c r="J30" s="1"/>
  <c r="I4"/>
  <c r="J4" s="1"/>
  <c r="I10"/>
  <c r="J10" s="1"/>
  <c r="I35"/>
  <c r="J35" s="1"/>
  <c r="I51"/>
  <c r="J51" s="1"/>
  <c r="I26"/>
  <c r="J26" s="1"/>
  <c r="I27"/>
  <c r="J27" s="1"/>
  <c r="I60"/>
  <c r="J60" s="1"/>
  <c r="I18"/>
  <c r="J18" s="1"/>
  <c r="I28"/>
  <c r="J28" s="1"/>
  <c r="I53"/>
  <c r="J53" s="1"/>
  <c r="I32"/>
  <c r="J32" s="1"/>
  <c r="I39"/>
  <c r="J39" s="1"/>
  <c r="I44"/>
  <c r="J44" s="1"/>
  <c r="I31"/>
  <c r="J31" s="1"/>
  <c r="I55"/>
  <c r="J55" s="1"/>
  <c r="I49"/>
  <c r="J49" s="1"/>
  <c r="I52"/>
  <c r="J52" s="1"/>
  <c r="I12"/>
  <c r="J12" s="1"/>
  <c r="I54"/>
  <c r="J54" s="1"/>
  <c r="I20"/>
  <c r="J20" s="1"/>
  <c r="I45"/>
  <c r="J45" s="1"/>
  <c r="I43"/>
  <c r="J43" s="1"/>
  <c r="I22"/>
  <c r="J22" s="1"/>
  <c r="I17"/>
  <c r="J17" s="1"/>
  <c r="I24"/>
  <c r="J24" s="1"/>
  <c r="I47"/>
  <c r="J47" s="1"/>
  <c r="I5"/>
  <c r="J5" s="1"/>
  <c r="I11"/>
  <c r="J11" s="1"/>
  <c r="I36"/>
  <c r="J36" s="1"/>
  <c r="I57"/>
  <c r="J57" s="1"/>
  <c r="I41"/>
  <c r="J41" s="1"/>
  <c r="I40"/>
  <c r="J40" s="1"/>
  <c r="I21"/>
  <c r="J21" s="1"/>
  <c r="I13"/>
  <c r="J13" s="1"/>
  <c r="I23"/>
  <c r="J23" s="1"/>
  <c r="I6"/>
  <c r="J6" s="1"/>
  <c r="I42"/>
  <c r="J42" s="1"/>
  <c r="I37"/>
  <c r="J37" s="1"/>
  <c r="I29"/>
  <c r="J29" s="1"/>
  <c r="I9"/>
  <c r="J9" s="1"/>
  <c r="I8"/>
  <c r="J8" s="1"/>
  <c r="I34"/>
  <c r="J34" s="1"/>
  <c r="I61"/>
  <c r="J61" s="1"/>
  <c r="I33"/>
  <c r="J33" s="1"/>
  <c r="I46"/>
  <c r="J46" s="1"/>
  <c r="I3"/>
  <c r="J3" s="1"/>
  <c r="I19" i="2"/>
  <c r="J19" s="1"/>
  <c r="I26"/>
  <c r="J26" s="1"/>
  <c r="I58"/>
  <c r="J58" s="1"/>
  <c r="I45"/>
  <c r="J45" s="1"/>
  <c r="I11"/>
  <c r="J11" s="1"/>
  <c r="I15"/>
  <c r="J15" s="1"/>
  <c r="I27"/>
  <c r="J27" s="1"/>
  <c r="I37"/>
  <c r="J37" s="1"/>
  <c r="I34"/>
  <c r="J34" s="1"/>
  <c r="I31"/>
  <c r="J31" s="1"/>
  <c r="I21"/>
  <c r="J21" s="1"/>
  <c r="I24"/>
  <c r="J24" s="1"/>
  <c r="I18"/>
  <c r="J18" s="1"/>
  <c r="I48"/>
  <c r="J48" s="1"/>
  <c r="I53"/>
  <c r="J53" s="1"/>
  <c r="I9"/>
  <c r="J9" s="1"/>
  <c r="I33"/>
  <c r="J33" s="1"/>
  <c r="I7"/>
  <c r="J7" s="1"/>
  <c r="I35"/>
  <c r="J35" s="1"/>
  <c r="I49"/>
  <c r="J49" s="1"/>
  <c r="I13"/>
  <c r="J13" s="1"/>
  <c r="I20"/>
  <c r="J20" s="1"/>
  <c r="I60"/>
  <c r="J60" s="1"/>
  <c r="I52"/>
  <c r="J52" s="1"/>
  <c r="I38"/>
  <c r="J38" s="1"/>
  <c r="I8"/>
  <c r="J8" s="1"/>
  <c r="I39"/>
  <c r="J39" s="1"/>
  <c r="I46"/>
  <c r="J46" s="1"/>
  <c r="I10"/>
  <c r="J10" s="1"/>
  <c r="I30"/>
  <c r="J30" s="1"/>
  <c r="I28"/>
  <c r="J28" s="1"/>
  <c r="I42"/>
  <c r="J42" s="1"/>
  <c r="I23"/>
  <c r="J23" s="1"/>
  <c r="I50"/>
  <c r="J50" s="1"/>
  <c r="I36"/>
  <c r="J36" s="1"/>
  <c r="I22"/>
  <c r="J22" s="1"/>
  <c r="I55"/>
  <c r="J55" s="1"/>
  <c r="I6"/>
  <c r="J6" s="1"/>
  <c r="I12"/>
  <c r="J12" s="1"/>
  <c r="I51"/>
  <c r="J51" s="1"/>
  <c r="I43"/>
  <c r="J43" s="1"/>
  <c r="I5"/>
  <c r="J5" s="1"/>
  <c r="I59"/>
  <c r="J59" s="1"/>
  <c r="I14"/>
  <c r="J14" s="1"/>
  <c r="I17"/>
  <c r="J17" s="1"/>
  <c r="I57"/>
  <c r="J57" s="1"/>
  <c r="I44"/>
  <c r="J44" s="1"/>
  <c r="I4"/>
  <c r="J4" s="1"/>
  <c r="I40"/>
  <c r="J40" s="1"/>
  <c r="I16"/>
  <c r="J16" s="1"/>
  <c r="J61" i="1"/>
  <c r="J62"/>
  <c r="I42"/>
  <c r="J42" s="1"/>
  <c r="I41"/>
  <c r="J41" s="1"/>
  <c r="I34"/>
  <c r="J34" s="1"/>
  <c r="I26"/>
  <c r="J26" s="1"/>
  <c r="I49"/>
  <c r="J49" s="1"/>
  <c r="I30"/>
  <c r="J30" s="1"/>
  <c r="I27"/>
  <c r="J27" s="1"/>
  <c r="I18"/>
  <c r="J18" s="1"/>
  <c r="I44"/>
  <c r="J44" s="1"/>
  <c r="I37"/>
  <c r="J37" s="1"/>
  <c r="I53"/>
  <c r="J53" s="1"/>
  <c r="I38"/>
  <c r="J38" s="1"/>
  <c r="I56"/>
  <c r="J56" s="1"/>
  <c r="I47"/>
  <c r="J47" s="1"/>
  <c r="I60"/>
  <c r="J60" s="1"/>
  <c r="I19"/>
  <c r="J19" s="1"/>
  <c r="I55"/>
  <c r="J55" s="1"/>
  <c r="I59"/>
  <c r="J59" s="1"/>
  <c r="I8"/>
  <c r="J8" s="1"/>
  <c r="I52"/>
  <c r="J52" s="1"/>
  <c r="I25"/>
  <c r="J25" s="1"/>
  <c r="I54"/>
  <c r="J54" s="1"/>
  <c r="I50"/>
  <c r="J50" s="1"/>
  <c r="I10"/>
  <c r="J10" s="1"/>
  <c r="I11"/>
  <c r="J11" s="1"/>
  <c r="I17"/>
  <c r="J17" s="1"/>
  <c r="I15"/>
  <c r="J15" s="1"/>
  <c r="I51"/>
  <c r="J51" s="1"/>
  <c r="I58"/>
  <c r="J58" s="1"/>
  <c r="I21"/>
  <c r="J21" s="1"/>
  <c r="I12"/>
  <c r="J12" s="1"/>
  <c r="I5"/>
  <c r="J5" s="1"/>
  <c r="I24"/>
  <c r="J24" s="1"/>
  <c r="I28"/>
  <c r="J28" s="1"/>
  <c r="I31"/>
  <c r="J31" s="1"/>
  <c r="I4"/>
  <c r="J4" s="1"/>
  <c r="I46"/>
  <c r="J46" s="1"/>
  <c r="I9"/>
  <c r="J9" s="1"/>
  <c r="I13"/>
  <c r="J13" s="1"/>
  <c r="I14"/>
  <c r="J14" s="1"/>
  <c r="I6"/>
  <c r="J6" s="1"/>
  <c r="I36"/>
  <c r="J36" s="1"/>
  <c r="I40"/>
  <c r="J40" s="1"/>
  <c r="I23"/>
  <c r="J23" s="1"/>
  <c r="I20"/>
  <c r="J20" s="1"/>
  <c r="I57"/>
  <c r="J57" s="1"/>
  <c r="I35"/>
  <c r="J35" s="1"/>
  <c r="I29"/>
  <c r="J29" s="1"/>
  <c r="I48"/>
  <c r="J48" s="1"/>
  <c r="I7"/>
  <c r="J7" s="1"/>
  <c r="I33"/>
  <c r="J33" s="1"/>
  <c r="I16"/>
  <c r="J16" s="1"/>
  <c r="I32"/>
  <c r="J32" s="1"/>
  <c r="I3"/>
  <c r="J3" s="1"/>
  <c r="I39"/>
  <c r="J39" s="1"/>
  <c r="I45"/>
  <c r="J45" s="1"/>
  <c r="I43"/>
  <c r="J43" s="1"/>
  <c r="I22"/>
  <c r="J22" s="1"/>
  <c r="I4" i="22"/>
  <c r="J4" s="1"/>
  <c r="I56"/>
  <c r="J56" s="1"/>
  <c r="I43"/>
  <c r="J43" s="1"/>
  <c r="I54"/>
  <c r="J54" s="1"/>
  <c r="I42"/>
  <c r="J42" s="1"/>
  <c r="I17"/>
  <c r="J17" s="1"/>
  <c r="I24"/>
  <c r="J24" s="1"/>
  <c r="I26"/>
  <c r="J26" s="1"/>
  <c r="I12"/>
  <c r="J12" s="1"/>
  <c r="I38"/>
  <c r="J38" s="1"/>
  <c r="I21"/>
  <c r="J21" s="1"/>
  <c r="I57"/>
  <c r="J57" s="1"/>
  <c r="I51"/>
  <c r="J51" s="1"/>
  <c r="I14"/>
  <c r="J14" s="1"/>
  <c r="I50"/>
  <c r="J50" s="1"/>
  <c r="I20"/>
  <c r="J20" s="1"/>
  <c r="I3"/>
  <c r="J3" s="1"/>
  <c r="I11"/>
  <c r="J11" s="1"/>
  <c r="I15"/>
  <c r="J15" s="1"/>
  <c r="I45"/>
  <c r="J45" s="1"/>
  <c r="I49"/>
  <c r="J49" s="1"/>
  <c r="I23"/>
  <c r="J23" s="1"/>
  <c r="I25"/>
  <c r="J25" s="1"/>
  <c r="I39"/>
  <c r="J39" s="1"/>
  <c r="I40"/>
  <c r="J40" s="1"/>
  <c r="I44"/>
  <c r="J44" s="1"/>
  <c r="I28"/>
  <c r="J28" s="1"/>
  <c r="I41"/>
  <c r="J41" s="1"/>
  <c r="I36"/>
  <c r="J36" s="1"/>
  <c r="I30"/>
  <c r="J30" s="1"/>
  <c r="I18"/>
  <c r="J18" s="1"/>
  <c r="I52"/>
  <c r="J52" s="1"/>
  <c r="I29"/>
  <c r="J29" s="1"/>
  <c r="I47"/>
  <c r="J47" s="1"/>
  <c r="I33"/>
  <c r="J33" s="1"/>
  <c r="I7"/>
  <c r="J7" s="1"/>
  <c r="I27"/>
  <c r="J27" s="1"/>
  <c r="I16"/>
  <c r="J16" s="1"/>
  <c r="I34"/>
  <c r="J34" s="1"/>
  <c r="I10"/>
  <c r="J10" s="1"/>
  <c r="I8"/>
  <c r="J8" s="1"/>
  <c r="I35"/>
  <c r="J35" s="1"/>
  <c r="I9"/>
  <c r="J9" s="1"/>
  <c r="I19"/>
  <c r="J19" s="1"/>
  <c r="I22"/>
  <c r="J22" s="1"/>
  <c r="I48"/>
  <c r="J48" s="1"/>
  <c r="I13"/>
  <c r="J13" s="1"/>
  <c r="I32"/>
  <c r="J32" s="1"/>
  <c r="I55"/>
  <c r="J55" s="1"/>
  <c r="I5"/>
  <c r="J5" s="1"/>
  <c r="I31"/>
  <c r="J31" s="1"/>
  <c r="I46"/>
  <c r="J46" s="1"/>
  <c r="I53"/>
  <c r="J53" s="1"/>
  <c r="I6"/>
  <c r="J6" s="1"/>
  <c r="I59"/>
  <c r="J59" s="1"/>
  <c r="I37"/>
  <c r="J37" s="1"/>
  <c r="K6" i="21"/>
  <c r="K9"/>
  <c r="K24"/>
  <c r="K36"/>
  <c r="K18"/>
  <c r="K53"/>
  <c r="K55"/>
  <c r="K50"/>
  <c r="K48"/>
  <c r="K29"/>
  <c r="K20"/>
  <c r="K17"/>
  <c r="K37"/>
  <c r="K51"/>
  <c r="K16"/>
  <c r="K32"/>
  <c r="K21"/>
  <c r="K54"/>
  <c r="K12"/>
  <c r="K43"/>
  <c r="K8"/>
  <c r="K7"/>
  <c r="K45"/>
  <c r="K39"/>
  <c r="K34"/>
  <c r="K44"/>
  <c r="K31"/>
  <c r="K38"/>
  <c r="K52"/>
  <c r="K19"/>
  <c r="K28"/>
  <c r="K25"/>
  <c r="K27"/>
  <c r="K46"/>
  <c r="K33"/>
  <c r="K5"/>
  <c r="K10"/>
  <c r="K42"/>
  <c r="K13"/>
  <c r="K23"/>
  <c r="K14"/>
  <c r="K22"/>
  <c r="K11"/>
  <c r="K49"/>
  <c r="K41"/>
  <c r="K56"/>
  <c r="K40"/>
  <c r="K30"/>
  <c r="K26"/>
  <c r="K47"/>
  <c r="K4"/>
  <c r="K15"/>
  <c r="K57"/>
  <c r="K35"/>
  <c r="D33" i="39"/>
  <c r="B33"/>
  <c r="C33"/>
  <c r="C126" i="30"/>
  <c r="B126"/>
  <c r="D126"/>
  <c r="F57" i="11"/>
  <c r="I57"/>
  <c r="J57" s="1"/>
  <c r="E55"/>
  <c r="E54"/>
  <c r="G70" i="30"/>
  <c r="B80"/>
  <c r="B45"/>
  <c r="B81"/>
  <c r="C34"/>
  <c r="J22"/>
  <c r="B23"/>
  <c r="A21"/>
  <c r="D7"/>
  <c r="D4"/>
  <c r="D3"/>
  <c r="D2"/>
  <c r="B7"/>
  <c r="B2"/>
  <c r="D5"/>
  <c r="D6"/>
  <c r="B6"/>
  <c r="B5"/>
  <c r="B4"/>
  <c r="B8" s="1"/>
  <c r="B3"/>
  <c r="B36" i="39" l="1"/>
  <c r="D8" i="30"/>
  <c r="B10"/>
  <c r="C38" s="1"/>
  <c r="F55" i="11" l="1"/>
  <c r="F54"/>
  <c r="I64" i="3" l="1"/>
  <c r="I65"/>
  <c r="I66"/>
  <c r="K82" i="24" l="1"/>
  <c r="K81"/>
  <c r="K80"/>
  <c r="K79"/>
  <c r="K78"/>
  <c r="K77"/>
  <c r="K76"/>
  <c r="K75"/>
  <c r="K74"/>
  <c r="K73"/>
</calcChain>
</file>

<file path=xl/sharedStrings.xml><?xml version="1.0" encoding="utf-8"?>
<sst xmlns="http://schemas.openxmlformats.org/spreadsheetml/2006/main" count="3233" uniqueCount="1689">
  <si>
    <t>SN</t>
  </si>
  <si>
    <t>NAME</t>
  </si>
  <si>
    <t>STATUS</t>
  </si>
  <si>
    <t>CONTACT</t>
  </si>
  <si>
    <t>AMOUNT 1</t>
  </si>
  <si>
    <t>AMOUNT 2</t>
  </si>
  <si>
    <t>AMOUNT 3</t>
  </si>
  <si>
    <t>TOTAL EXPECTED</t>
  </si>
  <si>
    <t>TOTAL PAID</t>
  </si>
  <si>
    <t>REMAINING 1ST INST</t>
  </si>
  <si>
    <t>OLD</t>
  </si>
  <si>
    <t>NTSAMA MANGA GUY</t>
  </si>
  <si>
    <t>NZELLE NANCY NGEDE NTOKO</t>
  </si>
  <si>
    <t>SAMUVAH PROMISE</t>
  </si>
  <si>
    <t>NOUTANG BACK AYMERICK</t>
  </si>
  <si>
    <t>YERAN MACFRED MENGNJO</t>
  </si>
  <si>
    <t>ZOUGA II EMMANUEL</t>
  </si>
  <si>
    <t>NGWA JOY AFANWI</t>
  </si>
  <si>
    <t>NJO'O LOHAN NATHAN</t>
  </si>
  <si>
    <t>NKENFACK TEFOGOUM ALLAN</t>
  </si>
  <si>
    <t>SUINYUY NELLY JOEL BERINYUY</t>
  </si>
  <si>
    <t>TASSE MAURELLE LOUISA</t>
  </si>
  <si>
    <t>TICHA PENN DENZEL TICHA</t>
  </si>
  <si>
    <t>WANGA TIRON MBIASEH</t>
  </si>
  <si>
    <t>TCHUIGANG MUKAH WARREN</t>
  </si>
  <si>
    <t>NJI FAVOUR ZUH</t>
  </si>
  <si>
    <t>SHEKINA GLORY FONBAH</t>
  </si>
  <si>
    <t>SHEY BLANDINE KFEKFE</t>
  </si>
  <si>
    <t>TASAH ANGEL-QUINSY KAH</t>
  </si>
  <si>
    <t>TCHINDA GSITELI ALFRED</t>
  </si>
  <si>
    <t>674523542/651090814</t>
  </si>
  <si>
    <t>694546226/698288889</t>
  </si>
  <si>
    <t>699604045/674854019</t>
  </si>
  <si>
    <t>699347367/677951765</t>
  </si>
  <si>
    <t>677643212/670839168</t>
  </si>
  <si>
    <t>675376879/680026296</t>
  </si>
  <si>
    <t>674335441/676514615</t>
  </si>
  <si>
    <t>6775853500/675043528</t>
  </si>
  <si>
    <t>677563097/675642171</t>
  </si>
  <si>
    <t>AMOUNT EXPECTED</t>
  </si>
  <si>
    <t>AMOUNT 4</t>
  </si>
  <si>
    <t>F1N</t>
  </si>
  <si>
    <t>F1M</t>
  </si>
  <si>
    <t>F1MN</t>
  </si>
  <si>
    <t>F1MS</t>
  </si>
  <si>
    <t>F2N</t>
  </si>
  <si>
    <t>F2S</t>
  </si>
  <si>
    <t>F2MS</t>
  </si>
  <si>
    <t>F2MN</t>
  </si>
  <si>
    <t>F2M</t>
  </si>
  <si>
    <t>F3N</t>
  </si>
  <si>
    <t>F3S</t>
  </si>
  <si>
    <t>F3MN</t>
  </si>
  <si>
    <t>F3M</t>
  </si>
  <si>
    <t>F4N</t>
  </si>
  <si>
    <t>F4S</t>
  </si>
  <si>
    <t>F4MN</t>
  </si>
  <si>
    <t>F5N</t>
  </si>
  <si>
    <t>F5MN</t>
  </si>
  <si>
    <t>F5S</t>
  </si>
  <si>
    <t>REMAINING 2nd  INST</t>
  </si>
  <si>
    <t>TOTAL DEBT</t>
  </si>
  <si>
    <t>REAM OF PAPER</t>
  </si>
  <si>
    <t>REMAINING 1ST  INST</t>
  </si>
  <si>
    <t>REAM</t>
  </si>
  <si>
    <t>AMOUNT2</t>
  </si>
  <si>
    <t xml:space="preserve">TOTAL EXPECTED </t>
  </si>
  <si>
    <t>OWING 1ST INST</t>
  </si>
  <si>
    <t>AMOUNT1</t>
  </si>
  <si>
    <t>OWEING 1ST INST</t>
  </si>
  <si>
    <t>F5MS</t>
  </si>
  <si>
    <t>OWEINF 1ST INST</t>
  </si>
  <si>
    <t>REMAING 1ST INS</t>
  </si>
  <si>
    <t>F3MS</t>
  </si>
  <si>
    <t>F4MS</t>
  </si>
  <si>
    <t>TOTATL EXPECTED</t>
  </si>
  <si>
    <t xml:space="preserve">  </t>
  </si>
  <si>
    <t>AMOUNT3</t>
  </si>
  <si>
    <t>TOTAL EXP</t>
  </si>
  <si>
    <t>OWEING 1ST INT</t>
  </si>
  <si>
    <t>NKOTH GABRIELLE DAPHNEY R.</t>
  </si>
  <si>
    <t>TATA JASON-BRIGHT</t>
  </si>
  <si>
    <t>TOME BIH ABOUEM TRACY</t>
  </si>
  <si>
    <t>LSS2</t>
  </si>
  <si>
    <t>LSA</t>
  </si>
  <si>
    <t>VIRTUE REED</t>
  </si>
  <si>
    <t>LSS1</t>
  </si>
  <si>
    <t>USS1</t>
  </si>
  <si>
    <t>USS2</t>
  </si>
  <si>
    <t>USA1</t>
  </si>
  <si>
    <t>USA2</t>
  </si>
  <si>
    <t>25-11-24</t>
  </si>
  <si>
    <t>21-11-24</t>
  </si>
  <si>
    <t xml:space="preserve"> </t>
  </si>
  <si>
    <t>TOTAL DEPT</t>
  </si>
  <si>
    <t>PRINCI</t>
  </si>
  <si>
    <t>manag f</t>
  </si>
  <si>
    <t>princi</t>
  </si>
  <si>
    <t>EXP</t>
  </si>
  <si>
    <t>165*29,500</t>
  </si>
  <si>
    <t>23*28500</t>
  </si>
  <si>
    <t>4*24500</t>
  </si>
  <si>
    <t>31*23500</t>
  </si>
  <si>
    <t>1*15500</t>
  </si>
  <si>
    <t>9*14500</t>
  </si>
  <si>
    <t>55*29500</t>
  </si>
  <si>
    <t>45*44500</t>
  </si>
  <si>
    <t>26*27500</t>
  </si>
  <si>
    <t>1*24500</t>
  </si>
  <si>
    <t>o/l record</t>
  </si>
  <si>
    <t>A/l record</t>
  </si>
  <si>
    <t>DEPOSIT in bank</t>
  </si>
  <si>
    <t>cash at hand</t>
  </si>
  <si>
    <t>TOTAL CASH</t>
  </si>
  <si>
    <t>TOTAL INCOME</t>
  </si>
  <si>
    <t>TOTAL EXIT</t>
  </si>
  <si>
    <t>AMOUNT NOT RECEIVED</t>
  </si>
  <si>
    <t>(44500+29500)= 74000</t>
  </si>
  <si>
    <t>IN FEE</t>
  </si>
  <si>
    <t>TOTAL</t>
  </si>
  <si>
    <t>EXPENSE</t>
  </si>
  <si>
    <t>BALANCE</t>
  </si>
  <si>
    <t>TOTAL INCOME-TOTAL EXIT</t>
  </si>
  <si>
    <t>TRANSPORT TO BANK</t>
  </si>
  <si>
    <t>expence of GCE money</t>
  </si>
  <si>
    <t xml:space="preserve">personnelle </t>
  </si>
  <si>
    <t xml:space="preserve">amount </t>
  </si>
  <si>
    <t>motive</t>
  </si>
  <si>
    <t>pay for fish</t>
  </si>
  <si>
    <t>feed</t>
  </si>
  <si>
    <t>GCE (MIN)</t>
  </si>
  <si>
    <t>C|O PRINCI</t>
  </si>
  <si>
    <t>LIGHT ,SAVON,RUBBER FOR BROOM</t>
  </si>
  <si>
    <t>LOAN MR DENIS</t>
  </si>
  <si>
    <t>BREAD</t>
  </si>
  <si>
    <t>LOAN T MR KEDZE</t>
  </si>
  <si>
    <t>WATER</t>
  </si>
  <si>
    <t>TRAVEL FOR BURIAL</t>
  </si>
  <si>
    <t>PLUMER</t>
  </si>
  <si>
    <t>MME ENOH</t>
  </si>
  <si>
    <t>MOMO TO 3 PERSONS</t>
  </si>
  <si>
    <t>PULL MACHINE</t>
  </si>
  <si>
    <t>WINE</t>
  </si>
  <si>
    <t>C\O PRINCI</t>
  </si>
  <si>
    <t>INSPECTORS</t>
  </si>
  <si>
    <t>PRINTING</t>
  </si>
  <si>
    <t>SECTORIAL CONFERENCE</t>
  </si>
  <si>
    <t>REPAIR LAPTOP</t>
  </si>
  <si>
    <t>TO MR NTOKO</t>
  </si>
  <si>
    <t>TO COMPUTER SUPPLIER</t>
  </si>
  <si>
    <t>BATTERY</t>
  </si>
  <si>
    <t>IN ENVELOPE TO MR KEDZE</t>
  </si>
  <si>
    <t>TO A STUDENT</t>
  </si>
  <si>
    <t>TO MA BRI</t>
  </si>
  <si>
    <t>LOAN MR NJOH</t>
  </si>
  <si>
    <t>C\O PRINCI(RITA)</t>
  </si>
  <si>
    <t>ELECTRICITY</t>
  </si>
  <si>
    <t>TRAVEL TO BUEA</t>
  </si>
  <si>
    <t>PEREZ</t>
  </si>
  <si>
    <t>PA ENAH</t>
  </si>
  <si>
    <t>RECIEPT BOOKLETS</t>
  </si>
  <si>
    <t>left</t>
  </si>
  <si>
    <t xml:space="preserve">                                                                                 </t>
  </si>
  <si>
    <t>class</t>
  </si>
  <si>
    <t>total expected</t>
  </si>
  <si>
    <t>total paid</t>
  </si>
  <si>
    <t>debt</t>
  </si>
  <si>
    <t>F1S</t>
  </si>
  <si>
    <t xml:space="preserve">F4MS </t>
  </si>
  <si>
    <t>parent contact</t>
  </si>
  <si>
    <t>MASE GRACE CLAIRE</t>
  </si>
  <si>
    <t>ATCHOU JASMI ENOW NDIP</t>
  </si>
  <si>
    <t>674559593/675311678</t>
  </si>
  <si>
    <t>BILONG JACQUES</t>
  </si>
  <si>
    <t>690197617/698342159</t>
  </si>
  <si>
    <t>FUMKWI JEMIMA RHEMA FANWI</t>
  </si>
  <si>
    <t>MBAZOA AMBASSA ISABELLE JEHUDIELLE</t>
  </si>
  <si>
    <t>ESSOA BEKOUDOU PIERRE NATHANAEL</t>
  </si>
  <si>
    <t>TCHAPTCHET DAVID PERCIVAL</t>
  </si>
  <si>
    <t>TONG BONG MOLLY-TRACY MAILYS</t>
  </si>
  <si>
    <t>TASAH DAREL MBAH</t>
  </si>
  <si>
    <t>677001245/679965502</t>
  </si>
  <si>
    <t>SEUGUE NDONGO EMMANUEL ARTHUR</t>
  </si>
  <si>
    <t>KAMGAING TIAGO EMMANUEL MESMAIN</t>
  </si>
  <si>
    <t xml:space="preserve">ETONGUE MAYER RHONI </t>
  </si>
  <si>
    <t>ENAMA AUDREY CARMEN</t>
  </si>
  <si>
    <t>MBONGO TENGMARA ELISHA MILANE</t>
  </si>
  <si>
    <t>696517729/670245297</t>
  </si>
  <si>
    <t>TATA AFANYU RONYEH</t>
  </si>
  <si>
    <t>674579697/677925630</t>
  </si>
  <si>
    <t>EJENGUELE KEME NICOLE LAURA SIMONE</t>
  </si>
  <si>
    <t>699311278/696711067</t>
  </si>
  <si>
    <t>KENKO ADORA TASSODONG MAGUERITE</t>
  </si>
  <si>
    <t>679187865/693616154</t>
  </si>
  <si>
    <t>EYOLE NJOH CATHERINE ANGELE</t>
  </si>
  <si>
    <t>TEBOH VICTORY TICHECK</t>
  </si>
  <si>
    <t>CHE NJINGANG BRYAN</t>
  </si>
  <si>
    <t>677580601/693560555</t>
  </si>
  <si>
    <t>NKOUME AMAMANA ELIEL M.N</t>
  </si>
  <si>
    <t>BIKWEKEH KAY-LENA TAMBONG</t>
  </si>
  <si>
    <t>AZEMAFAC TSOFAC LORD HERNANDEZ</t>
  </si>
  <si>
    <t>NSOA MEKONGO ROUANE SAMUEL</t>
  </si>
  <si>
    <t>MOTALE BOBB-MIGUEL NGALLE</t>
  </si>
  <si>
    <t>ABONGTAH NGUM JANICE CHE</t>
  </si>
  <si>
    <t>677434434/690179946</t>
  </si>
  <si>
    <t>MADJEU GANG KENNE KISITA LOVLINE</t>
  </si>
  <si>
    <t>NKOUMOU ATANGANA GABRIEL ANDRE</t>
  </si>
  <si>
    <t>691998357/678819904</t>
  </si>
  <si>
    <t>KAPTUE TANDJA NATHAN JERRY</t>
  </si>
  <si>
    <t>674533088/677117424</t>
  </si>
  <si>
    <t>MEDJIOPO DOUANLA ROY JOACHIM</t>
  </si>
  <si>
    <t xml:space="preserve">TCHAKOUNTE BOUTCHOUANG ANTONIN </t>
  </si>
  <si>
    <t>679746895/652203958</t>
  </si>
  <si>
    <t>ETA MARTIN BAIYE</t>
  </si>
  <si>
    <t>GUIADEM DE TADJUDJE ISIS MARIANOU</t>
  </si>
  <si>
    <t>FUNOCK DAMAIN  ACHU</t>
  </si>
  <si>
    <t>GOMBITANG METOGO MURIELLE ANITA</t>
  </si>
  <si>
    <t>NYALA JEPHTHAH EMMANUEL EWOTA</t>
  </si>
  <si>
    <t>MACHIA RIM OUALID JAFAR</t>
  </si>
  <si>
    <t>AMOUGOU AMBE EVAN MIGUEL</t>
  </si>
  <si>
    <t>679746746/693035007</t>
  </si>
  <si>
    <t>CHAPLA CHOFOR ALICIA ESTHER FEKEM</t>
  </si>
  <si>
    <t>NDUKONG ANGEL MONIQUE DOROTHEE</t>
  </si>
  <si>
    <t xml:space="preserve">DI-ELLEY ADOUM ANAELLE </t>
  </si>
  <si>
    <t>FOUDA EMINI FERNANDE</t>
  </si>
  <si>
    <t>DJOUTA DEMME SENNY PHANUEL</t>
  </si>
  <si>
    <t>FAI NASY PEARL SUINYUY</t>
  </si>
  <si>
    <t>CHE DIVINE PRAIS</t>
  </si>
  <si>
    <t>SIRRI PRINCESS FAVOUR CHO</t>
  </si>
  <si>
    <t>NDIFUSAH NEBA JIREH EMMANUELS</t>
  </si>
  <si>
    <t>NDAMFOR ASONYUY AMBIT RINA</t>
  </si>
  <si>
    <t>KANG KINDNESS MOM</t>
  </si>
  <si>
    <t>GOD'SGRACE TIARA AYAFOR</t>
  </si>
  <si>
    <t>ONDO BANGA DOMINIQUE</t>
  </si>
  <si>
    <t>AKWAGOH FAOUR EBITUGHO</t>
  </si>
  <si>
    <t>DJOZE TAKAN GERMINA GLORY</t>
  </si>
  <si>
    <t>NOUBISSI DIVINE LUCIENNE</t>
  </si>
  <si>
    <t>AYELENYUY-NEH LORA ANYERE</t>
  </si>
  <si>
    <t>YEMELI ASHLI NCHINDAH</t>
  </si>
  <si>
    <t>677802156/676104627</t>
  </si>
  <si>
    <t>OUTHAYMINE ABDOURRAHMAN I.A.W</t>
  </si>
  <si>
    <t>TSALA HADASSA SAMUELLE</t>
  </si>
  <si>
    <t>694453201/653228996</t>
  </si>
  <si>
    <t>NYEP INDJAM MALIAKA IVA FOMONYUY</t>
  </si>
  <si>
    <t>FONYUY ELISHA SOBUNRI</t>
  </si>
  <si>
    <t>MANGEB KIMORA DASSY</t>
  </si>
  <si>
    <t>ECHIAGE AKWE HARRY-GODSON</t>
  </si>
  <si>
    <t>696405492/677463514</t>
  </si>
  <si>
    <t>NSIDJINE NYUYKI MARC AUREL</t>
  </si>
  <si>
    <t>KENKEM TSOBZE LUCRESSE LEA</t>
  </si>
  <si>
    <t>YEWAH TILY ANDY JAROD</t>
  </si>
  <si>
    <t>TEDONDJE NATHAN MBIANYOR</t>
  </si>
  <si>
    <t>ENGUENE AMVOUNA MARIE-GRACE A.</t>
  </si>
  <si>
    <t>TCHINDA MAFFO NATHANIEL</t>
  </si>
  <si>
    <t>KAMGA MELVINE BRANDONE</t>
  </si>
  <si>
    <t>675329259/694273324</t>
  </si>
  <si>
    <t>ARREY KEREN-HAPPUCH</t>
  </si>
  <si>
    <t>653044921/671386251</t>
  </si>
  <si>
    <t>EBELE MANDJOMBE MUSANGO GRACE</t>
  </si>
  <si>
    <t>ESSOMBA OMGBA CARLA</t>
  </si>
  <si>
    <t>PRINCE JINGA PETER</t>
  </si>
  <si>
    <t>TCHATA MBOUMO DIVINA</t>
  </si>
  <si>
    <t>KUISSEU KAMDEM LAETICIA CARELLE</t>
  </si>
  <si>
    <t>MASSODA MA SOULOUG BELL ISABELLE</t>
  </si>
  <si>
    <t>NSOM ALLEN PELSY FOMONYUY</t>
  </si>
  <si>
    <t>PETGA DANZI GLORY SHALOM</t>
  </si>
  <si>
    <t>MOFOR JEANIS FAVOUR</t>
  </si>
  <si>
    <t>NTOUNGWA NGOUBA FELIX EVAN</t>
  </si>
  <si>
    <t>NOLANN TYLOR</t>
  </si>
  <si>
    <t>NAVELIE THOUAMEGNE</t>
  </si>
  <si>
    <t>GSITELI DANIEL</t>
  </si>
  <si>
    <t>TOKO TIEDO ALAN PHARES</t>
  </si>
  <si>
    <t>MOUELLE ELOMO AHONYA</t>
  </si>
  <si>
    <t xml:space="preserve">SHEY JOY YUHSINYU </t>
  </si>
  <si>
    <t>NGHOGUE KIFACH DJOUFACK JENNY</t>
  </si>
  <si>
    <t>DEMANOU HOSANNA</t>
  </si>
  <si>
    <t>MENGUE MESSI PATRICE DUVAL</t>
  </si>
  <si>
    <t>FEUGUENG ZENYA JOYRA</t>
  </si>
  <si>
    <t>NKAKE DIBOPA HOSANNE MARIELLA</t>
  </si>
  <si>
    <t>DONGMO NGUEFACK LENA CARLINE</t>
  </si>
  <si>
    <t>DJAPOU ASHOPOU JULES O'NEAL</t>
  </si>
  <si>
    <t>NKENGNE TCEUTCHOUA DUREL</t>
  </si>
  <si>
    <t>DJEUMO KOUEDZO RUDHY</t>
  </si>
  <si>
    <t>INDIANA JENNY MASANGO</t>
  </si>
  <si>
    <t>KENMOE KAMGANG CELIA</t>
  </si>
  <si>
    <t xml:space="preserve">SONE SERGE MAUREEN </t>
  </si>
  <si>
    <t>EFANDE KONGNE EMMANUEL</t>
  </si>
  <si>
    <t>NDEGA MBOTA RENEE MICHAELA</t>
  </si>
  <si>
    <t>NDANGOH NATHJAN DOB-GIMMA</t>
  </si>
  <si>
    <t>675995089/690075738</t>
  </si>
  <si>
    <t>JIAZET FIPA RUTH</t>
  </si>
  <si>
    <t>NGANDJON MEKOU HILARY ZOE</t>
  </si>
  <si>
    <t>NEILLA EBANGHA TAMBE</t>
  </si>
  <si>
    <t>MELEGOUO NGUIDJOL PRINCESS SERENA</t>
  </si>
  <si>
    <t>LOIS NJOYA MBEFEH</t>
  </si>
  <si>
    <t>SHIEMENYI BENLA MARION</t>
  </si>
  <si>
    <t>MBALA RAPHAEL JERRY</t>
  </si>
  <si>
    <t>677977046/695167841</t>
  </si>
  <si>
    <t>MAFFO KENECHI FRESCA CHINASA</t>
  </si>
  <si>
    <t>DONTSI ANGE</t>
  </si>
  <si>
    <t>NGUEMFO TALLA ROSTINE</t>
  </si>
  <si>
    <t>690467724/676173449</t>
  </si>
  <si>
    <t>MOUAFFO TIOMELA ACHNELLE DIVINE</t>
  </si>
  <si>
    <t>TANGIE FAITH BIH</t>
  </si>
  <si>
    <t>TSIMI OTTOU ETIENNE STEPHANE</t>
  </si>
  <si>
    <t>PEREZ NJOMI EGBE BESONG</t>
  </si>
  <si>
    <t>ZOBONAMA MARIE CLAIRE MAEVA</t>
  </si>
  <si>
    <t xml:space="preserve">ENDOMO ZOUAME JEAN MARIE ANDRE </t>
  </si>
  <si>
    <t xml:space="preserve">       657782609/651552415</t>
  </si>
  <si>
    <t>TCHOFFO FEUDJIO FRANCK CABREL</t>
  </si>
  <si>
    <t xml:space="preserve">        659368842/673489202</t>
  </si>
  <si>
    <t>ZOBO BISSOMO VICTOIRE MURIELLE</t>
  </si>
  <si>
    <t>ANU CHARLENE BEI</t>
  </si>
  <si>
    <t xml:space="preserve">TABI BITJICK YANN M'RICK </t>
  </si>
  <si>
    <t>KOUAM MESSI HOPE PASCAL</t>
  </si>
  <si>
    <t>655953827/696738898</t>
  </si>
  <si>
    <t>TATCHOM NOSSI AUDREY MICHELE</t>
  </si>
  <si>
    <t>SHILOH MATILDA ESOH NDIFOR RAMANG</t>
  </si>
  <si>
    <t>BALLA ONDOA JEAN TONY</t>
  </si>
  <si>
    <t>BERINYUY JOY IVANA</t>
  </si>
  <si>
    <t xml:space="preserve">DONO NDANG JEAN MARIE </t>
  </si>
  <si>
    <t>673872222/699560055</t>
  </si>
  <si>
    <t>SUINYUY NAOMI REJOICE GHANSENYUY</t>
  </si>
  <si>
    <t>ZOA BELLA ADRIENNE CAMILLE</t>
  </si>
  <si>
    <t>658307506/687451884</t>
  </si>
  <si>
    <t xml:space="preserve">FEUSSI TCHINDA ARCHANGE </t>
  </si>
  <si>
    <t>BIPAN MBOURI MARIE RAPHAELLA</t>
  </si>
  <si>
    <t>AFEUNUI GRACIA</t>
  </si>
  <si>
    <t>KABUIN NTSAMA NATHAN IGNACE</t>
  </si>
  <si>
    <t>691885048/671607216</t>
  </si>
  <si>
    <t>MANGA BISSO DAVID</t>
  </si>
  <si>
    <t>673472967/691618849</t>
  </si>
  <si>
    <t>MBEK NDO SAMUEL DEBORA FRANCOISE</t>
  </si>
  <si>
    <t>ADIDIGUE MEBINA VERONIGUE</t>
  </si>
  <si>
    <t>OYONO ENGUELE MICHAELLE JEAN ADRIELLE</t>
  </si>
  <si>
    <t>AYISSI POKAM ILE URIEL</t>
  </si>
  <si>
    <t xml:space="preserve">BITOUNOU EKEME ALEX RAPHAEL </t>
  </si>
  <si>
    <t>CHU GIDEON ZIH</t>
  </si>
  <si>
    <t xml:space="preserve">       691236881/678379390</t>
  </si>
  <si>
    <t>ANAM DANIEL NYAMDONG</t>
  </si>
  <si>
    <t>MICHELLE IFEOMAKA ORAZULIME</t>
  </si>
  <si>
    <t>NANGMO ZEMKOUO LIZA</t>
  </si>
  <si>
    <t>KABEYENE MAKENDI</t>
  </si>
  <si>
    <t>EYAMBE TSOPGUE KERENE FAITH</t>
  </si>
  <si>
    <t>YINGANE KAREN GAYANE GABRILLE</t>
  </si>
  <si>
    <t>MENTCHETA CALEB</t>
  </si>
  <si>
    <t>MBABIA KWAKEP BRYAN ENZO</t>
  </si>
  <si>
    <t>SAMBA NOVELA MANJUH</t>
  </si>
  <si>
    <t>ANOH NAOMIE FRI</t>
  </si>
  <si>
    <t>MBOMKOU ABONGEH JOYCE</t>
  </si>
  <si>
    <t>DONKENG LEUKANG PRINCESSE</t>
  </si>
  <si>
    <t>DJON-LI-DJON PERPETUE FLEUR HADIDJA</t>
  </si>
  <si>
    <t>ESTHER EPEE EYOUM</t>
  </si>
  <si>
    <t>KWETCHE LANKEU ROANN ESDNAS</t>
  </si>
  <si>
    <t>THIERRY MIGUEL SHU YONG AMBASSA</t>
  </si>
  <si>
    <t>670243883/693549021</t>
  </si>
  <si>
    <t>NGEYA AUDREY KWASINWI</t>
  </si>
  <si>
    <t>BETE MENDOMO MARTHE CASSANDRA</t>
  </si>
  <si>
    <t>DJIENTCHEU NGUEUKAM LESLIE GRACE</t>
  </si>
  <si>
    <t>677367460/677481858</t>
  </si>
  <si>
    <t>LADZOU TCHIO ANGE MERVEILLE</t>
  </si>
  <si>
    <t>MKAM TCHEHO THIERRY ISAAC</t>
  </si>
  <si>
    <t xml:space="preserve">MEZEPO PEHUIE GABRIEL ARCHANGE </t>
  </si>
  <si>
    <t>695957490/682962762</t>
  </si>
  <si>
    <t>MASSOH ADRIANA DIVINE</t>
  </si>
  <si>
    <t>FOMEKONG ESSAMA LAURELINE JOANNA</t>
  </si>
  <si>
    <t>679923142/694801488</t>
  </si>
  <si>
    <t>KELKI PAUL RIGOBERT</t>
  </si>
  <si>
    <t>652840296/674786535</t>
  </si>
  <si>
    <t>ENGUENE EYIMI JOELLE NOURHA</t>
  </si>
  <si>
    <t>670079777/695767285</t>
  </si>
  <si>
    <t>NJENWIE REJOYCE ATABU</t>
  </si>
  <si>
    <t>OWONO GUY MARCEL BERTRAND</t>
  </si>
  <si>
    <t>BEGOUME PHILIPPE LUCAS</t>
  </si>
  <si>
    <t>MEKONGO EMAH BASILE</t>
  </si>
  <si>
    <t>653575161/699693979</t>
  </si>
  <si>
    <t>ASSENGUE NYOBE DAVILA</t>
  </si>
  <si>
    <t>MICAH MARTINS AKONYA ANYANGWE</t>
  </si>
  <si>
    <t>NJUH AFOUKEZE JOY MBIH</t>
  </si>
  <si>
    <t>BINIGA TCHINDA LYS KELIANE</t>
  </si>
  <si>
    <t>EVA RAPHAELLE NORRA</t>
  </si>
  <si>
    <t>ZIBI AITKINS SARAH EMMANUELLE</t>
  </si>
  <si>
    <t>NYEMB MBOUDOU EMMA KLOE</t>
  </si>
  <si>
    <t xml:space="preserve">MOAPIEMB ANKOUMBEL EDMOND </t>
  </si>
  <si>
    <t>697904033/696300342</t>
  </si>
  <si>
    <t>BATOBOK NZANG ENZO MOISE</t>
  </si>
  <si>
    <t>MONTY NGONO FORTUNE SOPHIANE</t>
  </si>
  <si>
    <t>NGOLALAM KONG ALBERTINE</t>
  </si>
  <si>
    <t>BELLE KYLIE JOY NTANEN</t>
  </si>
  <si>
    <t>MAGNE CHAUMSSEM DAVILLA</t>
  </si>
  <si>
    <t>LUKONG EVELINE NYUYKONMO</t>
  </si>
  <si>
    <t>NAIYOM BONTO FLORENCE</t>
  </si>
  <si>
    <t xml:space="preserve">       696396039/695393381</t>
  </si>
  <si>
    <t>KADJI TCHUIMANI HORUS</t>
  </si>
  <si>
    <t>NKAPTSCHOUNG WITNESS AGON</t>
  </si>
  <si>
    <t>MIYOGOG ESPOIR NATHAN</t>
  </si>
  <si>
    <t>HOUAG BIWOLE ALBERT LUCAS</t>
  </si>
  <si>
    <t>SON HAFOUO TEHODIO EVA SHEKINA</t>
  </si>
  <si>
    <t>679110957/673899105</t>
  </si>
  <si>
    <t>AMINATOU HAMIDOU</t>
  </si>
  <si>
    <t>BIKIDIG MELONO JORDANE PHARELLE</t>
  </si>
  <si>
    <t>NTIEH SOH SIMEON NATHAN</t>
  </si>
  <si>
    <t>NANGA YOMBEU ALICIA NOEMIE</t>
  </si>
  <si>
    <t>675918087/674650200</t>
  </si>
  <si>
    <t>AKENJI ANYE HARLEY-PEACE</t>
  </si>
  <si>
    <t>YONYAM TAMBO PERLA FAVOUR</t>
  </si>
  <si>
    <t>693213114/696111334</t>
  </si>
  <si>
    <t>CHEUGO TCHEUMANI DONALKD</t>
  </si>
  <si>
    <t>EKOSSO EBANG MBASSI TRACY</t>
  </si>
  <si>
    <t>TCHINDA TAMUNKANG BLESSING</t>
  </si>
  <si>
    <t>ABANDA CHIRA MUDITH FRU</t>
  </si>
  <si>
    <t>NNOMO NGANKOU CHRISTABEL</t>
  </si>
  <si>
    <t>BOUM FRANCOIS FELIX GLORY</t>
  </si>
  <si>
    <t>AKAME ANGE GABRIELLE JANVIERA</t>
  </si>
  <si>
    <t>FRU BLESSING NJI</t>
  </si>
  <si>
    <t>KENFACK LEKEUKA LEAHNA</t>
  </si>
  <si>
    <t>699824467/699733706</t>
  </si>
  <si>
    <t>ABESSOLO OBONO PHILOMENE MANUELLA</t>
  </si>
  <si>
    <t>ANGENUI FAVOUR FULI</t>
  </si>
  <si>
    <t>MBAKWA HAYZELL NGWEH</t>
  </si>
  <si>
    <t xml:space="preserve">        672067764/653854555</t>
  </si>
  <si>
    <t>NUGANGA TREASURE NKENNIKOB</t>
  </si>
  <si>
    <t>JEFF JOEL FON CHI</t>
  </si>
  <si>
    <t>KAIN GRACE VAYELLEN</t>
  </si>
  <si>
    <t>TCHUINTE TSEMO FRESNEL</t>
  </si>
  <si>
    <t xml:space="preserve">        677479540/670042013</t>
  </si>
  <si>
    <t>DJOUMESSI KANA FAITH MARTHA</t>
  </si>
  <si>
    <t xml:space="preserve">        698664199/677336027</t>
  </si>
  <si>
    <t>KAKE KANGKOLO STACY MBONG</t>
  </si>
  <si>
    <t>OBAM BALLA VICTOR FRANCIS KYRANE</t>
  </si>
  <si>
    <t>MANFO LEWOU EDWIGE BENITA</t>
  </si>
  <si>
    <t>MEDZA ROANNA GABRIELLE</t>
  </si>
  <si>
    <t>NGOUIMNJOUEN RAYE KAKUE ROSIANE</t>
  </si>
  <si>
    <r>
      <t xml:space="preserve">MANDENG </t>
    </r>
    <r>
      <rPr>
        <sz val="11"/>
        <color theme="1"/>
        <rFont val="Calibri"/>
        <family val="2"/>
      </rPr>
      <t>‖ MARCEL MAEL</t>
    </r>
  </si>
  <si>
    <t>ONDOA NDOYE MOISE CHRIST</t>
  </si>
  <si>
    <t xml:space="preserve">        656128931/653010343</t>
  </si>
  <si>
    <t>NJOYA GIFTY AWESOME A</t>
  </si>
  <si>
    <t>NUMUI PROMISE</t>
  </si>
  <si>
    <t>AZAPAMBOU MANFFO JESSYKA</t>
  </si>
  <si>
    <t>OJONG ROSITA NTOH</t>
  </si>
  <si>
    <t>ENGUENE LOVELY HOPE</t>
  </si>
  <si>
    <t>NGUEYA PIERRE MAELLE</t>
  </si>
  <si>
    <t>NGNILO MEDONLEKOU NAVELINE GEMIMA</t>
  </si>
  <si>
    <t>CHINWIE DIVINE GRACE FON</t>
  </si>
  <si>
    <t>FONKOU ENOGA PAUL AIME</t>
  </si>
  <si>
    <t>NJENG DAVID AURIEL</t>
  </si>
  <si>
    <t>AFANWI DELIGHT FUBI</t>
  </si>
  <si>
    <t>AWUNDZA ABEGA CLARISSE VERA</t>
  </si>
  <si>
    <t>MBALLA MENDO CATHY CYNTHIA</t>
  </si>
  <si>
    <t>TABOH PERIC MOKUM</t>
  </si>
  <si>
    <t xml:space="preserve">MINYA ISRAEL </t>
  </si>
  <si>
    <t>MEKENA BESSALA JULIEN DAREN</t>
  </si>
  <si>
    <t>ESTHER NENKAM TELEIOS</t>
  </si>
  <si>
    <t>BETE POUGUE MARIE</t>
  </si>
  <si>
    <t xml:space="preserve">                              69074 0864</t>
  </si>
  <si>
    <t>FOMULU JOICELINE FRIDA NGUM</t>
  </si>
  <si>
    <t>AFUH  ZUO DELI PAT-CHRIST</t>
  </si>
  <si>
    <t>NDEMBU MAYO ZACK NATHANIEL</t>
  </si>
  <si>
    <t>MBARGA NGUELE MARTIN</t>
  </si>
  <si>
    <t>KEMGOU ROCH WINFRIED</t>
  </si>
  <si>
    <t>AMOGO NDOMO NOEL URIEL</t>
  </si>
  <si>
    <t>677302519/656469845</t>
  </si>
  <si>
    <t>AMBE NGWA QUEEN NGUM</t>
  </si>
  <si>
    <t>MBAH SHASH BRIGHTNA AMECK</t>
  </si>
  <si>
    <t>TSINDA NDEMEKONG MYSTERY WORD</t>
  </si>
  <si>
    <t>DEBTH 1ST INST</t>
  </si>
  <si>
    <t>DEBT 1ST INST</t>
  </si>
  <si>
    <t>IST INST DEBT</t>
  </si>
  <si>
    <t>MELONO LORENE PRISCILLA</t>
  </si>
  <si>
    <t>NTJAM HUGO JOSEPH</t>
  </si>
  <si>
    <t>DONFACK DEMANOU  LUCA</t>
  </si>
  <si>
    <t>ETENGUE MESSALIBA JAYDEN KENZO</t>
  </si>
  <si>
    <t>YEMEJOUC BOGNING JEPHTHE</t>
  </si>
  <si>
    <t>CHAPLA FEKEM ALICIA</t>
  </si>
  <si>
    <t>NDOUA BINELI MARIE ANGE ERICA</t>
  </si>
  <si>
    <t>696860663/670443241</t>
  </si>
  <si>
    <t>AGHAMBA ELIANA EMMANUELA AKAP-M</t>
  </si>
  <si>
    <t>MOUAFO DONGMO EVA LATIFA</t>
  </si>
  <si>
    <t>MBA ATIAGHO VLADIMIR</t>
  </si>
  <si>
    <t>678232390/694795120</t>
  </si>
  <si>
    <t>NGUM WENDY AFUHTI</t>
  </si>
  <si>
    <t>TCHAKOUNTIO NZEUYA QUEEN PAROUSIA JOHANNA</t>
  </si>
  <si>
    <t>MADE TUWA OCEANNE DIVINE</t>
  </si>
  <si>
    <t>PRINCESS GERMAINE BERINYUY</t>
  </si>
  <si>
    <t>SHEY JOSHUA RANNYUY LAMNTARY</t>
  </si>
  <si>
    <t>BONNI ASTRID NUBIA</t>
  </si>
  <si>
    <t>MBIDO TIMB YVONNE JADE</t>
  </si>
  <si>
    <t>NJIKUM CHERRY PEARL</t>
  </si>
  <si>
    <t>MPOUOK ZANG ALEX CHRISTIAN</t>
  </si>
  <si>
    <t>NGUM RUTH-NITA MEJANG</t>
  </si>
  <si>
    <t>SAMANTHA BROOKE LUM NCHANJI</t>
  </si>
  <si>
    <t>KOUOH EMMANUELLE MEL VIVIANNE</t>
  </si>
  <si>
    <t>ACHA MAKAYLA NKENGBEZA</t>
  </si>
  <si>
    <t>CHE JEZNECT AMBE</t>
  </si>
  <si>
    <t>MBIANA NYAMSI DANISHA EITAEL</t>
  </si>
  <si>
    <t>MVONDO OYONO JOYCE EMMANUELLE CLARA</t>
  </si>
  <si>
    <t>ONYOH MAIRA FEVOUR</t>
  </si>
  <si>
    <t>BANGWEN BA TJECKA ROSE PRINCESS</t>
  </si>
  <si>
    <t>ELOUMOU GERMAIN KENZO</t>
  </si>
  <si>
    <t>MBAMBA A MBANG EVAN FAEL</t>
  </si>
  <si>
    <t>TAKOUGOUM TETSING GASTON ROLY</t>
  </si>
  <si>
    <t>MUDAH CHRIS-FAVOUR MONGWE</t>
  </si>
  <si>
    <t>MBOURI BIPAN MARIE RAPHAEL</t>
  </si>
  <si>
    <t>DAVID ANTSOUNOU NANGONG</t>
  </si>
  <si>
    <t>YONTUE NGOUFACK ASTON</t>
  </si>
  <si>
    <t>ZOCHA INDIANA QUINCY</t>
  </si>
  <si>
    <t>NYUYKIGHAN WIRDZELIE VADINELLE</t>
  </si>
  <si>
    <t>ACHA RUTH MAGHA</t>
  </si>
  <si>
    <t>NGOUFACK SIKE FRANCESCA VIANNEY</t>
  </si>
  <si>
    <t>TCHUIMEU MOUMENI DANIEL JESSY</t>
  </si>
  <si>
    <t>SUH ELORA DANON BIH</t>
  </si>
  <si>
    <t>676561103/675675702</t>
  </si>
  <si>
    <t>1ST INST DEPT</t>
  </si>
  <si>
    <t>AHAVA BELL ELISEBETH</t>
  </si>
  <si>
    <t>ANOMA MELAT YOHANA ITIEL</t>
  </si>
  <si>
    <t>BIH FAITHFUL PRETTY FOWAH</t>
  </si>
  <si>
    <t>CHE COLBERT NGWA AZINWI</t>
  </si>
  <si>
    <t>DJAPOU MBAKOPE NADIA CAR…</t>
  </si>
  <si>
    <t>DJUECHE TAKOUBO IRYS ARM…</t>
  </si>
  <si>
    <t>DOUNGUE MOUAFO SAMUELL…</t>
  </si>
  <si>
    <t>DOUNGUE SANGOU ANGE BRI…</t>
  </si>
  <si>
    <t>ENOW ESTHER AYUK</t>
  </si>
  <si>
    <t>ESSIANE ABEWO'O DANIEL</t>
  </si>
  <si>
    <t>FEKAM KAPCHIE MICHELLE SA…</t>
  </si>
  <si>
    <t>FORNYUY SHALOM KANLA</t>
  </si>
  <si>
    <t>FRU CALEB TSE</t>
  </si>
  <si>
    <t>JACOB ISRAEL EVINA</t>
  </si>
  <si>
    <t>JAMILAH LELE EDEN GRACIELA</t>
  </si>
  <si>
    <t>JIOTSA EMMANUELLA KENTSOP</t>
  </si>
  <si>
    <t>JIOTSA NGANGNI PAULE FORT…</t>
  </si>
  <si>
    <t>KAMDEM SIDZE URIELLE BLES…</t>
  </si>
  <si>
    <t>KINGSLEY ORLEY CLAIR</t>
  </si>
  <si>
    <t>KOUHIOTOTI AWOH OMAH KE…</t>
  </si>
  <si>
    <t>LAYO LAYO ANTHONY RIVEST</t>
  </si>
  <si>
    <t>LOH FAITH MAMBO NDUM</t>
  </si>
  <si>
    <t>MAH VICTORY CHICK</t>
  </si>
  <si>
    <t>MASE EMMANUEL ANNETTE</t>
  </si>
  <si>
    <t>MBARGA MANGA ALEXANDRA…</t>
  </si>
  <si>
    <t>MENE NEGUEM LYNE VICTOIRE</t>
  </si>
  <si>
    <t>MENGUE BITA JULIEN JAROD</t>
  </si>
  <si>
    <t>MESSINA ONONO JOSEPHE</t>
  </si>
  <si>
    <t>MONTHE ATIBALA ESPERANZA</t>
  </si>
  <si>
    <t>MONTHE EDGARDINE</t>
  </si>
  <si>
    <t>NGA AMBASSA MARIELLE AIM…</t>
  </si>
  <si>
    <t>NGASSA EZEKIEL</t>
  </si>
  <si>
    <t>NGONG SHANEL BRIGHT</t>
  </si>
  <si>
    <t>NJECK FAVOUR MUYEN</t>
  </si>
  <si>
    <t>NJOYA FAVOUR LESTA</t>
  </si>
  <si>
    <t>NKE OTSAMA MARGUERITE PR…</t>
  </si>
  <si>
    <t>NKOUMOU BIYANDI MAXIME E…</t>
  </si>
  <si>
    <t>NONO FAMBOU DANIELLE</t>
  </si>
  <si>
    <t>NUBITGA NELLY BRATION GIMA</t>
  </si>
  <si>
    <t>NWATCHOC NKONO EVRARD …</t>
  </si>
  <si>
    <t>OHANDJA NKOUMOU BRYAN J…</t>
  </si>
  <si>
    <t>ONDOBO AMOUGOU NICOLA …</t>
  </si>
  <si>
    <t>ORI OJONG FRED DANIELS</t>
  </si>
  <si>
    <t>PENKA TAGNE AUREOLE</t>
  </si>
  <si>
    <t>SOLANGE THERESE WHITNEY …</t>
  </si>
  <si>
    <t>SUNDAY BONGNWI SYNDELLE…</t>
  </si>
  <si>
    <t>TAGOMO DONGMO DIVINE KA…</t>
  </si>
  <si>
    <t>TANGEM MARK MANDELLA</t>
  </si>
  <si>
    <t>TATSA TONTSA NATHAN JOSIAS</t>
  </si>
  <si>
    <t>TETSANG KANA FRED</t>
  </si>
  <si>
    <t>TIWARA SALOM ENDAH</t>
  </si>
  <si>
    <t>TOUOFO VIDA YRICE LONTCHI</t>
  </si>
  <si>
    <t>WEHFON BRIGHTEN</t>
  </si>
  <si>
    <t>ZONGUE TIOMELA DONALD RI…</t>
  </si>
  <si>
    <t>ABOSSOLO METOU'OU ANGE …</t>
  </si>
  <si>
    <t>ABOUANG BOUH MARIE LINA</t>
  </si>
  <si>
    <t>ADWA PEACE ETIH</t>
  </si>
  <si>
    <t>AGOKENG TSAFACK ANGE</t>
  </si>
  <si>
    <t>AKANA KEMGANG MICHELLE A…</t>
  </si>
  <si>
    <t>AMOMBO MANGA YSA DENISE…</t>
  </si>
  <si>
    <t>AMOUGOU SYWE BACHEL ERI…</t>
  </si>
  <si>
    <t>ASTA MARIE NOELLE OCEANNE</t>
  </si>
  <si>
    <t>ATANGA NOULAYA YANN LEWI…</t>
  </si>
  <si>
    <t>ATUBA CECILIA FAVOUR ANIH</t>
  </si>
  <si>
    <t>AWOUMOU ESSAMA ONANA C…</t>
  </si>
  <si>
    <t>AZINWI FAITH FUNGWA</t>
  </si>
  <si>
    <t>BENGONO SYLVIE ALYSSA</t>
  </si>
  <si>
    <t>BITYEBIYA'A GEORGETTE MAR…</t>
  </si>
  <si>
    <t>BLESSING ELIMARTHA OBEN</t>
  </si>
  <si>
    <t>CHENWI BONGNWI JASON NG…</t>
  </si>
  <si>
    <t>DJUICHI KANOUA LUCIOLA</t>
  </si>
  <si>
    <t>EKWE WINSTON VICTOR LOBE</t>
  </si>
  <si>
    <t>ELONG ANDRE PLACIDE PREIER</t>
  </si>
  <si>
    <t>ENGUENE SACHA EMMANUELLE</t>
  </si>
  <si>
    <t>ETAH HELEN ENEGEH</t>
  </si>
  <si>
    <t>ETOUNDI ETAME MARIE JOSEPH</t>
  </si>
  <si>
    <t>ETOUNDI ETOUNDI SAH OMER…</t>
  </si>
  <si>
    <t>FORKA LESLEY NWANCHAN</t>
  </si>
  <si>
    <t>FOUDA OMGBA ANDRE</t>
  </si>
  <si>
    <t>FUNI ANGEL MCBRIGHT</t>
  </si>
  <si>
    <t>FU-UH ABDULRAZAK MUA</t>
  </si>
  <si>
    <t>JIONGO SERENA MONIQUE</t>
  </si>
  <si>
    <t>KENFACK ZAMBOU DEKITIO P…</t>
  </si>
  <si>
    <t>KENNE FODJO FRANK EMMAN…</t>
  </si>
  <si>
    <t>LOSHA ELVIRA BERINYUY</t>
  </si>
  <si>
    <t>MAFONKOU TANGUELLA ERIC…</t>
  </si>
  <si>
    <t>MBAH JOYBRIGHT ICHOMY</t>
  </si>
  <si>
    <t>MBOCK BAKOP AYMERIC SER…</t>
  </si>
  <si>
    <t>MBONG FUH GRACE NAVELIE</t>
  </si>
  <si>
    <t>MBOSHI LEILA CATHY CARE A…</t>
  </si>
  <si>
    <t>MESSANGA BELLA MARIA EST…</t>
  </si>
  <si>
    <t>MOHAMADOU SALIHOU ASHTAF</t>
  </si>
  <si>
    <t>MOUGNOL DANG HADAR PENI…</t>
  </si>
  <si>
    <t>NGO BADJANG TONYE</t>
  </si>
  <si>
    <t>NGUEFACK CHRIST MAEL</t>
  </si>
  <si>
    <t>NJECK BLESSING MUYEN</t>
  </si>
  <si>
    <t>NKWAWIR ANASTASIA KEWAI</t>
  </si>
  <si>
    <t>NSOSEKA ARISTIDE KINYUY</t>
  </si>
  <si>
    <t>NYUYSEMO MARC-NOEL FON</t>
  </si>
  <si>
    <t>PRINCE BUNGHA PAUL</t>
  </si>
  <si>
    <t>SAILA FAVOUR NAHBUM</t>
  </si>
  <si>
    <t>SHEY BETHANY</t>
  </si>
  <si>
    <t>SIEBETCHEU NGUEPNANG</t>
  </si>
  <si>
    <t>ST. SIMON MANGA</t>
  </si>
  <si>
    <t>TABAH PRINCEWILL AZUNWI</t>
  </si>
  <si>
    <t>TCHINDA TIAYA WILFRED</t>
  </si>
  <si>
    <t>TCHOUPOUA YIMELI IRINA FO…</t>
  </si>
  <si>
    <t>TCHUMKAM GUEKAM RACHEL …</t>
  </si>
  <si>
    <t>TONYE YOGBAG DYLANE EMM…</t>
  </si>
  <si>
    <t>TSAKENG LAMBO VALENTIN</t>
  </si>
  <si>
    <t>YERAN BRAYANT BERI</t>
  </si>
  <si>
    <t>ABEGA ATANGANA MIKE GOD…</t>
  </si>
  <si>
    <t>ABOUAMA MARIE THERESE</t>
  </si>
  <si>
    <t>AJONGAKO SOLANGE NANCY …</t>
  </si>
  <si>
    <t>ASSENE ZACHARIE WILLIAMS</t>
  </si>
  <si>
    <t>ATABONG PRISCILIA ATEM</t>
  </si>
  <si>
    <t>ATIEMKENG NOBLE Tirzah Eti…</t>
  </si>
  <si>
    <t>AZAH KEZIAH NDOH</t>
  </si>
  <si>
    <t>BREEA AUCEANE MEGUE</t>
  </si>
  <si>
    <t>BUEZONTI PRECIOUS</t>
  </si>
  <si>
    <t>DEMANO FAGUEM BERYL ZOE</t>
  </si>
  <si>
    <t>DINGANA DESTINY TAH FORL…</t>
  </si>
  <si>
    <t>DOUMGUINE GWLADIS</t>
  </si>
  <si>
    <t>EBOT JUNIOR OJONG</t>
  </si>
  <si>
    <t>EFANGON YOSSA MARCEL GA…</t>
  </si>
  <si>
    <t>ELBERIT NWAHANYE DIVINE G…</t>
  </si>
  <si>
    <t>ESSOMBA ANNAELLE PRISCA</t>
  </si>
  <si>
    <t>FOCHO ANGEL FRI</t>
  </si>
  <si>
    <t>FON BIMELA EPIPHAN AARON</t>
  </si>
  <si>
    <t>FONOCHO AKERENWEI</t>
  </si>
  <si>
    <t>FOSSI MBA URICH</t>
  </si>
  <si>
    <t>FOUELEFACK CHRIST DESIRE</t>
  </si>
  <si>
    <t>FRU JOSHUA NDOH</t>
  </si>
  <si>
    <t>GABRIELLA BRANCHA SEVISZ…</t>
  </si>
  <si>
    <t>GATSING DONATIEN DIVINE M…</t>
  </si>
  <si>
    <t>JOUNDA LAURENT NELSON</t>
  </si>
  <si>
    <t>KALONG JUNIOR BRADON</t>
  </si>
  <si>
    <t>KAMATA NDENDOU MERVEILLE</t>
  </si>
  <si>
    <t>KENE TAJIEFOUET DIVIN</t>
  </si>
  <si>
    <t>KENZOK SOP GOMBO JEREMY</t>
  </si>
  <si>
    <t>LEJIOYE MBGNE YVAN</t>
  </si>
  <si>
    <t>MANDENG AMBASA LIL EVANS</t>
  </si>
  <si>
    <t>MANGA ATANGANA GREG NA…</t>
  </si>
  <si>
    <t>MANGA MAC BRIGHT FRANK F…</t>
  </si>
  <si>
    <t>MANGAN LYDIA ABIGAIL SUNJO</t>
  </si>
  <si>
    <t>MATCHOUAKO AVOUZOA SNE…</t>
  </si>
  <si>
    <t>MVOLA MVELE WILLIAM SOLO…</t>
  </si>
  <si>
    <t>MVONDO ONDOA CHRISTIANE…</t>
  </si>
  <si>
    <t>NDO DIANE ALEXANDRA</t>
  </si>
  <si>
    <t>NENKAM FENGO GLORY SYLV…</t>
  </si>
  <si>
    <t>NGOUMNA SONKENG NOE EZ…</t>
  </si>
  <si>
    <t>NGUEMENI HASSAN RAPHAEL</t>
  </si>
  <si>
    <t>NGUIMATSIA FADILA SALAMA…</t>
  </si>
  <si>
    <t>NJI MONGWI ANGEL-BRIGHT</t>
  </si>
  <si>
    <t>NKOUSSA ELOUNDOU GRACE</t>
  </si>
  <si>
    <t>NNOMO ESSOMBA AUGUSTNE</t>
  </si>
  <si>
    <t>NTAMACK KONDE PIERRE WIL…</t>
  </si>
  <si>
    <t>NWINIFOR KEREN HAPPUCH</t>
  </si>
  <si>
    <t>SAAHA KENFO DIVINE</t>
  </si>
  <si>
    <t>SONG MICHAELLE ROUSELLE</t>
  </si>
  <si>
    <t>SOUGA JOSEPH RAPHAEL</t>
  </si>
  <si>
    <t>TAKEM MARY PRECIOUS EKWEN</t>
  </si>
  <si>
    <t>TCHISSAKBE MOSES</t>
  </si>
  <si>
    <t>TEMBE BORIS</t>
  </si>
  <si>
    <t>TENE MBA ALAN JOEL</t>
  </si>
  <si>
    <t>TSOBENG NANFACK EVRAD</t>
  </si>
  <si>
    <t>TUKOU AMINA YENSEI</t>
  </si>
  <si>
    <t>WAGOUM TCHODIO CEZAR PR…</t>
  </si>
  <si>
    <t>ABEGA MVENG MARTIN ALLAN</t>
  </si>
  <si>
    <t>ABENA OWONA CHRISMEL NO…</t>
  </si>
  <si>
    <t>AG ASSONGJIO NGAGNO DANI…</t>
  </si>
  <si>
    <t>AKENNE FEUKOUE DARNEL A…</t>
  </si>
  <si>
    <t>AMBA KOUTIM STEPHANE DO…</t>
  </si>
  <si>
    <t>AMBIAGA OKOMBE LOUISE IN…</t>
  </si>
  <si>
    <t>ANDY BRIGHT NGOUNOU ITUK…</t>
  </si>
  <si>
    <t>ASSIGA ANDRE RAPHAEL</t>
  </si>
  <si>
    <t>ATANGANA OMGBA STEEVE</t>
  </si>
  <si>
    <t>CHE EINSTEIN PRINCE BRIGHT…</t>
  </si>
  <si>
    <t>DEMANOU ATCHOMOU DAVID…</t>
  </si>
  <si>
    <t>DJEMBI KAGO DIVIN</t>
  </si>
  <si>
    <t>DJOUTE JUMIA FAVOUR</t>
  </si>
  <si>
    <t>DONGMEZA DONGMO LAMDR…</t>
  </si>
  <si>
    <t>EBOGO BENGONO ROSE</t>
  </si>
  <si>
    <t>ECHEGBA SHALEN OLU</t>
  </si>
  <si>
    <t>EMI HILTON BOSUNGU OJONG</t>
  </si>
  <si>
    <t>FUATY PHIL PARTNEY NDEMAZE</t>
  </si>
  <si>
    <t>GALDAI WIBADA KOSKA MARI…</t>
  </si>
  <si>
    <t>GUILLIGNAM AMAGNE RAHIMA</t>
  </si>
  <si>
    <t>JAIY DANIELLA YENLANYUY</t>
  </si>
  <si>
    <t>KAREN KAKA ABESSOMBE</t>
  </si>
  <si>
    <t>KAZE WADO Arielle Sephora</t>
  </si>
  <si>
    <t>KENFACK KENFACK CHAREINDA</t>
  </si>
  <si>
    <t>KUEDA FOKOUA CHRIS</t>
  </si>
  <si>
    <t>KUMIKOH JOSIANA QUENECY</t>
  </si>
  <si>
    <t>LEON ALBERT MOUANGUE NG…</t>
  </si>
  <si>
    <t>LONTCHI FOUMO ROMEL MER…</t>
  </si>
  <si>
    <t>MAIH DANIEL KPWAH</t>
  </si>
  <si>
    <t>MAKOGE DIONE ESONG</t>
  </si>
  <si>
    <t>MAKUE MICHEL ARCHAGE</t>
  </si>
  <si>
    <t>MARK CHAUNCY NJOYA NTOB…</t>
  </si>
  <si>
    <t>MBAKWA FAVOUR FONCHAM</t>
  </si>
  <si>
    <t>MBEM ANGUENE JOACHIM PA…</t>
  </si>
  <si>
    <t>MONDE ALIYA AWA MUNDI</t>
  </si>
  <si>
    <t>MPOD CHRISTY GABRIELLE OL…</t>
  </si>
  <si>
    <t>NAELLE WENDY ADZABA AYOLO</t>
  </si>
  <si>
    <t>NAHBILA CLAIRE PEAL BONGB…</t>
  </si>
  <si>
    <t>NBENOUM JEANNE MERVEILLE</t>
  </si>
  <si>
    <t>NDI MBIEDA NOEL VICTORY</t>
  </si>
  <si>
    <t>NDZIE NGONGO LUCRECE BE…</t>
  </si>
  <si>
    <t>NEBA ZOEBELLE SIRRI</t>
  </si>
  <si>
    <t>NGAFFI NKWEKO SASHA</t>
  </si>
  <si>
    <t>NGHA KAH KEREN HAPPUCH …</t>
  </si>
  <si>
    <t>NGNIGAYEN FOKOU ADOLF</t>
  </si>
  <si>
    <t>NGOUE ANNE MADELEINE</t>
  </si>
  <si>
    <t>NGUIMATSA MATEDONG URIE…</t>
  </si>
  <si>
    <t>NYOBE MICHEL</t>
  </si>
  <si>
    <t>NYOBE NTAMACK CATHERINE …</t>
  </si>
  <si>
    <t>NYUYDINE KELLY KIDZENYUY</t>
  </si>
  <si>
    <t>POKAM KACHEI SALOMEN</t>
  </si>
  <si>
    <t>SOSSO EYOUM LOUNG NATHAN</t>
  </si>
  <si>
    <t>TABOT LESLIE NDENGWE</t>
  </si>
  <si>
    <t>TAFOUEDONG NGUETSOP MAI…</t>
  </si>
  <si>
    <t>TAKOUMBO WANSI SIMEON JU…</t>
  </si>
  <si>
    <t>TSOGO NOAH HELENE OCEAN…</t>
  </si>
  <si>
    <t>YAMBE BORE JEANNE HIVER</t>
  </si>
  <si>
    <t>ADILLE WISDOM</t>
  </si>
  <si>
    <t>AGOUME CHOMBONG PERINE …</t>
  </si>
  <si>
    <t>AKONO ATU'U LILIAN CONRAD</t>
  </si>
  <si>
    <t>ALEXANDRA LOUANGE KENFA…</t>
  </si>
  <si>
    <t>AMAAL MOUSSA IMANI</t>
  </si>
  <si>
    <t>ANDZAMA MANGA PRINCESS J…</t>
  </si>
  <si>
    <t>ARARAGWE CHOSEN</t>
  </si>
  <si>
    <t>ATEDE GRACE JOY AFOUNUI</t>
  </si>
  <si>
    <t>ATIGETOU IVY ESSOREKA</t>
  </si>
  <si>
    <t>AZEH ERINA ABE</t>
  </si>
  <si>
    <t>BEKONO TEKWE KETSIA ESTH…</t>
  </si>
  <si>
    <t>BELIBI MINKOUA CHARLES WI…</t>
  </si>
  <si>
    <t>BENG ZEWA'AH MBEINSHIA</t>
  </si>
  <si>
    <t>BUGHOTENGUI KEZIAH JOY KE…</t>
  </si>
  <si>
    <t>DJAPOU TCHAKOUMI</t>
  </si>
  <si>
    <t>DJINKEU DIRAMI</t>
  </si>
  <si>
    <t>ETOUNGOU AYUK FAITH STEP…</t>
  </si>
  <si>
    <t>FEG EHOMBA CHARLOTTE EVA</t>
  </si>
  <si>
    <t>FONMUNYUY LAURA JUDITH</t>
  </si>
  <si>
    <t>GADINGA KEREN MOIOWH</t>
  </si>
  <si>
    <t>GSITELI DEMANOU GRACE</t>
  </si>
  <si>
    <t>IFEANYI NGWUANI OGBONA D…</t>
  </si>
  <si>
    <t>JOY GRATITUDE FONBAH</t>
  </si>
  <si>
    <t>KANGONG ARIKUM STACY EDNA</t>
  </si>
  <si>
    <t>KIDEFAI PERIS LEMNYUY</t>
  </si>
  <si>
    <t>KRISTINA SERENA MANDJI</t>
  </si>
  <si>
    <t>LEBAGA PRIDE MANJUSUNG</t>
  </si>
  <si>
    <t>LIM SZE SEREINE</t>
  </si>
  <si>
    <t>LUM BLESSING CHE</t>
  </si>
  <si>
    <t>MAFFO ATCHOMOU MARIE EM…</t>
  </si>
  <si>
    <t>MAKAMTE BOUSSEU KATE DA…</t>
  </si>
  <si>
    <t>MANGUILA MBAMBA DAVID CL…</t>
  </si>
  <si>
    <t>MAYIE KATE AUBREY BURINYUY</t>
  </si>
  <si>
    <t>MAYO MANDJO PRINCE WILLIAM</t>
  </si>
  <si>
    <t>MBANWEI ENCHO ANGE NKEU</t>
  </si>
  <si>
    <t>MBONGU TENENG SIMON JOY</t>
  </si>
  <si>
    <t>MOTAZE BEROUKHIA SAMUELLE</t>
  </si>
  <si>
    <t>MOUDON A MMAE ANGE GAB…</t>
  </si>
  <si>
    <t>MUNGE HELYN NDELLE</t>
  </si>
  <si>
    <t>MVOGO OWONA JOSWPHINE E…</t>
  </si>
  <si>
    <t>NETNING MEKAM ANGE COLICIA</t>
  </si>
  <si>
    <t>NGOUADJIO NZOYEM CHRIST …</t>
  </si>
  <si>
    <t>NGUEIE SUZANNE JOSEPHE G…</t>
  </si>
  <si>
    <t>NZOUENGO BATIBONAK LEILA…</t>
  </si>
  <si>
    <t>ONGBOUES YE BASSOMBEN LI…</t>
  </si>
  <si>
    <t>OTTOU OMGBA DAVID MICHEL</t>
  </si>
  <si>
    <t>SUH SUCCESS</t>
  </si>
  <si>
    <t>SUNDAY DARREN AWASUM</t>
  </si>
  <si>
    <t>TANWIE EMMANUEL NGWA</t>
  </si>
  <si>
    <t>TCHEMI BALEBA MARIE EMMA…</t>
  </si>
  <si>
    <t>TCHOUALA DELE JOEL JORDAN</t>
  </si>
  <si>
    <t>TETE NGON FELICITE LYDIE R…</t>
  </si>
  <si>
    <t>TICHA PENN PONI TERRY</t>
  </si>
  <si>
    <t>TIKO YOAN GABRIEL</t>
  </si>
  <si>
    <t>WAINMOH GRACIOUS</t>
  </si>
  <si>
    <t>YEMELI FOUMETIO GRACE DIV…</t>
  </si>
  <si>
    <t>YONTA TAGUE RANGE TRAVIS</t>
  </si>
  <si>
    <t>ZIMOH TITI HANS BRIOL</t>
  </si>
  <si>
    <t>ADA NKOUME ANNE RICHARD</t>
  </si>
  <si>
    <t>ANNA GIFTY MANGNOSA KANGA</t>
  </si>
  <si>
    <t>BERINYUY DANIELLA</t>
  </si>
  <si>
    <t>BILONG NGOUTANE MARIE-AN…</t>
  </si>
  <si>
    <t>BLESSING GUNYONGA TITAND…</t>
  </si>
  <si>
    <t>BOUES IMBOUEM LEUNIE FLORE</t>
  </si>
  <si>
    <t>BOUNOUNG NDOUMOU ONDOA</t>
  </si>
  <si>
    <t>BTOUOMI NAMO DJOSER</t>
  </si>
  <si>
    <t>CHUKWURA MIRACLE CHIOMA</t>
  </si>
  <si>
    <t>EKORONG MBOURI GABRIELL…</t>
  </si>
  <si>
    <t>EYENGA MENDOUGA GRACE V…</t>
  </si>
  <si>
    <t>FUNWIE CALEB TANWIE</t>
  </si>
  <si>
    <t>GODIVA WEPNYU NGAFISON</t>
  </si>
  <si>
    <t>IDRISSOU ABDUL-AZIZ</t>
  </si>
  <si>
    <t>KECHAH EMMANUEL TEM</t>
  </si>
  <si>
    <t>KERIS TAMBONG</t>
  </si>
  <si>
    <t>KEUBOU MESSINA CHIS ANTO…</t>
  </si>
  <si>
    <t>KISEEVI FRANCIS AKONGMO …</t>
  </si>
  <si>
    <t>KUM BLESSING NJANG</t>
  </si>
  <si>
    <t>MANKAH KEREN HAPPUCH FRU</t>
  </si>
  <si>
    <t>MBAH CHRIS-RYAN Mongwe N…</t>
  </si>
  <si>
    <t>MBE DEFFO EMMANUEL</t>
  </si>
  <si>
    <t>MBOUAGOURE PECHANGOU A…</t>
  </si>
  <si>
    <t>MBOUNLOUOU NZANG LEA BE…</t>
  </si>
  <si>
    <t>MESSI MESSI LEONEL</t>
  </si>
  <si>
    <t>MUJUNG PHILLIPIAN MUNOH</t>
  </si>
  <si>
    <t>NANA DARREN DJANKOU</t>
  </si>
  <si>
    <t>NDIFUSAH AFFANA ALPHA SA…</t>
  </si>
  <si>
    <t>NGO BAGAL ISIS CAMERON</t>
  </si>
  <si>
    <t>NGOUFFOU AWOUNFOUO CH…</t>
  </si>
  <si>
    <t>NGOUMNAI NGANKAM TEDDIE</t>
  </si>
  <si>
    <t>NGOUNOU SIMENI ANGE DANI…</t>
  </si>
  <si>
    <t>NGUE CHRISTIAN DIDIEK MIC…</t>
  </si>
  <si>
    <t>NJOME FESE FLORA NGALE</t>
  </si>
  <si>
    <t>NJOMO SUSAN- BRIGHT BESO…</t>
  </si>
  <si>
    <t>NLENG NLENG AMAGNE MARI…</t>
  </si>
  <si>
    <t>NUKAM ELYDIAN WALUMA</t>
  </si>
  <si>
    <t>OFFA SOKBA ANDY RAPHAEL …</t>
  </si>
  <si>
    <t>PEJOSEM KELEGUEM NATHAN</t>
  </si>
  <si>
    <t>PENKA DONFACK SOLENDA</t>
  </si>
  <si>
    <t>PENKA NGUEDIA YANIRA</t>
  </si>
  <si>
    <t>RHEMA EMMANUEL PENEL FO…</t>
  </si>
  <si>
    <t>SANYUY PRECIOUS BURINYUY</t>
  </si>
  <si>
    <t>SHIWOH LUM FARIDA KIMORA</t>
  </si>
  <si>
    <t>SIMO KENMONGE BRAYANE</t>
  </si>
  <si>
    <t>SONGO ANCEL LEGRAD</t>
  </si>
  <si>
    <t>SUINYUY NELLY NOEL SEVIDZ…</t>
  </si>
  <si>
    <t>TAMBETABI MAKAYLA EFONDE</t>
  </si>
  <si>
    <t>TASAH ROY ANKINIMBOM</t>
  </si>
  <si>
    <t>TCHOUNGA KINGUE IVANA LA…</t>
  </si>
  <si>
    <t>TINWA KOUEDAKIA FRAICHNE…</t>
  </si>
  <si>
    <t>TIWARA RHEMA ANNE</t>
  </si>
  <si>
    <t>WIRSIY LEONEL SOHLIWIR</t>
  </si>
  <si>
    <t>YUH SUCCESS ABENGYENG</t>
  </si>
  <si>
    <t>ABADA NKWACK MARIE RAPH…</t>
  </si>
  <si>
    <t>ADIDJATOU LEILA NDZANA</t>
  </si>
  <si>
    <t>AKONO EFFA JOHANN DANIEL</t>
  </si>
  <si>
    <t>ANESTHER HERMANNS EKINY…</t>
  </si>
  <si>
    <t>ASANGA KEREN JOY</t>
  </si>
  <si>
    <t>ATIEGETOU ANGEL BRIGHT</t>
  </si>
  <si>
    <t>AYISSI NTANG CLAUDE STEVE…</t>
  </si>
  <si>
    <t>BOFANO JESSICA</t>
  </si>
  <si>
    <t>CHE BRANDON</t>
  </si>
  <si>
    <t>CINDY CHLOE</t>
  </si>
  <si>
    <t>DIVINE FAVOUR MOKA NGANJE</t>
  </si>
  <si>
    <t>DJOUMESSI NDJIANKAM</t>
  </si>
  <si>
    <t>EFU ESTHER EWO</t>
  </si>
  <si>
    <t>ENGOUNG DIANE JAELLE LAG…</t>
  </si>
  <si>
    <t>ESSONO MENGUE MARIE DUC…</t>
  </si>
  <si>
    <t>EWI MAYA KAREN</t>
  </si>
  <si>
    <t>EYENGA NGONO CELESTE ERI…</t>
  </si>
  <si>
    <t>FAITH NLAH MIH KWANSUH</t>
  </si>
  <si>
    <t>GUIMDO GRACE</t>
  </si>
  <si>
    <t>KABIYENE MINKA CARLASS</t>
  </si>
  <si>
    <t>KANA ANGE MEGANE</t>
  </si>
  <si>
    <t>KEREN ACHUH</t>
  </si>
  <si>
    <t>KETCHEM FRANCK TABI</t>
  </si>
  <si>
    <t>KONNESI JEMIMAH</t>
  </si>
  <si>
    <t>LENDZZEGUE URIELLA ADRIANA</t>
  </si>
  <si>
    <t>LONO MBANE</t>
  </si>
  <si>
    <t>MANDJENGUE GRACE ARMELLE</t>
  </si>
  <si>
    <t>MASSOH TUNTU CLAUDIA</t>
  </si>
  <si>
    <t>MBAH TCHOUAKAM</t>
  </si>
  <si>
    <t>MEDJO MEDJO EMMANUEL CY…</t>
  </si>
  <si>
    <t>MENGUE ETAM ANGE PATRICIA</t>
  </si>
  <si>
    <t>MEYIE BELINGA ROSALIE LA F…</t>
  </si>
  <si>
    <t>NANGMO TSAFACK ROSY</t>
  </si>
  <si>
    <t>NJANG LINDA U.</t>
  </si>
  <si>
    <t>NKOU KABREL</t>
  </si>
  <si>
    <t>NKWILANG SEBEB SHEKINA A…</t>
  </si>
  <si>
    <t>NNA MBANG GERMAINE KIKI</t>
  </si>
  <si>
    <t>NNOKE GLENN NUNVIHENE</t>
  </si>
  <si>
    <t>NYABA TOWA MARCELLE FOT…</t>
  </si>
  <si>
    <t>OMBE NKOTTO FRANCIS MICH…</t>
  </si>
  <si>
    <t>ONDOA IPPOLITO PATRICK PA…</t>
  </si>
  <si>
    <t>OSEGUE NSEGUE THOMAS DA…</t>
  </si>
  <si>
    <t>OUMATE AMBANI USAIN OUS…</t>
  </si>
  <si>
    <t>OWONO DAINA VANELLE</t>
  </si>
  <si>
    <t>SENAN LAURETTE CHARLOTTE</t>
  </si>
  <si>
    <t>SERIKA ANGELLO ABINDA</t>
  </si>
  <si>
    <t>TADOUM MASSOH CLERIBEL</t>
  </si>
  <si>
    <t>TAGUENA DJOUMESSI O.</t>
  </si>
  <si>
    <t>TAMBE JOYCE BERIN YUYU</t>
  </si>
  <si>
    <t>TAMFU COWIN NFONJE</t>
  </si>
  <si>
    <t>TANGMOH BRUNDY JOLE</t>
  </si>
  <si>
    <t>TSE KIERRA PERAL</t>
  </si>
  <si>
    <t>VICTOR GREAT PROSPER</t>
  </si>
  <si>
    <t>YEMELON TCHINDA INCRIDE C…</t>
  </si>
  <si>
    <t>YOUNYI LYDRICK MAWAH</t>
  </si>
  <si>
    <t>ABADA BLESSING HAZAEL</t>
  </si>
  <si>
    <t>ABE MANGA MAX</t>
  </si>
  <si>
    <t>ABIGAELLE ELYSEE RUPHINE …</t>
  </si>
  <si>
    <t>AFUMBOM WISDOM-SILAS</t>
  </si>
  <si>
    <t>ALAMINE ABUBAKAR NKWE</t>
  </si>
  <si>
    <t>BAMBE MBONDO ETHAN</t>
  </si>
  <si>
    <t>BINDELE ASSOMO FRANCIS G…</t>
  </si>
  <si>
    <t>BITANGA ATEBA FRANK EMMA…</t>
  </si>
  <si>
    <t>CHIA RIHANA</t>
  </si>
  <si>
    <t>DJONTU POKAM RAFAEL KENZO</t>
  </si>
  <si>
    <t>DONFACK ZEGUE YVAN JASON</t>
  </si>
  <si>
    <t>EROUME AHMED BEN</t>
  </si>
  <si>
    <t>ESSOMBA PRISO LEONIE YVA…</t>
  </si>
  <si>
    <t>ETORK ELAD JOELAND</t>
  </si>
  <si>
    <t>ETOUNGOU MOUSSI JOSEPH</t>
  </si>
  <si>
    <t>GIFT NGIE KEDZE</t>
  </si>
  <si>
    <t>HANGA OLIVIER JERRY</t>
  </si>
  <si>
    <t>IYONNGA DAVID KYLIAN</t>
  </si>
  <si>
    <t>KEMMOE TAKEM ANGE GABIE</t>
  </si>
  <si>
    <t>KOTI OLIVIER YVAN RAYAN</t>
  </si>
  <si>
    <t>KOUEMEGNE NDONJI ARISTIDE</t>
  </si>
  <si>
    <t>MANFO TSAGUE RAPHAELLE</t>
  </si>
  <si>
    <t>MANFO ZANGUE JOSEPH</t>
  </si>
  <si>
    <t>MAYEN JOYCE YIETENZE</t>
  </si>
  <si>
    <t>MBEZELE FOUOMENE</t>
  </si>
  <si>
    <t>MBIDA MENGUE RAPHAEL FLA…</t>
  </si>
  <si>
    <t>MBOCK NDJOCK MARELYNE E…</t>
  </si>
  <si>
    <t>MEMVOUTA EMVANA ANTONY…</t>
  </si>
  <si>
    <t>MEVOH CALISHA DANIELS EB…</t>
  </si>
  <si>
    <t>MOH Benjamin Ghamntemenyi</t>
  </si>
  <si>
    <t>MONGOH MBONDJO VANELLE …</t>
  </si>
  <si>
    <t>MORFAW BERTRAND BERINYUY</t>
  </si>
  <si>
    <t>MVOLA MANDENG RUTH</t>
  </si>
  <si>
    <t>NDJOCK CLAIR STEPHANIE</t>
  </si>
  <si>
    <t>NDSOULY CECILE MARIE</t>
  </si>
  <si>
    <t>NGANDEU ESSOH DADRIL AIM…</t>
  </si>
  <si>
    <t>NGO UM MAYO</t>
  </si>
  <si>
    <t>NGOUNOU FOKO EVA MACELLE</t>
  </si>
  <si>
    <t>NJINA HARRY MITCHEL EWANE</t>
  </si>
  <si>
    <t>NJOKE EMILE MASSOMA</t>
  </si>
  <si>
    <t>NKENGUE RAPHAEL ANTOINE…</t>
  </si>
  <si>
    <t>NOAMBOLO ALBERT LOIC</t>
  </si>
  <si>
    <t>NOGUE TSOLAMA CHRISLAIN</t>
  </si>
  <si>
    <t>NSOUKOUA AKWA ANGE</t>
  </si>
  <si>
    <t>NYAH SHIRLEY ENGONWIE</t>
  </si>
  <si>
    <t>SAMO BOUKUNDE JOHAN</t>
  </si>
  <si>
    <t>SOLEFACK KENGNE JAQUELLE</t>
  </si>
  <si>
    <t>TIOMENE TADAHA OSNIE BLE…</t>
  </si>
  <si>
    <t>TITI REJOICE ETCHICK</t>
  </si>
  <si>
    <t>TOHNIAN AMANDA</t>
  </si>
  <si>
    <t>WATSOP MARTHE DOMINIQUE</t>
  </si>
  <si>
    <t>WEHFON GREAT ROY</t>
  </si>
  <si>
    <t>YIDIGOU MENTI HENRI PHINEES</t>
  </si>
  <si>
    <t>ZOBOME MBARGA ALEXANDR…</t>
  </si>
  <si>
    <t>ACHERE CHRIST REYMOND</t>
  </si>
  <si>
    <t>ALAO SIPACK ME'EVA JOSHUA …</t>
  </si>
  <si>
    <t>ANYE SYLVIA</t>
  </si>
  <si>
    <t>ARREY ELIJAH TREASURE CHI…</t>
  </si>
  <si>
    <t>ATEBA ESSOMBA THADDEE D…</t>
  </si>
  <si>
    <t>ATUD REJOICE JENJOR FAITH</t>
  </si>
  <si>
    <t>AWA NISSI PENN</t>
  </si>
  <si>
    <t>AYANGUIMA AMATAGANA CLA…</t>
  </si>
  <si>
    <t>BATJOM MARIE PRINCESS</t>
  </si>
  <si>
    <t>BEKONO ARMAND LOIC</t>
  </si>
  <si>
    <t>BELINGA AWOMO JOSEPH</t>
  </si>
  <si>
    <t>BENGONO JEAN EVRAD YVANN</t>
  </si>
  <si>
    <t>CHUO JOEL</t>
  </si>
  <si>
    <t>DJATCHA ELVIRA CANDIDE</t>
  </si>
  <si>
    <t>DYOWONG NONO KELA</t>
  </si>
  <si>
    <t>EGBE AKO KATE JULIA OROCK</t>
  </si>
  <si>
    <t>FUHI BLAISE AGENUI</t>
  </si>
  <si>
    <t>KENG ABEG DAISY</t>
  </si>
  <si>
    <t>LUIZA FONGANG</t>
  </si>
  <si>
    <t>MABWOUA TIWA ANGE RAPHA…</t>
  </si>
  <si>
    <t>MANOUNGUI JACQUES</t>
  </si>
  <si>
    <t>MAYI HORLANNE SUZANNE</t>
  </si>
  <si>
    <t>MBOUE AMOUGOU MARIANE …</t>
  </si>
  <si>
    <t>MBOUTOU ONANA YAN PHILIPPE</t>
  </si>
  <si>
    <t>MFOUMOU MELI ANAYELLE</t>
  </si>
  <si>
    <t>MPEGUE RABIOU MARIE CLAIR</t>
  </si>
  <si>
    <t>NGALAMO TCHOKOAGUE SYN…</t>
  </si>
  <si>
    <t>NGEW NYINGCHIA E EMMANUEL</t>
  </si>
  <si>
    <t>NGUENDA ANDREW AXEL U.</t>
  </si>
  <si>
    <t>NJI KUBONG DANIEL</t>
  </si>
  <si>
    <t>TAGOUPO BOGNING SERENA</t>
  </si>
  <si>
    <t>TAM KOPA HARRY LAMBERT</t>
  </si>
  <si>
    <t>YENE NICO LAS VANS</t>
  </si>
  <si>
    <t>ZEUFACK KENFACK YVES CHA…</t>
  </si>
  <si>
    <t>ACHIANGRA II Nkemawung Nk…</t>
  </si>
  <si>
    <t>ACSA ZE</t>
  </si>
  <si>
    <t>ADIZATOU GABRIELLA</t>
  </si>
  <si>
    <t>ALANG YONDA FRANCOISE LA…</t>
  </si>
  <si>
    <t>ANGE FOE NDI CHRISTOPHE</t>
  </si>
  <si>
    <t>ASHU BESONG PRIDE</t>
  </si>
  <si>
    <t>BABENA BALIABA MANUEL LY…</t>
  </si>
  <si>
    <t>BAME HENZO KWE</t>
  </si>
  <si>
    <t>BEVERLY MAIA ANIMBOM</t>
  </si>
  <si>
    <t>BEZENG NDUM PRINCESS</t>
  </si>
  <si>
    <t>BIDMIA CHINDIA CHRISTABEL …</t>
  </si>
  <si>
    <t>BOUJEKA TERRY-BRIGHT TALA</t>
  </si>
  <si>
    <t>BOUSSOURA NANNAWA</t>
  </si>
  <si>
    <t>CHUKWURA BLESSING IFEOMA</t>
  </si>
  <si>
    <t>DANCHI DIAMA ANGE GABRIE…</t>
  </si>
  <si>
    <t>DIVINE ORIANE</t>
  </si>
  <si>
    <t>DJUIKEM LANDO SCHEKINA</t>
  </si>
  <si>
    <t>FOPA BOGNING YANNTS</t>
  </si>
  <si>
    <t>GRACIA NAROKERI BETIKA</t>
  </si>
  <si>
    <t>GRADEL FAITH F.</t>
  </si>
  <si>
    <t>IGNEPELE RAPHAELLE</t>
  </si>
  <si>
    <t>KUM CLINTON PAUL AKWO</t>
  </si>
  <si>
    <t>LANGSI IAN SAMJELLA</t>
  </si>
  <si>
    <t>LANGSI IVAN SAMGWA'A</t>
  </si>
  <si>
    <t>MAHOP MOPO LOUIS ERWAN …</t>
  </si>
  <si>
    <t>MATALE KADE MYRIAM PRICILE</t>
  </si>
  <si>
    <t>MAYO GABRIEL PERLETTE</t>
  </si>
  <si>
    <t>MBIA OMBAKANE CHRISTIANE…</t>
  </si>
  <si>
    <t>MBUH BLAISSING AGENUI</t>
  </si>
  <si>
    <t>MENGUE MARIE</t>
  </si>
  <si>
    <t>MENYE BEDIBI ELISA SVELTLA…</t>
  </si>
  <si>
    <t>MICHELLE DAVILA Ebie Ndzomo</t>
  </si>
  <si>
    <t>NAMESSO MBOUNO ALYA JOH…</t>
  </si>
  <si>
    <t>NANE PIERRE ARSENE TOBIE</t>
  </si>
  <si>
    <t>NANGA ONANA ANDRE DIMITRI</t>
  </si>
  <si>
    <t>NGAH MEBE FRANCOISE ANG…</t>
  </si>
  <si>
    <t>NGOUMA ATANGANA LEGA GE…</t>
  </si>
  <si>
    <t>NGOYA KWEMO ANGE MELISSA</t>
  </si>
  <si>
    <t>NGUEPI HYLARIE CHELSEA</t>
  </si>
  <si>
    <t>NGUNE PROSPERITY EDIE</t>
  </si>
  <si>
    <t>NGWA BONGWI PASSIONATE</t>
  </si>
  <si>
    <t>NJUNTSOP KELLY NKOMBUH</t>
  </si>
  <si>
    <t>NYEMKUNA AUDREY FOYAB</t>
  </si>
  <si>
    <t>OVAH ESSIMI THERESE DANIE…</t>
  </si>
  <si>
    <t>SAAH KUETE TRIPHENE BRIAN…</t>
  </si>
  <si>
    <t>SHEY BEI BERINGNYU FAITH</t>
  </si>
  <si>
    <t>TAWAMBA BASHIRU</t>
  </si>
  <si>
    <t>TCHOUGA TEDE ADRIENNE KE…</t>
  </si>
  <si>
    <t>TETOH DALENA NOEL ATANGA</t>
  </si>
  <si>
    <t>TSANE TSAMO ARIEL</t>
  </si>
  <si>
    <t>WAIMOH QUEEN ADORA NDUM</t>
  </si>
  <si>
    <t>WANCHA BONGSEL PURITY</t>
  </si>
  <si>
    <t>WIRNGO TESSY BRIGHTEN NY…</t>
  </si>
  <si>
    <t>YENIKA RYAN DENIS VERNYUY</t>
  </si>
  <si>
    <t>ADJIDJ NDEDI ROCHELLE</t>
  </si>
  <si>
    <t>AGOUME CHLOE KARENE</t>
  </si>
  <si>
    <t>AJANGANG EMMANUEL ABIYA</t>
  </si>
  <si>
    <t>AKWAGOH SHONTEL</t>
  </si>
  <si>
    <t>ANSAHBOM FADIL</t>
  </si>
  <si>
    <t>ASANA PRIDE ALOMBA</t>
  </si>
  <si>
    <t>ASOHNKENG KENFACK RYAN</t>
  </si>
  <si>
    <t>ASONGANYI PRINCE BRIGHT</t>
  </si>
  <si>
    <t>ATISI MVOGO</t>
  </si>
  <si>
    <t>BIAME THEORINA NCHANG</t>
  </si>
  <si>
    <t>BINDZI ERRE PIERRE</t>
  </si>
  <si>
    <t>BUFUNG EVA PEARL</t>
  </si>
  <si>
    <t>CHE FAVOUR NGUM</t>
  </si>
  <si>
    <t>DEFFO YANNIS GRACIEN</t>
  </si>
  <si>
    <t>DJIDJOU KAMGAMG JERIEL NA…</t>
  </si>
  <si>
    <t>EKO TCHOUGWEN MARC ANT…</t>
  </si>
  <si>
    <t>FOMUTEH EMMANUEL TIBI</t>
  </si>
  <si>
    <t>FUASAH SINON URIEL CHE</t>
  </si>
  <si>
    <t>GIFTY-LORA JENSEU</t>
  </si>
  <si>
    <t>GLEENE YUFANI AKUH</t>
  </si>
  <si>
    <t>HAMENI EGEH GABRIELLA CA…</t>
  </si>
  <si>
    <t>HENRY DINGBOBGA TAFOULA…</t>
  </si>
  <si>
    <t>IVY MELOUNOU ELIMBI</t>
  </si>
  <si>
    <t>JEAGUE DONJIO RAYAN</t>
  </si>
  <si>
    <t>JENNY YALDA DORETTE</t>
  </si>
  <si>
    <t>KAMANDA DZOU AUDE</t>
  </si>
  <si>
    <t>KAMDEM KENMOE NATHANAE…</t>
  </si>
  <si>
    <t>KENAH GLOVID FAVOUR EFU</t>
  </si>
  <si>
    <t>KENFACK ZOE KENDRA</t>
  </si>
  <si>
    <t>KETCHEM CARLIVAN JUNIOR</t>
  </si>
  <si>
    <t>KWONTCHIE KOUDOM ASHLEY</t>
  </si>
  <si>
    <t>LASSOK TCHINDA ANGE</t>
  </si>
  <si>
    <t>LELAH NOUBEUSSI DONIA AS…</t>
  </si>
  <si>
    <t>MAHOUVE MAKOUK MARIE FR…</t>
  </si>
  <si>
    <t>MAIROMIY FAITH BONGBARA</t>
  </si>
  <si>
    <t>MAKANTE MEKAM PRINCESS …</t>
  </si>
  <si>
    <t>MATIP IPEM MARTINE ESPERA…</t>
  </si>
  <si>
    <t>MBALLA NKOA BEATRICE ARC…</t>
  </si>
  <si>
    <t>MBAZOO AICHA STELLA</t>
  </si>
  <si>
    <t>MBEUMBIA FOUEMETIO RINNA…</t>
  </si>
  <si>
    <t>MBIYDZENYUY JOSEPH JUNIOR</t>
  </si>
  <si>
    <t>MBOGNING KANOUA PRECILLIA</t>
  </si>
  <si>
    <t>MBOSHI HENRY JOEL AMENCH…</t>
  </si>
  <si>
    <t>MEKEM KOUEDAKIA</t>
  </si>
  <si>
    <t>NDANDA EVAN KENDRICK</t>
  </si>
  <si>
    <t>NDUM FAVOUR</t>
  </si>
  <si>
    <t>NGALA SHALOM</t>
  </si>
  <si>
    <t>NGANGO ANDRE DAVID</t>
  </si>
  <si>
    <t>NGIMBUS JOSE MATIS</t>
  </si>
  <si>
    <t>NGOLI LAURENA ANITA</t>
  </si>
  <si>
    <t>NGOME MESANG PEARL</t>
  </si>
  <si>
    <t>NGOUADJIO YONTA RAELLE</t>
  </si>
  <si>
    <t>NGUENANG PASCAL MEVEIVLLE</t>
  </si>
  <si>
    <t>NKOA MARINA CHRISTY CINDY</t>
  </si>
  <si>
    <t>NTSAMA OWONO EMILIE</t>
  </si>
  <si>
    <t>NWACHAM QUEENZY AKO</t>
  </si>
  <si>
    <t>NYEBE PRANCOIS MICHEL</t>
  </si>
  <si>
    <t>OBOLO ATHANASE WARRICK</t>
  </si>
  <si>
    <t>OLINGA BORIS BIENVENUE</t>
  </si>
  <si>
    <t>OMOLOMA RHEMA Hadison Ta…</t>
  </si>
  <si>
    <t>OUMMOU SALAMA YOUCHAHOU</t>
  </si>
  <si>
    <t>PRISO MOUELLE DEO GRACE</t>
  </si>
  <si>
    <t>RUTH PUSARI TANYU</t>
  </si>
  <si>
    <t>SEVIDZEM KESTELLE BERINYUY</t>
  </si>
  <si>
    <t>SORA FOUODJI EDEN LOGAN</t>
  </si>
  <si>
    <t>TANGIE CONSTANCE</t>
  </si>
  <si>
    <t>TATADE TATA EMANUL FREDDY</t>
  </si>
  <si>
    <t>TCHAMBA NDJEUNDJI CHELSY</t>
  </si>
  <si>
    <t>TENJOH DANIEL</t>
  </si>
  <si>
    <t>TIKU KENDRA TABE</t>
  </si>
  <si>
    <t>TREASURE KESTINE</t>
  </si>
  <si>
    <t>VOULA EDITH VICTORINE</t>
  </si>
  <si>
    <t>WAMBA SAGNIA ANDREAS GA…</t>
  </si>
  <si>
    <t>YUTIMABO GIANNA NTUNGWEN</t>
  </si>
  <si>
    <t>AGOUME FRANCE EMMA</t>
  </si>
  <si>
    <t>APPO DANIEL KIETH AMANA</t>
  </si>
  <si>
    <t>ATEAFAC FAVOUR</t>
  </si>
  <si>
    <t>CALEB FONYUY AYENIKA</t>
  </si>
  <si>
    <t>DANGONG BETINE PHANUEL</t>
  </si>
  <si>
    <t>DJIENTCHEU CHEUNOU VERO…</t>
  </si>
  <si>
    <t>DONFACK PRINCE FORLAN</t>
  </si>
  <si>
    <t>DONLA NUEMO WASSI ARISTOT</t>
  </si>
  <si>
    <t>DOUHANLA SCOFIELD</t>
  </si>
  <si>
    <t>ENGOLA ABEGA ENZO</t>
  </si>
  <si>
    <t>EPONG RAISSA NANGE</t>
  </si>
  <si>
    <t>ESSONO PAUL ERIK LUKA</t>
  </si>
  <si>
    <t>FOMNE TAKOU MAURINE</t>
  </si>
  <si>
    <t>FONOCHO MBOT DARA</t>
  </si>
  <si>
    <t>GEDEMAH DEVINA NOEL ATA…</t>
  </si>
  <si>
    <t>GUELEWOU DENAGUE ASTRID…</t>
  </si>
  <si>
    <t>KAZE BESSALA BENJAMIN</t>
  </si>
  <si>
    <t>KEHDINGA DARWIN</t>
  </si>
  <si>
    <t>KENCHOUG ASSONYUH RAPH…</t>
  </si>
  <si>
    <t>KENE KENE RAIDA</t>
  </si>
  <si>
    <t>KERNYUY EMMANUEL KEVIN</t>
  </si>
  <si>
    <t>KINGSLEY IKOULA</t>
  </si>
  <si>
    <t>LEOGA RHEMA BERNICE</t>
  </si>
  <si>
    <t>LORDREIGN NENKAM ADO NA…</t>
  </si>
  <si>
    <t>MANIKWE TCHETEU ANGE GABY</t>
  </si>
  <si>
    <t>MBANG SALOME FELICIA</t>
  </si>
  <si>
    <t>MBANOU JOHANA PASCAL</t>
  </si>
  <si>
    <t>MBIA ABENA LAURAINE DIVINE</t>
  </si>
  <si>
    <t>MEGNANG ODETTE MARIE GIS…</t>
  </si>
  <si>
    <t>MENGUE VICKY GRACE</t>
  </si>
  <si>
    <t>MOSAMA BECKY BRIGHT EMEL</t>
  </si>
  <si>
    <t>NAGUE NUDONG MICHEL ARM…</t>
  </si>
  <si>
    <t>NBIAH ELISHA YAMEDJEU</t>
  </si>
  <si>
    <t>NDANBIKEH PRIDE NFOR</t>
  </si>
  <si>
    <t>NDIANGANG DILAN KECHU</t>
  </si>
  <si>
    <t>NDJOFANG BILAE A</t>
  </si>
  <si>
    <t>NFOR ABIGAIL</t>
  </si>
  <si>
    <t>NGAINSSOM FOTSO ANNE LAE…</t>
  </si>
  <si>
    <t>NGHOGUE KANA EMMANUEL</t>
  </si>
  <si>
    <t>NGOSSA ENZO DANIEL</t>
  </si>
  <si>
    <t>NGU BLESS NJECK</t>
  </si>
  <si>
    <t>NGUETSA KENFACK LEATICIA</t>
  </si>
  <si>
    <t>NTUMBI JEMIMAH KESUM</t>
  </si>
  <si>
    <t>ORAZULUME FERDINAND EBU…</t>
  </si>
  <si>
    <t>SALOME AKOUMOUN</t>
  </si>
  <si>
    <t>SHALEM NENKAM JEDIDJA</t>
  </si>
  <si>
    <t>SUIYEH HARRY NGEK</t>
  </si>
  <si>
    <t>TCHOFFO MANEE JELAY</t>
  </si>
  <si>
    <t>TETDA JACQUES FRANCOIS</t>
  </si>
  <si>
    <t>WANDJI CONRAD RYAN KADJI…</t>
  </si>
  <si>
    <t>ZITA LEINYUY</t>
  </si>
  <si>
    <t>ABEDIE MIKE ALEX</t>
  </si>
  <si>
    <t>ABESSOLO MAPITA EMILIEN</t>
  </si>
  <si>
    <t>ASONGTIA DEMZE YANN</t>
  </si>
  <si>
    <t>AWUM GISLENE BRIGHT ABA</t>
  </si>
  <si>
    <t>BADANE NGOUIGA</t>
  </si>
  <si>
    <t>BOUYEM BLESSING</t>
  </si>
  <si>
    <t>CECILE CASSIA LIMNYUY</t>
  </si>
  <si>
    <t>DINAYEN RENATO NYUYKONGHI</t>
  </si>
  <si>
    <t>DJONKEU FEUSSI EXDRAS</t>
  </si>
  <si>
    <t>DJOUSSE WAYIM CHRIST</t>
  </si>
  <si>
    <t>DZOMO YOUMBI GERMAIN AN…</t>
  </si>
  <si>
    <t>ETIEUDEM TANJI ASHER NWO…</t>
  </si>
  <si>
    <t>FELLY NEGUEM ANGE SARAH</t>
  </si>
  <si>
    <t>FIAGMENYI FIDEL FAVOUR</t>
  </si>
  <si>
    <t>FOFACK NJISHIA ANGE ELEON…</t>
  </si>
  <si>
    <t>FOKO TAGNE CHRIS JONATHAN</t>
  </si>
  <si>
    <t>FOSSO ABONGEH JUDE</t>
  </si>
  <si>
    <t>HAMIDOU AHMADOU BOUBA</t>
  </si>
  <si>
    <t>KAMATA TCHOFFO JOHAN</t>
  </si>
  <si>
    <t>KAMMI KENFACK FARRAH DA…</t>
  </si>
  <si>
    <t>KENOU NGASSA NATHAN</t>
  </si>
  <si>
    <t>KEUDEM AMOUGOU MARINETTE</t>
  </si>
  <si>
    <t>KIYE KYRIAN KONG</t>
  </si>
  <si>
    <t>MAMVOULA SCHOUAME DAPH…</t>
  </si>
  <si>
    <t>MANGA JASON BECHENG</t>
  </si>
  <si>
    <t>MEBI IDA BEATRICE GLADYS</t>
  </si>
  <si>
    <t>MELI YONTA MARIE-PAULE</t>
  </si>
  <si>
    <t>MENGWE ATU’U VIRGINIES</t>
  </si>
  <si>
    <t>MESSIA TOUKAM CHRISTINA A…</t>
  </si>
  <si>
    <t>MEYANUI GLEAN AFUNGCHWI</t>
  </si>
  <si>
    <t>MOPIE KAMDEM</t>
  </si>
  <si>
    <t>MOULIOM MOHAMED AWAL</t>
  </si>
  <si>
    <t>NDONG MBARGA RICHARD RA…</t>
  </si>
  <si>
    <t>NDZEMBOMENYI BENLA RYAN</t>
  </si>
  <si>
    <t>NG'AH ANDA MANGA ARCHAN…</t>
  </si>
  <si>
    <t>NGAMI MVOTO</t>
  </si>
  <si>
    <t>NGAYAM NGAKO</t>
  </si>
  <si>
    <t>NGO KELBE EWAS ANGE MONI…</t>
  </si>
  <si>
    <t>NGONGBOM ANGE DIEUDONNE</t>
  </si>
  <si>
    <t>NGUEDIA MEJOUGAH PRINCE</t>
  </si>
  <si>
    <t>NGWANDO SHANEL STACY</t>
  </si>
  <si>
    <t>NODEM FOUOKENG MARIE AN…</t>
  </si>
  <si>
    <t>ONDOA ANGELINE MARIE</t>
  </si>
  <si>
    <t>OSSOMBA ETIENNE</t>
  </si>
  <si>
    <t>OWONA ERNEST DUPONT JAEL</t>
  </si>
  <si>
    <t>SHANG BRIGHT MICHEAL</t>
  </si>
  <si>
    <t>TAGOMO DANIELLE ANGE</t>
  </si>
  <si>
    <t>TIENTCHEU NESLINE KEDZE</t>
  </si>
  <si>
    <t>TOYEM FOPESSI JOY</t>
  </si>
  <si>
    <t>WATCHOU MAWA FABO MERLI…</t>
  </si>
  <si>
    <t>YEMELI KENNE DAREL</t>
  </si>
  <si>
    <t>ABENA KENJIO FAIRLY DERYL</t>
  </si>
  <si>
    <t>ACHA AMUNDAM FAVOUR</t>
  </si>
  <si>
    <t>AMANGA TCHOUNKEU WARREN</t>
  </si>
  <si>
    <t>ANGOH ZEH CHRIST WILLIAM</t>
  </si>
  <si>
    <t>ATANGANA BELLA NESTOR JO…</t>
  </si>
  <si>
    <t>ATSABA ZIBI LUDIVINE</t>
  </si>
  <si>
    <t>BARKA MBELE GEDEON</t>
  </si>
  <si>
    <t>BITANG TALLA DANIEL YANIS</t>
  </si>
  <si>
    <t>BOUNOUGOU ATANGANA JAC…</t>
  </si>
  <si>
    <t>CANDICE NWATCHOK BOUH</t>
  </si>
  <si>
    <t>CHE EXTRALEN JOSHUA</t>
  </si>
  <si>
    <t>CHENA WISDOM</t>
  </si>
  <si>
    <t>CHRISTIAN NATHAN ENZO</t>
  </si>
  <si>
    <t>CLIFFORD NYUYFONI</t>
  </si>
  <si>
    <t>DIMBECK EMMANUEL AUREL</t>
  </si>
  <si>
    <t>DJOMO KOUATCHOU NAVARO…</t>
  </si>
  <si>
    <t>DJONGWANE MARYLSE</t>
  </si>
  <si>
    <t>EBAH ABENA DOROTHEE MARIE</t>
  </si>
  <si>
    <t>EDZIMBI MAGLOIRE FLAMMAR…</t>
  </si>
  <si>
    <t>EKOBO BOULI PRINCE PASCAL</t>
  </si>
  <si>
    <t>EKOMANE ETOTOBO MICHEL</t>
  </si>
  <si>
    <t>EMADE TRACY BWEMW</t>
  </si>
  <si>
    <t>ENGOUE ENGOUE HAROLD</t>
  </si>
  <si>
    <t>GWAMOU PRINCESSE SYLVANA</t>
  </si>
  <si>
    <t>JABBOSUNG NELLY PRECIOUS</t>
  </si>
  <si>
    <t>KAZE MEKOUNTCHOU FORLAN</t>
  </si>
  <si>
    <t>KELLAM BENJAMIN ARSEN</t>
  </si>
  <si>
    <t>KOUDJOU MATINKOU MERVEIL…</t>
  </si>
  <si>
    <t>KPOUKAP NJAPDOUNKE ZENA…</t>
  </si>
  <si>
    <t>KUM WENDY</t>
  </si>
  <si>
    <t>LAPA TAMOKEM ALFRED</t>
  </si>
  <si>
    <t>MAFOKOU ODILE KENISHA</t>
  </si>
  <si>
    <t>MAGOH MYLENA ADREA</t>
  </si>
  <si>
    <t>MAKOUGNE DJUMBON DANIEL…</t>
  </si>
  <si>
    <t>MANJIA TEDE ANNICK XENIA</t>
  </si>
  <si>
    <t>MATSAKOU FADEL</t>
  </si>
  <si>
    <t>MAWAMBA KENFACK DAVILLA…</t>
  </si>
  <si>
    <t>MBAKWA JOEL</t>
  </si>
  <si>
    <t>MBARGA DAVID VALTERE</t>
  </si>
  <si>
    <t>MBIA BAYIKA FELIX JACQUES …</t>
  </si>
  <si>
    <t>MBOZO'O ABONDU P. A.</t>
  </si>
  <si>
    <t>MBOZO'O ALEXANDRE VALEN…</t>
  </si>
  <si>
    <t>MENDJEU MERILINE FRANCES…</t>
  </si>
  <si>
    <t>MENGUE MBIDA MARIE</t>
  </si>
  <si>
    <t>MFOUMOU ATANGANA THERE…</t>
  </si>
  <si>
    <t>MINDJOM NGONO</t>
  </si>
  <si>
    <t>MOUGA FANKAM</t>
  </si>
  <si>
    <t>MVONDO ESSOMBA SYLVANA</t>
  </si>
  <si>
    <t>MVONDO EYAH</t>
  </si>
  <si>
    <t>NDIKUM BRIGHTLEE</t>
  </si>
  <si>
    <t>NDOKOU ONGLHEAO CLAUDE</t>
  </si>
  <si>
    <t>NDONG MFUMU ZOE LOVE DI…</t>
  </si>
  <si>
    <t>NDUKONG GEORGE NELVIE</t>
  </si>
  <si>
    <t>NGEUKEU TETSANG ELISA PRI…</t>
  </si>
  <si>
    <t>NGOH NOVIA EYA</t>
  </si>
  <si>
    <t>NGONO ATANGANA MARINETTE</t>
  </si>
  <si>
    <t>NSO LYDIEN ATEM</t>
  </si>
  <si>
    <t>NTOLO ALONE MOIRA ELISAB…</t>
  </si>
  <si>
    <t>OBAMA BOLO OSCAR</t>
  </si>
  <si>
    <t>OWONA MENDO MARY ALBRI…</t>
  </si>
  <si>
    <t>OWONA OWONA HENRI</t>
  </si>
  <si>
    <t>PENN ANGEL MESHI</t>
  </si>
  <si>
    <t>PIGUI NDENDE PAUL YVANNA…</t>
  </si>
  <si>
    <t>SAMUEL NAPTHALI TANYU</t>
  </si>
  <si>
    <t>SIBEN DANIELLA WIRDZELIE</t>
  </si>
  <si>
    <t>TAZO NGUEKENG NATHAN</t>
  </si>
  <si>
    <t>TCHENDJOU GABRIEL JOHNSON</t>
  </si>
  <si>
    <t>TEGNOBOU YATOUMI</t>
  </si>
  <si>
    <t>THERESA TENDA KENE NZITO…</t>
  </si>
  <si>
    <t>TUFOIN JUSTIN PRIDE</t>
  </si>
  <si>
    <t>ZEBAZE IDEN PRINCESS</t>
  </si>
  <si>
    <t>ZEH VOUNDI ONGOTO KENDR…</t>
  </si>
  <si>
    <t>ABOUI NGONO MARGOWILLS</t>
  </si>
  <si>
    <t>ACHU PRECIOUS MANKAA</t>
  </si>
  <si>
    <t>AGHOGUE WALAYOU PRINCESS</t>
  </si>
  <si>
    <t>ANGOULA BITODE PIERRE</t>
  </si>
  <si>
    <t>BAYECK MERVEILLE GRACE SI…</t>
  </si>
  <si>
    <t>BELL CHANUKA</t>
  </si>
  <si>
    <t>BENG STACY EWO</t>
  </si>
  <si>
    <t>BIKITINALAO CHOI BYOUNG R…</t>
  </si>
  <si>
    <t>BINZI NSI JOSEPHINE</t>
  </si>
  <si>
    <t>BIWOLE ONAMBELE RAPHAEL</t>
  </si>
  <si>
    <t>BUGHOTENYUI GLEN SHEWO…</t>
  </si>
  <si>
    <t>CHECK MUYEN CHRISTEL</t>
  </si>
  <si>
    <t>CHINDA EVRA</t>
  </si>
  <si>
    <t>DAMIKOV TATAW FONDERSON</t>
  </si>
  <si>
    <t>DANADAM ODILE TATIANA</t>
  </si>
  <si>
    <t>DJABOU YIMEN GRACE</t>
  </si>
  <si>
    <t>DJEUFO ARTHOR</t>
  </si>
  <si>
    <t>DJEUKAM TENOU ERICK</t>
  </si>
  <si>
    <t>ELONGO ONBODO PASCAL</t>
  </si>
  <si>
    <t>ETOH JIOTSA RUTH BENI</t>
  </si>
  <si>
    <t>FOUAPE TCHINDA PRINCESS</t>
  </si>
  <si>
    <t>GADINGA PRECIOUS YELUMA</t>
  </si>
  <si>
    <t>JAIY ENJIE LIMNYUY DIANA</t>
  </si>
  <si>
    <t>LIKENG MOUSSI JOANNE MER…</t>
  </si>
  <si>
    <t>LOMBO NDONGO MANUELLA</t>
  </si>
  <si>
    <t>LYONGA SAMUEL NJIE</t>
  </si>
  <si>
    <t>MBAH JANNICLE ENDAM</t>
  </si>
  <si>
    <t>MBAKWO BALOA RAPHAEL</t>
  </si>
  <si>
    <t>MBANGWANA LANA MEMO</t>
  </si>
  <si>
    <t>MEH SAMIRATU NCHOU</t>
  </si>
  <si>
    <t>MOMO ANGE MEDONJO GRACE</t>
  </si>
  <si>
    <t>NAFFI WANSI ELISA</t>
  </si>
  <si>
    <t>NANGA NAMA CHRISTINE</t>
  </si>
  <si>
    <t>NDIKUM CLARA BIH</t>
  </si>
  <si>
    <t>NFOR FAVOUR</t>
  </si>
  <si>
    <t>NTAMACK NTAMACK JORDAN</t>
  </si>
  <si>
    <t>NTECHAP MEVICE</t>
  </si>
  <si>
    <t>NTSAMA ONANA CHRISTINE</t>
  </si>
  <si>
    <t>NUZA REVERDY GHAM</t>
  </si>
  <si>
    <t>ONGMABOUT YE BASSOMBEN…</t>
  </si>
  <si>
    <t>OYANA LUCIE PAULIN</t>
  </si>
  <si>
    <t>TAKUMA PANISUKI TRACY LADI</t>
  </si>
  <si>
    <t>TCHIENDA MBIEDA NDI</t>
  </si>
  <si>
    <t>TCHOCK EMMANUEL JORDAN</t>
  </si>
  <si>
    <t>UKERIA NAHBILA</t>
  </si>
  <si>
    <t>VICHUBAN MARIE-NOEL SHEM…</t>
  </si>
  <si>
    <t>ZE MENDOUGA GEORGE</t>
  </si>
  <si>
    <t>ZEUGUE SAAKEM LIBERTY</t>
  </si>
  <si>
    <t>ZOA OBAMA SEVERIN WARRE…</t>
  </si>
  <si>
    <t>AFANYU Rohi Sambi</t>
  </si>
  <si>
    <t>AMBASSA ESSONO JEAN</t>
  </si>
  <si>
    <t>ANAGO MANEWO RAFFAELLA</t>
  </si>
  <si>
    <t>ATEMENGUE ALIMA FRANCIOS</t>
  </si>
  <si>
    <t>CHANWEH SHALLOM</t>
  </si>
  <si>
    <t>EBODE EKANI MELISA</t>
  </si>
  <si>
    <t>ETONGE YANNICE MICHELA</t>
  </si>
  <si>
    <t>ETOUNDI NGUINI FREDERICK</t>
  </si>
  <si>
    <t>ISSAKI GABRIEL ARISTIDE</t>
  </si>
  <si>
    <t>KALNGUI ELISABETH CATHERI…</t>
  </si>
  <si>
    <t>KIYE NADIA MBOH</t>
  </si>
  <si>
    <t>KUETA DOUNTIO GEREMI LA …</t>
  </si>
  <si>
    <t>MAAH TIKETIE LESLY BRENDA</t>
  </si>
  <si>
    <t>MABREI TCHISSAKBE BEAUTE</t>
  </si>
  <si>
    <t>MANCHI PUREST AKUSA</t>
  </si>
  <si>
    <t>MBAHE ABIGAIL BEATRICE</t>
  </si>
  <si>
    <t>MENVOUDA MENDOUGA ANG…</t>
  </si>
  <si>
    <t>NANGA APPOLINAIRE CHRISTI…</t>
  </si>
  <si>
    <t>NDENGWE KOME ESTHER MU…</t>
  </si>
  <si>
    <t>NDIKUM SOUNIA RANDY</t>
  </si>
  <si>
    <t>NDJOMO SANGO ULRICH</t>
  </si>
  <si>
    <t>NGAH AGNES CHANCELA</t>
  </si>
  <si>
    <t>NGASKA EVANS TECCLA</t>
  </si>
  <si>
    <t>NGUENO S. ANGE LIONEL</t>
  </si>
  <si>
    <t>NNO MANGO ALEXANDRE</t>
  </si>
  <si>
    <t>PENMENI TCHAMODEU</t>
  </si>
  <si>
    <t>TABOT TATAW NERVILLE</t>
  </si>
  <si>
    <t>TALIMETA BLANCHE DONGMO…</t>
  </si>
  <si>
    <t>TANGIE MBAH OLIVE AYOUNG</t>
  </si>
  <si>
    <t>TCHAMENI TCHAMADEU VANA</t>
  </si>
  <si>
    <t>TCHOMTSEU NEGUEM CHERYL</t>
  </si>
  <si>
    <t>TOUKEM ANGE CARELLE</t>
  </si>
  <si>
    <t>TSOPZE TIENCHEU ANGE LUM…</t>
  </si>
  <si>
    <t>ABANDA ELOUNDOU HABIBAC…</t>
  </si>
  <si>
    <t>ABOMO POUKAM DELPHINE A…</t>
  </si>
  <si>
    <t>ACHU FAITH MANGWA</t>
  </si>
  <si>
    <t>AGOUME AMOUR</t>
  </si>
  <si>
    <t>ANCHI HARMONY</t>
  </si>
  <si>
    <t>ATANGANA MANGA MONIQUE …</t>
  </si>
  <si>
    <t>BABOYIN ZILOT AKUSA</t>
  </si>
  <si>
    <t>BOUNATANEDONG MARLYSE …</t>
  </si>
  <si>
    <t>CHAMJI NGEUPNANG POLIA D…</t>
  </si>
  <si>
    <t>DASSI MEZEMJOU LEA</t>
  </si>
  <si>
    <t>DAVID ANTSOUMOU</t>
  </si>
  <si>
    <t>DEMANO MEKEM GAUS DURA…</t>
  </si>
  <si>
    <t>DEMANOU BARACK FOUELEFA…</t>
  </si>
  <si>
    <t>DJUIDJE FANKAM HORLANDE</t>
  </si>
  <si>
    <t>DONFACK DEMANOU DAFRED</t>
  </si>
  <si>
    <t>DONJOFAC NLEME CHRIST</t>
  </si>
  <si>
    <t>EPOUGNE MAMA CAIRADITE</t>
  </si>
  <si>
    <t>ESSEBE ENONE ORNELLA</t>
  </si>
  <si>
    <t>EVA LEANDRA GLORY</t>
  </si>
  <si>
    <t>EWANE AWANGA DAVILA</t>
  </si>
  <si>
    <t>FEUDJIO JIOGUE FRANCESCA</t>
  </si>
  <si>
    <t>FOHOUO FOKAM DEVAN GILLES</t>
  </si>
  <si>
    <t>FONGANG MERCY FAVOUR</t>
  </si>
  <si>
    <t>GABSA EMMANUEL JUNOR</t>
  </si>
  <si>
    <t>IDRISSOU RUFA-IH JALO</t>
  </si>
  <si>
    <t>INDING TIPANDOMESS NOUH…</t>
  </si>
  <si>
    <t>JAUREL CRISTIANO DJOMO</t>
  </si>
  <si>
    <t>JUNIOR EUGENE EWOME MAF…</t>
  </si>
  <si>
    <t>KAMAKE NANFA NDOLO GLORIA</t>
  </si>
  <si>
    <t>KINYUY BRITHNEY BONGBARA</t>
  </si>
  <si>
    <t>LANGSI SHARICE BOBIMWOH …</t>
  </si>
  <si>
    <t>LOGMO CHRIS MARVIN M.</t>
  </si>
  <si>
    <t>MAGNE FEBOSSI FRANCINE C…</t>
  </si>
  <si>
    <t>MANI FOUDA ANAISE</t>
  </si>
  <si>
    <t>MBAH YANN</t>
  </si>
  <si>
    <t>MBOUDOU KEDE EMMAUEL</t>
  </si>
  <si>
    <t>MELINGUI NOAH PATRICIA</t>
  </si>
  <si>
    <t>MOKUM MARVEL</t>
  </si>
  <si>
    <t>MOUNDA CHRIS DANIEL</t>
  </si>
  <si>
    <t>NDASSI NOUTCHACHOM CHRI…</t>
  </si>
  <si>
    <t>NDIP SEBASTIEN LISANDRO</t>
  </si>
  <si>
    <t>NDZANA YOANN CLARENCE</t>
  </si>
  <si>
    <t>NGAHA TCHABET KESYA ELVIRA</t>
  </si>
  <si>
    <t>NGUM CHRIST LIFT</t>
  </si>
  <si>
    <t>NJINGOU YOUSSOUF</t>
  </si>
  <si>
    <t>NKOM CHO PHILBERT</t>
  </si>
  <si>
    <t>NLEP ASHLEY REGINA ANGE</t>
  </si>
  <si>
    <t>NSING FAITH NGAYO</t>
  </si>
  <si>
    <t>NSOA JACUES WILFRED</t>
  </si>
  <si>
    <t>OTABELA ELOUNDOU MAEL K…</t>
  </si>
  <si>
    <t>PANSO ALISON FONYUY</t>
  </si>
  <si>
    <t>PEARL DIALE LOBE</t>
  </si>
  <si>
    <t>RENEE DIMOUNGUE ISHA YVO…</t>
  </si>
  <si>
    <t>SIRRI ANGELA MARIE THERESE</t>
  </si>
  <si>
    <t>TABI BENY-ROY</t>
  </si>
  <si>
    <t>TATCHUM DJAKOKURTYS</t>
  </si>
  <si>
    <t>TCHOFFO BRAYANT</t>
  </si>
  <si>
    <t>TEBOH TREASURE NDUM</t>
  </si>
  <si>
    <t>TSADJIE NGOUANE PRINCESS…</t>
  </si>
  <si>
    <t>YEMELI ZOUSSE JUNIOR A.</t>
  </si>
  <si>
    <t>ZAMKE JIAZET DOMINIQUE</t>
  </si>
  <si>
    <t>ADA EYENGA PRINCESS</t>
  </si>
  <si>
    <t>ADILLE EWANE PRINCE PEACE</t>
  </si>
  <si>
    <t>AGBOR OBEN BLESSING</t>
  </si>
  <si>
    <t>ASHU VICTOR ASHU</t>
  </si>
  <si>
    <t>ASONGUE ANAMOH BRAILLEY</t>
  </si>
  <si>
    <t>ATUBAH MUKETE NELSON</t>
  </si>
  <si>
    <t>BANLANJO ALIDA HAMIDA</t>
  </si>
  <si>
    <t>BETTA PRECIOUS NZEBELAI</t>
  </si>
  <si>
    <t>CELESTE CAROLINE MINTAMA…</t>
  </si>
  <si>
    <t>CHU SEDRICK WUNG</t>
  </si>
  <si>
    <t>DOUANLA LOUISA PRINCESS</t>
  </si>
  <si>
    <t>ENOW FAVOUR CHERYL</t>
  </si>
  <si>
    <t>ESSANE OYONO FLORENCE R…</t>
  </si>
  <si>
    <t>FONABEI FAITH</t>
  </si>
  <si>
    <t>FONCHAM TRAISES NKOHNTAN</t>
  </si>
  <si>
    <t>FOPA SAAH GAETAN CALEB</t>
  </si>
  <si>
    <t>FRU EMMANUEL</t>
  </si>
  <si>
    <t>GIMA RYAN LEGIMA</t>
  </si>
  <si>
    <t>KECHAH KUM FAVOUR</t>
  </si>
  <si>
    <t>KEZIAH TRIUMPH</t>
  </si>
  <si>
    <t>LEMANANGA LOUISETTE VEN…</t>
  </si>
  <si>
    <t>LEUNJIE LEUGANG VICRESSE</t>
  </si>
  <si>
    <t>LOSHA RICKEL BONGSHE</t>
  </si>
  <si>
    <t>LOUISA BELENYOH NDIMBA</t>
  </si>
  <si>
    <t>MACHIA GUILINKEMI OURATO…</t>
  </si>
  <si>
    <t>MALONDO MANGA MAURICE</t>
  </si>
  <si>
    <t>MANTO SEGNOU JUNIOR</t>
  </si>
  <si>
    <t>MARIE PRINCESS ANCHIMBOM</t>
  </si>
  <si>
    <t>MBENGUE MARCEL SAMUEL</t>
  </si>
  <si>
    <t>MBONGEH SHINNA NSTIBEBWO</t>
  </si>
  <si>
    <t>MEZENE OYAME DARLYNE</t>
  </si>
  <si>
    <t>MISSE GOUOTIO WARREN MA…</t>
  </si>
  <si>
    <t>MOULIOM KENGUE AMIRA</t>
  </si>
  <si>
    <t>NAGUE TEMGOUA MONIQUE A.</t>
  </si>
  <si>
    <t>NAHBILA PRECIOUS NDANGOH</t>
  </si>
  <si>
    <t>NDJIE MBANG HELENE KENDRA</t>
  </si>
  <si>
    <t>NDONGO FOMBA DAREL CHRI…</t>
  </si>
  <si>
    <t>NFOR FAITH</t>
  </si>
  <si>
    <t>NFORSOH PRECIOUS THERES…</t>
  </si>
  <si>
    <t>NGANEMOULYE NGOMEN DAR…</t>
  </si>
  <si>
    <t>NGANWGWEU ANGE WENDY</t>
  </si>
  <si>
    <t>NGUETIA METEJEU LOUANGE …</t>
  </si>
  <si>
    <t>PEGHETMO BILONG JOSEPH</t>
  </si>
  <si>
    <t>SAMOBEU MOMO HILAIRE KES…</t>
  </si>
  <si>
    <t>SCHIFFERLLE WALTHER MARI…</t>
  </si>
  <si>
    <t>SEMBE ZEH MARTIN LUTHER …</t>
  </si>
  <si>
    <t>SHYAKA HERITIER WILLIAMS</t>
  </si>
  <si>
    <t>TANDOUKENG TAMUNKANG IS…</t>
  </si>
  <si>
    <t>TATAW OROCKACHA AUGUSTI…</t>
  </si>
  <si>
    <t>TCHATAT HAPPI NOELLE VERU…</t>
  </si>
  <si>
    <t>WIWA WOUNDAMA YASMINE</t>
  </si>
  <si>
    <t>ZONGNE KEUTSANG BENI CYA…</t>
  </si>
  <si>
    <t>ABONG BRITHNEY</t>
  </si>
  <si>
    <t>AFUNGTUH ALVINE</t>
  </si>
  <si>
    <t>AGBORNDANG CHRISTINA EN…</t>
  </si>
  <si>
    <t>AKARAGWE GEORGE BETRAND</t>
  </si>
  <si>
    <t>AMBELLE ROONEY TANWANI</t>
  </si>
  <si>
    <t>ASSAKO ESSOMBA ALEX ANDRA</t>
  </si>
  <si>
    <t>ATANGANA OMGBA ANDREA</t>
  </si>
  <si>
    <t>AZEBAZE ANGE MICHELLE</t>
  </si>
  <si>
    <t>AZEMAFAC ZENCHA WRIGHT</t>
  </si>
  <si>
    <t>BACHIR LIONEL</t>
  </si>
  <si>
    <t>BALEBA JOAN ARIEL</t>
  </si>
  <si>
    <t>BELL LYNA STONE</t>
  </si>
  <si>
    <t>BELL NYOM ELISA MAURANE …</t>
  </si>
  <si>
    <t>BENG LYNE MBONG</t>
  </si>
  <si>
    <t>BERINYUY FABIOLA TARDZEN…</t>
  </si>
  <si>
    <t>BEYALA YIGUI MORGANE RAF…</t>
  </si>
  <si>
    <t>CHAPLA CHAKO DANIELLA TH…</t>
  </si>
  <si>
    <t>CHECK KELLY LYA'A EKUH</t>
  </si>
  <si>
    <t>CHINDO ESTHER FUAM</t>
  </si>
  <si>
    <t>DAIGA RICHMIR</t>
  </si>
  <si>
    <t>DEXTAIRE HYDALYA MANGONG</t>
  </si>
  <si>
    <t>DJADJO PRINCE WILLIAM</t>
  </si>
  <si>
    <t>DZOUA WARIENCE TCHOFFO …</t>
  </si>
  <si>
    <t>EFOUBA AGNES RAPHAELA</t>
  </si>
  <si>
    <t>EKANGA YANN LOBE</t>
  </si>
  <si>
    <t>EMMANUELLA AGBOR OJONG</t>
  </si>
  <si>
    <t>ETALI BRANDISON</t>
  </si>
  <si>
    <t>ETTA DIANE O.</t>
  </si>
  <si>
    <t>EWI MOLYTHECY NDUM</t>
  </si>
  <si>
    <t>FRU MULUH EVANSTINE</t>
  </si>
  <si>
    <t>KEZIAH ADELE</t>
  </si>
  <si>
    <t>KONGYUI VIRGINIE</t>
  </si>
  <si>
    <t>KUETE MUNDI SERENA</t>
  </si>
  <si>
    <t>KWETA JOY EDWIGE ALOMBA</t>
  </si>
  <si>
    <t>MAFORCHIA BECKY</t>
  </si>
  <si>
    <t>MAKOUDJOU TAKOUCHE</t>
  </si>
  <si>
    <t>MANCHO BLAISE FRU</t>
  </si>
  <si>
    <t>MANKA ABIGAIL NJI</t>
  </si>
  <si>
    <t>MBA TAKAM MBESO RUBEN</t>
  </si>
  <si>
    <t>MENDOUGA EYA’AN YOHAN</t>
  </si>
  <si>
    <t>NDI VALDES KONGNYU</t>
  </si>
  <si>
    <t>NDIMBA ASHLEY NYOHSOH</t>
  </si>
  <si>
    <t>NEGUE TIKO ELZA</t>
  </si>
  <si>
    <t>NGONMAZOU FOKOU EDMOND</t>
  </si>
  <si>
    <t>NGU EXCEL AGWE</t>
  </si>
  <si>
    <t>NGUELE PAMBE YANN STEVE</t>
  </si>
  <si>
    <t>NGUPNANG KUETCHE Dorsell…</t>
  </si>
  <si>
    <t>NKWE JOSPIN MOIZA</t>
  </si>
  <si>
    <t>NOMO PIERRE JUNIOR STEVE</t>
  </si>
  <si>
    <t>NSY MENTII ALINE CHANTAL</t>
  </si>
  <si>
    <t>NTSAMA KOUAYEP</t>
  </si>
  <si>
    <t>NYUYSEMO PERRY-HANS FON…</t>
  </si>
  <si>
    <t>OMGBAHIFOUNE ANABACK A…</t>
  </si>
  <si>
    <t>ONGDION GARIELLA</t>
  </si>
  <si>
    <t>ONGMISSI NGOKOY DANIELLE</t>
  </si>
  <si>
    <t>OSSOMBA ATANGAN A RENE</t>
  </si>
  <si>
    <t>OTTU ALEXEL JOEL BESSONG …</t>
  </si>
  <si>
    <t>PRINCESS CHIAMAKA FAVOUR</t>
  </si>
  <si>
    <t>SONIA BEZIEH NJILA</t>
  </si>
  <si>
    <t>SUINYUY TRACY FOMONYUY</t>
  </si>
  <si>
    <t>TAGOUFO ANDY BROWN</t>
  </si>
  <si>
    <t>TAKEU CHELEU IVANA</t>
  </si>
  <si>
    <t>TAMO KAMGANG ADRIC JAYSON</t>
  </si>
  <si>
    <t>THIERRY GODSWILL</t>
  </si>
  <si>
    <t>TIAFACK AKO DESTINY BRIGHT</t>
  </si>
  <si>
    <t>TITA KINDLY</t>
  </si>
  <si>
    <t>TOKA LIZ RAINA</t>
  </si>
  <si>
    <t>TONFACK HENRY JUNIOR</t>
  </si>
  <si>
    <t>TREASURE ACHUH LUM</t>
  </si>
  <si>
    <t>UBENO FAITH NEGEZUM</t>
  </si>
  <si>
    <t>WAKUNA DAPHNE</t>
  </si>
  <si>
    <t>WAMBA MALO PRINCESS</t>
  </si>
  <si>
    <t>YEMO KAMDEU DANNY</t>
  </si>
  <si>
    <t>AMAZING GRACE FONBAH</t>
  </si>
  <si>
    <t>ANDEGUE BOUTA JOSEPH</t>
  </si>
  <si>
    <t>ATUBAH JOY AWUTAH</t>
  </si>
  <si>
    <t>BERINYUY BRADLEY SOLII</t>
  </si>
  <si>
    <t>CARLTON NGOLE N.</t>
  </si>
  <si>
    <t>DJOUSSE GILLES RENO</t>
  </si>
  <si>
    <t>FOKAM DJAKO LINE ORCHELLE</t>
  </si>
  <si>
    <t>FOMUTEH WINUEL MUYANG N…</t>
  </si>
  <si>
    <t>GADJOU OCEANNE CHRIS</t>
  </si>
  <si>
    <t>KAMENI JEANNE PIERRETTE</t>
  </si>
  <si>
    <t>KAMGANG FOMEZ JAURES</t>
  </si>
  <si>
    <t>KEKUNA ONYX-LOUANGE</t>
  </si>
  <si>
    <t>KENCHOUNG SHEY</t>
  </si>
  <si>
    <t>KOUINCHE TABEKO ALBERT M…</t>
  </si>
  <si>
    <t>KWEBE LOISE RINYU</t>
  </si>
  <si>
    <t>KWONTCHIE BOUOM AXEL SC…</t>
  </si>
  <si>
    <t>LEUKOUE MALE MAKEDA NEF…</t>
  </si>
  <si>
    <t>MADE MBA CYRIANE</t>
  </si>
  <si>
    <t>MANKAH GOD'S GRACE</t>
  </si>
  <si>
    <t>MBOSHI YANN WESLEY NDEG…</t>
  </si>
  <si>
    <t>MOULIOUM NZENJOU SAFIYA</t>
  </si>
  <si>
    <t>MPOUOK MOUSSIMA PAULE</t>
  </si>
  <si>
    <t>NCHOMBENG KEREN MANKA’…</t>
  </si>
  <si>
    <t>NDE JOY MEGIE</t>
  </si>
  <si>
    <t>NGOK NDZIE GABRIEL DANIEL</t>
  </si>
  <si>
    <t>NGONE BRYAN TITUS MESAPE</t>
  </si>
  <si>
    <t>NGORAN CHANTAL WIYDORVEN</t>
  </si>
  <si>
    <t>NGOUANA FEKEKANG ISMAIL</t>
  </si>
  <si>
    <t>NGUEDIA NANFO Noe Miguel</t>
  </si>
  <si>
    <t>NGUEKSI MOUCHILI ISRAEL</t>
  </si>
  <si>
    <t>NGUETIA MEIDONG MARIE LA…</t>
  </si>
  <si>
    <t>NGUNE FORTUNE NOEL</t>
  </si>
  <si>
    <t>NGWE BLESSING CHIAWAH</t>
  </si>
  <si>
    <t>NJOYA DILYS</t>
  </si>
  <si>
    <t>NSHAH FAVOUR ASHIE</t>
  </si>
  <si>
    <t>NYETAM NJOYA AMED JAMAL</t>
  </si>
  <si>
    <t>ONGMELOK ITOUK ALEXANDR…</t>
  </si>
  <si>
    <t>SAFOKEM HUGO</t>
  </si>
  <si>
    <t>SONG DERICK CHIA</t>
  </si>
  <si>
    <t>TAKANG RAWLINGS ENOWKPA</t>
  </si>
  <si>
    <t>TANGOUFO TAMUNKANG LAM…</t>
  </si>
  <si>
    <t>TCHOMOU SEGNOU ARENE</t>
  </si>
  <si>
    <t>TEDONFOUET DJOUGANG PRI…</t>
  </si>
  <si>
    <t>TEGOUTSA ANALISSA JOY</t>
  </si>
  <si>
    <t>TETA JOY ELLA</t>
  </si>
  <si>
    <t>TRACY DAIZY MPACKO BERI</t>
  </si>
  <si>
    <t>TSASE TCHOFO ABDEL RUSSEL</t>
  </si>
  <si>
    <t>TSOPMO KENFACK FAITH ABR…</t>
  </si>
  <si>
    <t>WAFO DJUIDJE WENDY IMELDA</t>
  </si>
  <si>
    <t>WAKUNA HOPE Mande</t>
  </si>
  <si>
    <t>YEMELI MEA CHRIS ROWAN</t>
  </si>
  <si>
    <t>YOMBO AZOM GABRIEL</t>
  </si>
  <si>
    <t>ABODO BRIGITTE DANIELLE</t>
  </si>
  <si>
    <t>ACHUO AFUKEZEH PROMISE</t>
  </si>
  <si>
    <t>AZEMAFACK LEKE DAVID DYL…</t>
  </si>
  <si>
    <t>BAKOP TOKNOU PRINCESSE</t>
  </si>
  <si>
    <t>BIHOLONG FRANCOISE DARLYN</t>
  </si>
  <si>
    <t>BOUZA STEPHANE</t>
  </si>
  <si>
    <t>DEUGUAM DJOUMKAM WENDY…</t>
  </si>
  <si>
    <t>EJENGUELE KEME JEAN</t>
  </si>
  <si>
    <t>ESSOME MAMA</t>
  </si>
  <si>
    <t>FANJE WENDIY ASONYU</t>
  </si>
  <si>
    <t>FOFE TALONG EUGENE</t>
  </si>
  <si>
    <t>FOMAZOU POSSE BARAKEL B…</t>
  </si>
  <si>
    <t>FOMBA JOYCELINE</t>
  </si>
  <si>
    <t>JUSTICE ACHERE ARREY</t>
  </si>
  <si>
    <t>KEDE CORNEILLE BRYAN</t>
  </si>
  <si>
    <t>KENG NANFACK BAEL CHRIST</t>
  </si>
  <si>
    <t>MAFOR ANNE CLARA</t>
  </si>
  <si>
    <t>MAGANG MULONGO FEUSSI C.</t>
  </si>
  <si>
    <t>MAPIMPIM KENFACK PRINCE E…</t>
  </si>
  <si>
    <t>MELI LONTSI DIANA</t>
  </si>
  <si>
    <t>MMEN URIELLE MAG'NOELLE</t>
  </si>
  <si>
    <t>NDIP FRANCESCA RIHANNA C…</t>
  </si>
  <si>
    <t>NDONGO JEAN WILFRIED</t>
  </si>
  <si>
    <t>NDZINGA NDONGO ANGE ANT…</t>
  </si>
  <si>
    <t>NENKAM JOSIAS GODLOVE</t>
  </si>
  <si>
    <t>NGONGO MEKEM STEVEN</t>
  </si>
  <si>
    <t>NGOSSO ATANGANA LOICE B…</t>
  </si>
  <si>
    <t>NJEPMOU OJONG YOLANDE</t>
  </si>
  <si>
    <t>NJOYA LORRAINE AFASEH</t>
  </si>
  <si>
    <t>NOMEGNE OJONG FRANCK WI…</t>
  </si>
  <si>
    <t>NTSAMA JULES MELISSA FORT…</t>
  </si>
  <si>
    <t>NZITCHEU YOMENI AROLE NE…</t>
  </si>
  <si>
    <t>OKA PRINCE IGOJIA</t>
  </si>
  <si>
    <t>PAJIP NCHESI AMINE VERONE</t>
  </si>
  <si>
    <t>PRINCE CHIGOZIE JOSHUA OK…</t>
  </si>
  <si>
    <t>PRINCESS RIHANNA Magbor O…</t>
  </si>
  <si>
    <t>SHEY CANDICE RINGNYU</t>
  </si>
  <si>
    <t>SONNA DJEUFACK CINDY</t>
  </si>
  <si>
    <t>TEWIRE NIKEL NDE</t>
  </si>
  <si>
    <t>TSAPIE NANKUE MALDINI</t>
  </si>
  <si>
    <t>TUFOIN NELLY SANGHA</t>
  </si>
  <si>
    <t>YEDE BRACHA MIMBA</t>
  </si>
  <si>
    <t>ANGUH FAVOUR PRIDE FOWAH</t>
  </si>
  <si>
    <t>KANDEM KAMBEU LENAE KEN…</t>
  </si>
  <si>
    <t>AMOUNT4</t>
  </si>
  <si>
    <t>1ST INST DEBT</t>
  </si>
  <si>
    <t>old</t>
  </si>
  <si>
    <t>DOUVGAI SAKAVA ADELAIDE …</t>
  </si>
  <si>
    <t xml:space="preserve"> EYENGUE TCHAKOUNTE EIBRINA LOIC</t>
  </si>
  <si>
    <t>MBANE BIOUELE RITA PATRICIA</t>
  </si>
  <si>
    <t>MBISEH ISAAC ACHAP</t>
  </si>
  <si>
    <t>NDIKUM AMANDA</t>
  </si>
  <si>
    <t>ENYEGUE EMERAUDE CLEMENT</t>
  </si>
  <si>
    <t>JERMIMAH NGEI NGHA KAH</t>
  </si>
  <si>
    <t>KOUMAIN FOTSO SAMUELA LORENE</t>
  </si>
  <si>
    <t>MOUTHE A BALAMBA DANIELLE</t>
  </si>
  <si>
    <t>LOBE HELENA MASOMA</t>
  </si>
  <si>
    <t>ZOLO OSSOU ANDRE GABRIEL</t>
  </si>
  <si>
    <t>KOMMEGNE LELE YANN MAGLIORE</t>
  </si>
  <si>
    <t>NDZIE GISELE ISRAELLA</t>
  </si>
  <si>
    <t>ABOMO JEAN MARIE ALPHAN</t>
  </si>
  <si>
    <t>SOUSSAK SAWOUIBA GRACE LEATITIA</t>
  </si>
  <si>
    <t>YINGANE KAREN GAYANE GABRIELLE</t>
  </si>
  <si>
    <t>NGONO ATADZOE MARIE -THERESE</t>
  </si>
  <si>
    <t>KOUAM MESSI HOPE PASCALE</t>
  </si>
  <si>
    <t>BITOMO ANVENE JEAN KEYIYAN</t>
  </si>
  <si>
    <t>AMPALA ABEDIE ANGE GRACE</t>
  </si>
  <si>
    <t>BLANDINE NAZEM ACHUO MI-AH</t>
  </si>
  <si>
    <t>AGBORKOH TABE VAN- ROY</t>
  </si>
  <si>
    <t xml:space="preserve"> MONTY MEDJO KELIANE MIRAGE</t>
  </si>
  <si>
    <t>MBOGNING SIMEU ASHLEY DAVILA</t>
  </si>
  <si>
    <t>OJONG DIANTA</t>
  </si>
  <si>
    <t>ABINWI DARYL ELLA KUM AMBE</t>
  </si>
  <si>
    <t>NDINGWAN ALICIA  EYEM  AGANWI …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</si>
</sst>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Roman"/>
      <family val="1"/>
      <charset val="255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rgb="FF939393"/>
      </right>
      <top/>
      <bottom style="medium">
        <color rgb="FF939393"/>
      </bottom>
      <diagonal/>
    </border>
    <border>
      <left/>
      <right style="medium">
        <color rgb="FF939393"/>
      </right>
      <top style="medium">
        <color rgb="FF939393"/>
      </top>
      <bottom style="medium">
        <color rgb="FF93939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41" fontId="0" fillId="0" borderId="1" xfId="0" applyNumberFormat="1" applyBorder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41" fontId="0" fillId="0" borderId="2" xfId="0" applyNumberFormat="1" applyBorder="1"/>
    <xf numFmtId="0" fontId="0" fillId="0" borderId="3" xfId="0" applyFill="1" applyBorder="1"/>
    <xf numFmtId="0" fontId="0" fillId="0" borderId="1" xfId="0" applyFill="1" applyBorder="1"/>
    <xf numFmtId="41" fontId="0" fillId="0" borderId="1" xfId="0" applyNumberFormat="1" applyFill="1" applyBorder="1"/>
    <xf numFmtId="0" fontId="0" fillId="0" borderId="4" xfId="0" applyBorder="1"/>
    <xf numFmtId="41" fontId="0" fillId="0" borderId="4" xfId="0" applyNumberFormat="1" applyBorder="1"/>
    <xf numFmtId="164" fontId="0" fillId="0" borderId="1" xfId="1" applyNumberFormat="1" applyFont="1" applyBorder="1"/>
    <xf numFmtId="0" fontId="0" fillId="0" borderId="6" xfId="0" applyBorder="1"/>
    <xf numFmtId="164" fontId="0" fillId="0" borderId="0" xfId="1" applyNumberFormat="1" applyFont="1"/>
    <xf numFmtId="164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vertical="top" wrapText="1"/>
    </xf>
    <xf numFmtId="164" fontId="0" fillId="0" borderId="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0" xfId="0" applyAlignment="1">
      <alignment vertical="center"/>
    </xf>
    <xf numFmtId="41" fontId="0" fillId="0" borderId="1" xfId="0" applyNumberFormat="1" applyBorder="1" applyAlignment="1">
      <alignment horizontal="center"/>
    </xf>
    <xf numFmtId="0" fontId="0" fillId="0" borderId="7" xfId="0" applyBorder="1"/>
    <xf numFmtId="41" fontId="0" fillId="0" borderId="0" xfId="0" applyNumberFormat="1" applyBorder="1"/>
    <xf numFmtId="0" fontId="1" fillId="0" borderId="1" xfId="0" applyFont="1" applyFill="1" applyBorder="1" applyAlignment="1">
      <alignment horizontal="center" vertical="top" wrapText="1"/>
    </xf>
    <xf numFmtId="164" fontId="0" fillId="0" borderId="1" xfId="0" applyNumberFormat="1" applyBorder="1"/>
    <xf numFmtId="0" fontId="0" fillId="2" borderId="1" xfId="0" applyFill="1" applyBorder="1"/>
    <xf numFmtId="41" fontId="1" fillId="0" borderId="1" xfId="0" applyNumberFormat="1" applyFont="1" applyBorder="1"/>
    <xf numFmtId="0" fontId="0" fillId="0" borderId="0" xfId="0" applyFill="1"/>
    <xf numFmtId="41" fontId="1" fillId="0" borderId="1" xfId="0" applyNumberFormat="1" applyFont="1" applyBorder="1" applyAlignment="1">
      <alignment wrapText="1"/>
    </xf>
    <xf numFmtId="164" fontId="1" fillId="0" borderId="1" xfId="0" applyNumberFormat="1" applyFont="1" applyBorder="1"/>
    <xf numFmtId="164" fontId="1" fillId="0" borderId="1" xfId="1" applyNumberFormat="1" applyFont="1" applyBorder="1"/>
    <xf numFmtId="0" fontId="0" fillId="0" borderId="1" xfId="0" applyFont="1" applyBorder="1"/>
    <xf numFmtId="164" fontId="0" fillId="0" borderId="1" xfId="1" applyNumberFormat="1" applyFont="1" applyFill="1" applyBorder="1"/>
    <xf numFmtId="164" fontId="0" fillId="0" borderId="1" xfId="0" applyNumberFormat="1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/>
    <xf numFmtId="0" fontId="5" fillId="0" borderId="1" xfId="0" applyFont="1" applyBorder="1" applyAlignment="1">
      <alignment vertical="top" wrapText="1"/>
    </xf>
    <xf numFmtId="0" fontId="0" fillId="0" borderId="5" xfId="0" applyBorder="1" applyAlignment="1"/>
    <xf numFmtId="0" fontId="0" fillId="0" borderId="1" xfId="0" applyFill="1" applyBorder="1" applyAlignment="1">
      <alignment horizontal="center" wrapText="1"/>
    </xf>
    <xf numFmtId="0" fontId="6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164" fontId="0" fillId="3" borderId="1" xfId="1" applyNumberFormat="1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10" fillId="0" borderId="1" xfId="0" applyFont="1" applyBorder="1" applyAlignment="1"/>
    <xf numFmtId="41" fontId="0" fillId="0" borderId="1" xfId="1" applyNumberFormat="1" applyFont="1" applyBorder="1" applyAlignment="1">
      <alignment horizontal="right"/>
    </xf>
    <xf numFmtId="41" fontId="0" fillId="0" borderId="1" xfId="0" applyNumberFormat="1" applyFill="1" applyBorder="1" applyAlignment="1">
      <alignment horizontal="center" wrapText="1"/>
    </xf>
    <xf numFmtId="0" fontId="0" fillId="0" borderId="10" xfId="0" applyBorder="1"/>
    <xf numFmtId="0" fontId="6" fillId="0" borderId="10" xfId="0" applyFont="1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11" fillId="0" borderId="12" xfId="0" applyFont="1" applyBorder="1"/>
    <xf numFmtId="0" fontId="0" fillId="0" borderId="10" xfId="0" applyBorder="1" applyAlignment="1">
      <alignment horizontal="right"/>
    </xf>
    <xf numFmtId="0" fontId="11" fillId="0" borderId="10" xfId="0" applyFont="1" applyBorder="1" applyAlignment="1">
      <alignment horizontal="center" wrapText="1"/>
    </xf>
    <xf numFmtId="0" fontId="11" fillId="0" borderId="10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0" fillId="0" borderId="12" xfId="0" applyBorder="1" applyAlignment="1"/>
    <xf numFmtId="0" fontId="11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5" fillId="0" borderId="12" xfId="0" applyFont="1" applyBorder="1" applyAlignment="1"/>
    <xf numFmtId="0" fontId="11" fillId="0" borderId="12" xfId="0" applyFont="1" applyBorder="1" applyAlignment="1"/>
    <xf numFmtId="0" fontId="11" fillId="0" borderId="13" xfId="0" applyFont="1" applyBorder="1" applyAlignment="1">
      <alignment horizontal="center" wrapText="1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top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Fill="1" applyBorder="1" applyAlignment="1">
      <alignment wrapText="1"/>
    </xf>
    <xf numFmtId="41" fontId="0" fillId="0" borderId="7" xfId="0" applyNumberFormat="1" applyFill="1" applyBorder="1"/>
    <xf numFmtId="0" fontId="9" fillId="0" borderId="1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7" xfId="0" applyNumberFormat="1" applyBorder="1"/>
    <xf numFmtId="0" fontId="1" fillId="0" borderId="14" xfId="0" applyFont="1" applyBorder="1" applyAlignment="1">
      <alignment horizontal="center" vertical="top" wrapText="1"/>
    </xf>
    <xf numFmtId="0" fontId="0" fillId="0" borderId="7" xfId="0" applyBorder="1" applyAlignment="1">
      <alignment wrapText="1"/>
    </xf>
    <xf numFmtId="41" fontId="0" fillId="0" borderId="7" xfId="0" applyNumberFormat="1" applyFill="1" applyBorder="1" applyAlignment="1">
      <alignment horizontal="center" wrapText="1"/>
    </xf>
    <xf numFmtId="164" fontId="0" fillId="0" borderId="7" xfId="1" applyNumberFormat="1" applyFont="1" applyBorder="1"/>
    <xf numFmtId="164" fontId="0" fillId="3" borderId="7" xfId="1" applyNumberFormat="1" applyFont="1" applyFill="1" applyBorder="1"/>
    <xf numFmtId="41" fontId="0" fillId="0" borderId="7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0" fontId="6" fillId="0" borderId="1" xfId="0" applyFont="1" applyBorder="1"/>
    <xf numFmtId="0" fontId="6" fillId="0" borderId="1" xfId="0" applyFont="1" applyFill="1" applyBorder="1"/>
    <xf numFmtId="0" fontId="1" fillId="0" borderId="7" xfId="0" applyFont="1" applyBorder="1" applyAlignment="1">
      <alignment horizontal="center" vertical="top"/>
    </xf>
    <xf numFmtId="41" fontId="0" fillId="0" borderId="7" xfId="0" applyNumberFormat="1" applyBorder="1"/>
    <xf numFmtId="0" fontId="0" fillId="0" borderId="0" xfId="0" applyBorder="1"/>
    <xf numFmtId="0" fontId="0" fillId="0" borderId="2" xfId="0" applyFill="1" applyBorder="1"/>
    <xf numFmtId="41" fontId="0" fillId="0" borderId="7" xfId="0" applyNumberFormat="1" applyBorder="1"/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7" xfId="0" applyFont="1" applyBorder="1" applyAlignment="1"/>
    <xf numFmtId="0" fontId="6" fillId="0" borderId="1" xfId="0" applyFont="1" applyFill="1" applyBorder="1" applyAlignment="1">
      <alignment vertical="top" wrapText="1"/>
    </xf>
    <xf numFmtId="0" fontId="9" fillId="0" borderId="11" xfId="0" applyFont="1" applyBorder="1" applyAlignment="1">
      <alignment horizontal="center" wrapText="1"/>
    </xf>
    <xf numFmtId="41" fontId="0" fillId="0" borderId="10" xfId="0" applyNumberFormat="1" applyBorder="1"/>
    <xf numFmtId="0" fontId="5" fillId="0" borderId="1" xfId="0" applyFont="1" applyBorder="1" applyAlignment="1"/>
    <xf numFmtId="0" fontId="9" fillId="0" borderId="12" xfId="0" applyFont="1" applyFill="1" applyBorder="1" applyAlignment="1">
      <alignment wrapText="1"/>
    </xf>
    <xf numFmtId="41" fontId="0" fillId="0" borderId="4" xfId="0" applyNumberFormat="1" applyFill="1" applyBorder="1"/>
    <xf numFmtId="0" fontId="5" fillId="3" borderId="1" xfId="0" applyFont="1" applyFill="1" applyBorder="1" applyAlignment="1">
      <alignment vertical="top" wrapText="1"/>
    </xf>
    <xf numFmtId="41" fontId="0" fillId="3" borderId="1" xfId="1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41" fontId="0" fillId="3" borderId="1" xfId="0" applyNumberFormat="1" applyFill="1" applyBorder="1"/>
    <xf numFmtId="0" fontId="0" fillId="5" borderId="0" xfId="0" applyFill="1"/>
    <xf numFmtId="41" fontId="1" fillId="0" borderId="2" xfId="0" applyNumberFormat="1" applyFont="1" applyBorder="1"/>
    <xf numFmtId="0" fontId="0" fillId="0" borderId="6" xfId="0" applyFill="1" applyBorder="1"/>
    <xf numFmtId="0" fontId="5" fillId="0" borderId="1" xfId="0" applyFont="1" applyFill="1" applyBorder="1"/>
    <xf numFmtId="0" fontId="5" fillId="0" borderId="10" xfId="0" applyFont="1" applyFill="1" applyBorder="1" applyAlignment="1">
      <alignment horizontal="center" wrapText="1"/>
    </xf>
    <xf numFmtId="14" fontId="0" fillId="0" borderId="1" xfId="0" applyNumberFormat="1" applyFill="1" applyBorder="1"/>
    <xf numFmtId="14" fontId="0" fillId="0" borderId="0" xfId="0" applyNumberFormat="1" applyFill="1"/>
    <xf numFmtId="0" fontId="5" fillId="0" borderId="1" xfId="0" applyFont="1" applyFill="1" applyBorder="1" applyAlignment="1">
      <alignment vertical="top" wrapText="1"/>
    </xf>
    <xf numFmtId="41" fontId="0" fillId="0" borderId="1" xfId="1" applyNumberFormat="1" applyFont="1" applyFill="1" applyBorder="1" applyAlignment="1">
      <alignment horizontal="right"/>
    </xf>
    <xf numFmtId="0" fontId="0" fillId="0" borderId="4" xfId="0" applyFill="1" applyBorder="1"/>
    <xf numFmtId="0" fontId="5" fillId="4" borderId="2" xfId="0" applyFont="1" applyFill="1" applyBorder="1"/>
    <xf numFmtId="0" fontId="11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6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11" fillId="0" borderId="12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 vertical="top"/>
    </xf>
    <xf numFmtId="0" fontId="0" fillId="0" borderId="1" xfId="0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41" fontId="1" fillId="0" borderId="1" xfId="0" applyNumberFormat="1" applyFont="1" applyFill="1" applyBorder="1"/>
    <xf numFmtId="0" fontId="6" fillId="0" borderId="15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right" vertical="top"/>
    </xf>
    <xf numFmtId="0" fontId="0" fillId="0" borderId="7" xfId="0" applyFill="1" applyBorder="1"/>
    <xf numFmtId="0" fontId="5" fillId="0" borderId="1" xfId="0" applyFont="1" applyFill="1" applyBorder="1" applyAlignment="1">
      <alignment horizontal="center" wrapText="1"/>
    </xf>
    <xf numFmtId="0" fontId="0" fillId="0" borderId="11" xfId="0" applyFill="1" applyBorder="1" applyAlignment="1">
      <alignment horizontal="center"/>
    </xf>
    <xf numFmtId="0" fontId="9" fillId="0" borderId="10" xfId="0" applyFont="1" applyFill="1" applyBorder="1" applyAlignment="1">
      <alignment horizontal="center" wrapText="1"/>
    </xf>
    <xf numFmtId="41" fontId="0" fillId="0" borderId="0" xfId="0" applyNumberFormat="1" applyFill="1"/>
    <xf numFmtId="0" fontId="0" fillId="0" borderId="13" xfId="0" applyFill="1" applyBorder="1" applyAlignment="1"/>
    <xf numFmtId="0" fontId="11" fillId="0" borderId="12" xfId="0" applyFont="1" applyFill="1" applyBorder="1" applyAlignment="1">
      <alignment wrapText="1"/>
    </xf>
    <xf numFmtId="0" fontId="0" fillId="0" borderId="12" xfId="0" applyFill="1" applyBorder="1" applyAlignment="1"/>
    <xf numFmtId="0" fontId="0" fillId="3" borderId="6" xfId="0" applyFill="1" applyBorder="1"/>
    <xf numFmtId="0" fontId="5" fillId="3" borderId="10" xfId="0" applyFont="1" applyFill="1" applyBorder="1" applyAlignment="1">
      <alignment horizontal="center" wrapText="1"/>
    </xf>
    <xf numFmtId="41" fontId="1" fillId="0" borderId="0" xfId="0" applyNumberFormat="1" applyFont="1"/>
    <xf numFmtId="14" fontId="0" fillId="0" borderId="1" xfId="0" applyNumberFormat="1" applyBorder="1"/>
    <xf numFmtId="3" fontId="1" fillId="0" borderId="1" xfId="0" applyNumberFormat="1" applyFont="1" applyBorder="1"/>
    <xf numFmtId="41" fontId="0" fillId="0" borderId="0" xfId="0" applyNumberFormat="1" applyFont="1"/>
    <xf numFmtId="3" fontId="0" fillId="0" borderId="0" xfId="0" applyNumberFormat="1" applyFont="1" applyBorder="1"/>
    <xf numFmtId="41" fontId="1" fillId="0" borderId="7" xfId="0" applyNumberFormat="1" applyFont="1" applyBorder="1"/>
    <xf numFmtId="14" fontId="0" fillId="0" borderId="0" xfId="0" applyNumberFormat="1"/>
    <xf numFmtId="41" fontId="0" fillId="0" borderId="3" xfId="0" applyNumberFormat="1" applyFill="1" applyBorder="1"/>
    <xf numFmtId="0" fontId="14" fillId="0" borderId="1" xfId="0" applyFont="1" applyFill="1" applyBorder="1"/>
    <xf numFmtId="0" fontId="14" fillId="0" borderId="1" xfId="0" applyFont="1" applyFill="1" applyBorder="1" applyAlignment="1">
      <alignment horizontal="center"/>
    </xf>
    <xf numFmtId="41" fontId="14" fillId="0" borderId="1" xfId="0" applyNumberFormat="1" applyFont="1" applyFill="1" applyBorder="1"/>
    <xf numFmtId="0" fontId="14" fillId="0" borderId="0" xfId="0" applyFont="1" applyFill="1"/>
    <xf numFmtId="0" fontId="0" fillId="0" borderId="4" xfId="0" applyFill="1" applyBorder="1" applyAlignment="1"/>
    <xf numFmtId="0" fontId="0" fillId="3" borderId="12" xfId="0" applyFill="1" applyBorder="1" applyAlignment="1">
      <alignment horizontal="center"/>
    </xf>
    <xf numFmtId="0" fontId="15" fillId="0" borderId="1" xfId="0" applyFont="1" applyFill="1" applyBorder="1"/>
    <xf numFmtId="41" fontId="14" fillId="0" borderId="7" xfId="0" applyNumberFormat="1" applyFont="1" applyFill="1" applyBorder="1"/>
    <xf numFmtId="0" fontId="0" fillId="3" borderId="6" xfId="0" applyFont="1" applyFill="1" applyBorder="1" applyAlignment="1">
      <alignment horizontal="right" vertical="top"/>
    </xf>
    <xf numFmtId="0" fontId="0" fillId="3" borderId="1" xfId="0" applyFill="1" applyBorder="1" applyAlignment="1">
      <alignment horizontal="center" wrapText="1"/>
    </xf>
    <xf numFmtId="41" fontId="0" fillId="3" borderId="1" xfId="0" applyNumberFormat="1" applyFill="1" applyBorder="1" applyAlignment="1">
      <alignment horizontal="center" wrapText="1"/>
    </xf>
    <xf numFmtId="41" fontId="0" fillId="3" borderId="7" xfId="0" applyNumberFormat="1" applyFill="1" applyBorder="1" applyAlignment="1">
      <alignment horizontal="center" wrapText="1"/>
    </xf>
    <xf numFmtId="0" fontId="4" fillId="3" borderId="4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16" fillId="0" borderId="1" xfId="0" applyFont="1" applyBorder="1"/>
    <xf numFmtId="0" fontId="16" fillId="0" borderId="12" xfId="0" applyFont="1" applyBorder="1" applyAlignment="1">
      <alignment horizontal="center"/>
    </xf>
    <xf numFmtId="14" fontId="16" fillId="0" borderId="0" xfId="0" applyNumberFormat="1" applyFont="1"/>
    <xf numFmtId="0" fontId="16" fillId="0" borderId="0" xfId="0" applyFont="1"/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 vertical="top"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/>
    <xf numFmtId="0" fontId="10" fillId="0" borderId="1" xfId="0" applyFont="1" applyBorder="1"/>
    <xf numFmtId="0" fontId="4" fillId="0" borderId="2" xfId="0" applyFont="1" applyBorder="1" applyAlignment="1">
      <alignment horizontal="center" vertical="top" wrapText="1"/>
    </xf>
    <xf numFmtId="0" fontId="6" fillId="0" borderId="3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9" xfId="0" applyFont="1" applyBorder="1" applyAlignment="1">
      <alignment vertical="top" wrapText="1"/>
    </xf>
    <xf numFmtId="0" fontId="6" fillId="0" borderId="0" xfId="0" applyFont="1"/>
    <xf numFmtId="0" fontId="6" fillId="0" borderId="20" xfId="0" applyFont="1" applyBorder="1" applyAlignment="1">
      <alignment vertical="top" wrapText="1"/>
    </xf>
    <xf numFmtId="0" fontId="10" fillId="0" borderId="0" xfId="0" applyFont="1"/>
    <xf numFmtId="0" fontId="6" fillId="0" borderId="0" xfId="0" applyFont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41" fontId="1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top" wrapText="1"/>
    </xf>
    <xf numFmtId="41" fontId="0" fillId="0" borderId="6" xfId="0" applyNumberFormat="1" applyBorder="1"/>
    <xf numFmtId="41" fontId="1" fillId="0" borderId="1" xfId="0" applyNumberFormat="1" applyFont="1" applyBorder="1" applyAlignment="1">
      <alignment horizontal="center" vertical="top" wrapText="1"/>
    </xf>
    <xf numFmtId="41" fontId="1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0" fillId="0" borderId="9" xfId="0" applyBorder="1" applyAlignment="1"/>
    <xf numFmtId="0" fontId="0" fillId="0" borderId="7" xfId="0" applyBorder="1" applyAlignment="1"/>
    <xf numFmtId="164" fontId="0" fillId="0" borderId="4" xfId="1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6" fillId="0" borderId="3" xfId="0" applyFont="1" applyBorder="1"/>
    <xf numFmtId="0" fontId="6" fillId="0" borderId="4" xfId="0" applyFont="1" applyFill="1" applyBorder="1"/>
    <xf numFmtId="0" fontId="6" fillId="0" borderId="22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1" fontId="1" fillId="0" borderId="18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93"/>
  <sheetViews>
    <sheetView topLeftCell="A10" workbookViewId="0">
      <selection activeCell="F21" sqref="F21"/>
    </sheetView>
  </sheetViews>
  <sheetFormatPr defaultColWidth="8.85546875" defaultRowHeight="15"/>
  <cols>
    <col min="1" max="1" width="5.28515625" customWidth="1"/>
    <col min="2" max="2" width="54.5703125" customWidth="1"/>
    <col min="3" max="3" width="5" hidden="1" customWidth="1"/>
    <col min="4" max="4" width="6.85546875" customWidth="1"/>
    <col min="5" max="5" width="9.28515625" customWidth="1"/>
    <col min="6" max="6" width="9.7109375" customWidth="1"/>
    <col min="7" max="7" width="9.140625" customWidth="1"/>
    <col min="8" max="8" width="9.85546875" customWidth="1"/>
    <col min="9" max="9" width="13.7109375" customWidth="1"/>
    <col min="10" max="10" width="12.28515625" customWidth="1"/>
    <col min="11" max="11" width="12" customWidth="1"/>
    <col min="12" max="12" width="25.42578125" customWidth="1"/>
  </cols>
  <sheetData>
    <row r="1" spans="1:13">
      <c r="B1" s="2"/>
    </row>
    <row r="2" spans="1:13" ht="48.75" customHeight="1">
      <c r="A2" s="6" t="s">
        <v>0</v>
      </c>
      <c r="B2" s="6" t="s">
        <v>1</v>
      </c>
      <c r="C2" s="6" t="s">
        <v>2</v>
      </c>
      <c r="D2" s="7" t="s">
        <v>62</v>
      </c>
      <c r="E2" s="7" t="s">
        <v>4</v>
      </c>
      <c r="F2" s="7" t="s">
        <v>5</v>
      </c>
      <c r="G2" s="7" t="s">
        <v>77</v>
      </c>
      <c r="H2" s="7" t="s">
        <v>40</v>
      </c>
      <c r="I2" s="7" t="s">
        <v>7</v>
      </c>
      <c r="J2" s="6" t="s">
        <v>8</v>
      </c>
      <c r="K2" s="223" t="s">
        <v>465</v>
      </c>
      <c r="L2" s="217" t="s">
        <v>169</v>
      </c>
    </row>
    <row r="3" spans="1:13" ht="15.75" customHeight="1">
      <c r="A3" s="4">
        <v>1</v>
      </c>
      <c r="B3" s="131" t="s">
        <v>203</v>
      </c>
      <c r="C3" s="131" t="s">
        <v>204</v>
      </c>
      <c r="D3" s="42"/>
      <c r="E3" s="5">
        <v>25000</v>
      </c>
      <c r="F3" s="5"/>
      <c r="G3" s="5"/>
      <c r="H3" s="5"/>
      <c r="I3" s="5">
        <v>175000</v>
      </c>
      <c r="J3" s="5">
        <f>SUM(E3:H3)</f>
        <v>25000</v>
      </c>
      <c r="K3" s="5">
        <f>105000-J3</f>
        <v>80000</v>
      </c>
      <c r="L3" s="131" t="s">
        <v>204</v>
      </c>
    </row>
    <row r="4" spans="1:13" ht="15.75" customHeight="1">
      <c r="A4" s="4">
        <v>2</v>
      </c>
      <c r="B4" s="132" t="s">
        <v>234</v>
      </c>
      <c r="C4" s="4">
        <v>678227127</v>
      </c>
      <c r="D4" s="42"/>
      <c r="E4" s="5">
        <v>105000</v>
      </c>
      <c r="F4" s="5"/>
      <c r="G4" s="5"/>
      <c r="H4" s="5"/>
      <c r="I4" s="5">
        <v>175000</v>
      </c>
      <c r="J4" s="5">
        <f t="shared" ref="J4:J67" si="0">SUM(E4:H4)</f>
        <v>105000</v>
      </c>
      <c r="K4" s="5">
        <f t="shared" ref="K4:K34" si="1">105000-J4</f>
        <v>0</v>
      </c>
      <c r="L4" s="4">
        <v>678227127</v>
      </c>
      <c r="M4" s="4"/>
    </row>
    <row r="5" spans="1:13" ht="15.75" customHeight="1">
      <c r="A5" s="4">
        <v>3</v>
      </c>
      <c r="B5" s="131" t="s">
        <v>219</v>
      </c>
      <c r="C5" s="131" t="s">
        <v>220</v>
      </c>
      <c r="D5" s="42"/>
      <c r="E5" s="5">
        <v>25000</v>
      </c>
      <c r="F5" s="5">
        <v>80000</v>
      </c>
      <c r="G5" s="5"/>
      <c r="H5" s="5"/>
      <c r="I5" s="5">
        <v>175000</v>
      </c>
      <c r="J5" s="5">
        <f t="shared" si="0"/>
        <v>105000</v>
      </c>
      <c r="K5" s="5">
        <f t="shared" si="1"/>
        <v>0</v>
      </c>
      <c r="L5" s="131" t="s">
        <v>220</v>
      </c>
      <c r="M5" s="4"/>
    </row>
    <row r="6" spans="1:13" ht="15.75" customHeight="1">
      <c r="A6" s="4">
        <v>4</v>
      </c>
      <c r="B6" s="131" t="s">
        <v>171</v>
      </c>
      <c r="C6" s="131" t="s">
        <v>172</v>
      </c>
      <c r="D6" s="41"/>
      <c r="E6" s="5">
        <v>25000</v>
      </c>
      <c r="F6" s="5">
        <v>80000</v>
      </c>
      <c r="G6" s="5"/>
      <c r="H6" s="5"/>
      <c r="I6" s="5">
        <v>175000</v>
      </c>
      <c r="J6" s="5">
        <f t="shared" si="0"/>
        <v>105000</v>
      </c>
      <c r="K6" s="5">
        <f t="shared" si="1"/>
        <v>0</v>
      </c>
      <c r="L6" s="131" t="s">
        <v>172</v>
      </c>
      <c r="M6" s="4"/>
    </row>
    <row r="7" spans="1:13" ht="15.75" customHeight="1">
      <c r="A7" s="4">
        <v>5</v>
      </c>
      <c r="B7" s="131" t="s">
        <v>200</v>
      </c>
      <c r="C7" s="131">
        <v>677893317</v>
      </c>
      <c r="D7" s="42"/>
      <c r="E7" s="5">
        <v>25000</v>
      </c>
      <c r="F7" s="5"/>
      <c r="G7" s="5"/>
      <c r="H7" s="5"/>
      <c r="I7" s="5">
        <v>175000</v>
      </c>
      <c r="J7" s="5">
        <f t="shared" si="0"/>
        <v>25000</v>
      </c>
      <c r="K7" s="5">
        <f t="shared" si="1"/>
        <v>80000</v>
      </c>
      <c r="L7" s="131">
        <v>677893317</v>
      </c>
      <c r="M7" s="4"/>
    </row>
    <row r="8" spans="1:13" ht="15.75" customHeight="1">
      <c r="A8" s="4">
        <v>6</v>
      </c>
      <c r="B8" s="131" t="s">
        <v>199</v>
      </c>
      <c r="C8" s="131">
        <v>673193418</v>
      </c>
      <c r="D8" s="42"/>
      <c r="E8" s="5">
        <v>25000</v>
      </c>
      <c r="F8" s="5"/>
      <c r="G8" s="5"/>
      <c r="H8" s="5"/>
      <c r="I8" s="5">
        <v>175000</v>
      </c>
      <c r="J8" s="5">
        <f t="shared" si="0"/>
        <v>25000</v>
      </c>
      <c r="K8" s="5">
        <f t="shared" si="1"/>
        <v>80000</v>
      </c>
      <c r="L8" s="131">
        <v>673193418</v>
      </c>
      <c r="M8" s="4"/>
    </row>
    <row r="9" spans="1:13" ht="15.75" customHeight="1">
      <c r="A9" s="4">
        <v>7</v>
      </c>
      <c r="B9" s="131" t="s">
        <v>173</v>
      </c>
      <c r="C9" s="131" t="s">
        <v>174</v>
      </c>
      <c r="D9" s="126"/>
      <c r="E9" s="5">
        <v>25000</v>
      </c>
      <c r="F9" s="5">
        <v>150000</v>
      </c>
      <c r="G9" s="5"/>
      <c r="H9" s="5"/>
      <c r="I9" s="5">
        <v>175000</v>
      </c>
      <c r="J9" s="5">
        <f t="shared" si="0"/>
        <v>175000</v>
      </c>
      <c r="K9" s="5">
        <f t="shared" si="1"/>
        <v>-70000</v>
      </c>
      <c r="L9" s="131" t="s">
        <v>174</v>
      </c>
      <c r="M9" s="4"/>
    </row>
    <row r="10" spans="1:13" ht="15.75" customHeight="1">
      <c r="A10" s="4">
        <v>8</v>
      </c>
      <c r="B10" s="131" t="s">
        <v>221</v>
      </c>
      <c r="C10" s="131">
        <v>675577510</v>
      </c>
      <c r="D10" s="42"/>
      <c r="E10" s="5"/>
      <c r="F10" s="5"/>
      <c r="G10" s="5"/>
      <c r="H10" s="5"/>
      <c r="I10" s="5">
        <v>175000</v>
      </c>
      <c r="J10" s="5">
        <f t="shared" si="0"/>
        <v>0</v>
      </c>
      <c r="K10" s="5">
        <f t="shared" si="1"/>
        <v>105000</v>
      </c>
      <c r="L10" s="131">
        <v>675577510</v>
      </c>
      <c r="M10" s="4"/>
    </row>
    <row r="11" spans="1:13" ht="15.75" customHeight="1">
      <c r="A11" s="4">
        <v>9</v>
      </c>
      <c r="B11" s="132" t="s">
        <v>227</v>
      </c>
      <c r="C11" s="132">
        <v>674662733</v>
      </c>
      <c r="D11" s="171"/>
      <c r="E11" s="15">
        <v>25000</v>
      </c>
      <c r="F11" s="15"/>
      <c r="G11" s="15"/>
      <c r="H11" s="15"/>
      <c r="I11" s="5">
        <v>175000</v>
      </c>
      <c r="J11" s="5">
        <f t="shared" si="0"/>
        <v>25000</v>
      </c>
      <c r="K11" s="5">
        <f t="shared" si="1"/>
        <v>80000</v>
      </c>
      <c r="L11" s="132">
        <v>674662733</v>
      </c>
      <c r="M11" s="4"/>
    </row>
    <row r="12" spans="1:13" ht="15.75" customHeight="1">
      <c r="A12" s="4">
        <v>10</v>
      </c>
      <c r="B12" s="131" t="s">
        <v>196</v>
      </c>
      <c r="C12" s="131" t="s">
        <v>197</v>
      </c>
      <c r="D12" s="42"/>
      <c r="E12" s="5">
        <v>25000</v>
      </c>
      <c r="F12" s="15"/>
      <c r="G12" s="5"/>
      <c r="H12" s="5"/>
      <c r="I12" s="5">
        <v>175000</v>
      </c>
      <c r="J12" s="5">
        <f t="shared" si="0"/>
        <v>25000</v>
      </c>
      <c r="K12" s="5">
        <f t="shared" si="1"/>
        <v>80000</v>
      </c>
      <c r="L12" s="131" t="s">
        <v>197</v>
      </c>
      <c r="M12" s="4"/>
    </row>
    <row r="13" spans="1:13" ht="15.75" customHeight="1">
      <c r="A13" s="4">
        <v>11</v>
      </c>
      <c r="B13" s="4" t="s">
        <v>223</v>
      </c>
      <c r="C13" s="4">
        <v>699642254</v>
      </c>
      <c r="D13" s="42"/>
      <c r="E13" s="5">
        <v>25000</v>
      </c>
      <c r="F13" s="5"/>
      <c r="G13" s="5"/>
      <c r="H13" s="5"/>
      <c r="I13" s="5">
        <v>175000</v>
      </c>
      <c r="J13" s="5">
        <f t="shared" si="0"/>
        <v>25000</v>
      </c>
      <c r="K13" s="5">
        <f t="shared" si="1"/>
        <v>80000</v>
      </c>
      <c r="L13" s="4">
        <v>699642254</v>
      </c>
      <c r="M13" s="4"/>
    </row>
    <row r="14" spans="1:13" ht="15.75" customHeight="1">
      <c r="A14" s="4">
        <v>12</v>
      </c>
      <c r="B14" s="132" t="s">
        <v>225</v>
      </c>
      <c r="C14" s="132">
        <v>694959713</v>
      </c>
      <c r="D14" s="42"/>
      <c r="E14" s="5">
        <v>25000</v>
      </c>
      <c r="F14" s="5"/>
      <c r="G14" s="5"/>
      <c r="H14" s="5"/>
      <c r="I14" s="5">
        <v>175000</v>
      </c>
      <c r="J14" s="5">
        <f t="shared" si="0"/>
        <v>25000</v>
      </c>
      <c r="K14" s="5">
        <f t="shared" si="1"/>
        <v>80000</v>
      </c>
      <c r="L14" s="132">
        <v>694959713</v>
      </c>
      <c r="M14" s="4"/>
    </row>
    <row r="15" spans="1:13" ht="15.75" customHeight="1">
      <c r="A15" s="4">
        <v>13</v>
      </c>
      <c r="B15" s="132" t="s">
        <v>235</v>
      </c>
      <c r="C15" s="4">
        <v>676665559</v>
      </c>
      <c r="D15" s="42"/>
      <c r="E15" s="5">
        <v>175000</v>
      </c>
      <c r="F15" s="5"/>
      <c r="G15" s="5"/>
      <c r="H15" s="5"/>
      <c r="I15" s="5">
        <v>175000</v>
      </c>
      <c r="J15" s="5">
        <f t="shared" si="0"/>
        <v>175000</v>
      </c>
      <c r="K15" s="5">
        <f t="shared" si="1"/>
        <v>-70000</v>
      </c>
      <c r="L15" s="4">
        <v>676665559</v>
      </c>
      <c r="M15" s="4"/>
    </row>
    <row r="16" spans="1:13" ht="15.75" customHeight="1">
      <c r="A16" s="4">
        <v>14</v>
      </c>
      <c r="B16" s="131" t="s">
        <v>190</v>
      </c>
      <c r="C16" s="131" t="s">
        <v>191</v>
      </c>
      <c r="D16" s="42"/>
      <c r="E16" s="5">
        <v>25000</v>
      </c>
      <c r="F16" s="5"/>
      <c r="G16" s="5"/>
      <c r="H16" s="5"/>
      <c r="I16" s="5">
        <v>175000</v>
      </c>
      <c r="J16" s="5">
        <f t="shared" si="0"/>
        <v>25000</v>
      </c>
      <c r="K16" s="5">
        <f t="shared" si="1"/>
        <v>80000</v>
      </c>
      <c r="L16" s="131" t="s">
        <v>191</v>
      </c>
      <c r="M16" s="4"/>
    </row>
    <row r="17" spans="1:13" s="33" customFormat="1" ht="15.75" customHeight="1">
      <c r="A17" s="4">
        <v>15</v>
      </c>
      <c r="B17" s="131" t="s">
        <v>185</v>
      </c>
      <c r="C17" s="131">
        <v>697844692</v>
      </c>
      <c r="D17" s="216"/>
      <c r="E17" s="5">
        <v>25000</v>
      </c>
      <c r="F17" s="5"/>
      <c r="G17" s="5"/>
      <c r="H17" s="5"/>
      <c r="I17" s="5">
        <v>175000</v>
      </c>
      <c r="J17" s="5">
        <f t="shared" si="0"/>
        <v>25000</v>
      </c>
      <c r="K17" s="5">
        <f t="shared" si="1"/>
        <v>80000</v>
      </c>
      <c r="L17" s="131">
        <v>697844692</v>
      </c>
      <c r="M17" s="14"/>
    </row>
    <row r="18" spans="1:13" ht="15.75" customHeight="1">
      <c r="A18" s="4">
        <v>16</v>
      </c>
      <c r="B18" s="131" t="s">
        <v>177</v>
      </c>
      <c r="C18" s="131">
        <v>694948987</v>
      </c>
      <c r="D18" s="42"/>
      <c r="E18" s="5">
        <v>25000</v>
      </c>
      <c r="F18" s="5"/>
      <c r="G18" s="5"/>
      <c r="H18" s="5"/>
      <c r="I18" s="5">
        <v>175000</v>
      </c>
      <c r="J18" s="5">
        <f t="shared" si="0"/>
        <v>25000</v>
      </c>
      <c r="K18" s="5">
        <f t="shared" si="1"/>
        <v>80000</v>
      </c>
      <c r="L18" s="131">
        <v>694948987</v>
      </c>
      <c r="M18" s="4"/>
    </row>
    <row r="19" spans="1:13" s="33" customFormat="1" ht="15.75" customHeight="1">
      <c r="A19" s="4">
        <v>17</v>
      </c>
      <c r="B19" s="131" t="s">
        <v>213</v>
      </c>
      <c r="C19" s="131">
        <v>674873236</v>
      </c>
      <c r="D19" s="216"/>
      <c r="E19" s="5">
        <v>125000</v>
      </c>
      <c r="F19" s="5"/>
      <c r="G19" s="5"/>
      <c r="H19" s="5"/>
      <c r="I19" s="5">
        <v>175000</v>
      </c>
      <c r="J19" s="5">
        <f t="shared" si="0"/>
        <v>125000</v>
      </c>
      <c r="K19" s="5">
        <f t="shared" si="1"/>
        <v>-20000</v>
      </c>
      <c r="L19" s="131">
        <v>674873236</v>
      </c>
      <c r="M19" s="14"/>
    </row>
    <row r="20" spans="1:13" ht="15.75" customHeight="1">
      <c r="A20" s="4">
        <v>18</v>
      </c>
      <c r="B20" s="131" t="s">
        <v>184</v>
      </c>
      <c r="C20" s="131">
        <v>675282884</v>
      </c>
      <c r="D20" s="42"/>
      <c r="E20" s="5">
        <v>25000</v>
      </c>
      <c r="F20" s="5">
        <v>80000</v>
      </c>
      <c r="G20" s="5"/>
      <c r="H20" s="5"/>
      <c r="I20" s="5">
        <v>175000</v>
      </c>
      <c r="J20" s="5">
        <f t="shared" si="0"/>
        <v>105000</v>
      </c>
      <c r="K20" s="5">
        <f t="shared" si="1"/>
        <v>0</v>
      </c>
      <c r="L20" s="131">
        <v>675282884</v>
      </c>
      <c r="M20" s="4"/>
    </row>
    <row r="21" spans="1:13" ht="15.75" customHeight="1">
      <c r="A21" s="4">
        <v>19</v>
      </c>
      <c r="B21" s="131" t="s">
        <v>194</v>
      </c>
      <c r="C21" s="131">
        <v>697801252</v>
      </c>
      <c r="D21" s="42"/>
      <c r="E21" s="5">
        <v>25000</v>
      </c>
      <c r="F21" s="5">
        <v>80000</v>
      </c>
      <c r="G21" s="5"/>
      <c r="H21" s="5"/>
      <c r="I21" s="5">
        <v>175000</v>
      </c>
      <c r="J21" s="5">
        <f t="shared" si="0"/>
        <v>105000</v>
      </c>
      <c r="K21" s="5">
        <f t="shared" si="1"/>
        <v>0</v>
      </c>
      <c r="L21" s="131">
        <v>697801252</v>
      </c>
      <c r="M21" s="4"/>
    </row>
    <row r="22" spans="1:13" ht="15.75" customHeight="1">
      <c r="A22" s="4">
        <v>20</v>
      </c>
      <c r="B22" s="132" t="s">
        <v>226</v>
      </c>
      <c r="C22" s="132">
        <v>676690947</v>
      </c>
      <c r="D22" s="42"/>
      <c r="E22" s="5">
        <v>25000</v>
      </c>
      <c r="F22" s="5">
        <v>50000</v>
      </c>
      <c r="G22" s="5"/>
      <c r="H22" s="5"/>
      <c r="I22" s="5">
        <v>175000</v>
      </c>
      <c r="J22" s="5">
        <f t="shared" si="0"/>
        <v>75000</v>
      </c>
      <c r="K22" s="5">
        <f t="shared" si="1"/>
        <v>30000</v>
      </c>
      <c r="L22" s="132">
        <v>676690947</v>
      </c>
      <c r="M22" s="4"/>
    </row>
    <row r="23" spans="1:13" ht="15.75" customHeight="1">
      <c r="A23" s="4">
        <v>21</v>
      </c>
      <c r="B23" s="132" t="s">
        <v>224</v>
      </c>
      <c r="C23" s="132">
        <v>696266724</v>
      </c>
      <c r="D23" s="42"/>
      <c r="E23" s="5">
        <v>25000</v>
      </c>
      <c r="F23" s="5"/>
      <c r="G23" s="5"/>
      <c r="H23" s="5"/>
      <c r="I23" s="5">
        <v>175000</v>
      </c>
      <c r="J23" s="5">
        <f t="shared" si="0"/>
        <v>25000</v>
      </c>
      <c r="K23" s="5">
        <f t="shared" si="1"/>
        <v>80000</v>
      </c>
      <c r="L23" s="132">
        <v>696266724</v>
      </c>
      <c r="M23" s="4"/>
    </row>
    <row r="24" spans="1:13" ht="15.75" customHeight="1">
      <c r="A24" s="4">
        <v>22</v>
      </c>
      <c r="B24" s="131" t="s">
        <v>175</v>
      </c>
      <c r="C24" s="131">
        <v>653292314</v>
      </c>
      <c r="D24" s="42"/>
      <c r="E24" s="5">
        <v>25000</v>
      </c>
      <c r="F24" s="5">
        <v>100000</v>
      </c>
      <c r="G24" s="5"/>
      <c r="H24" s="5"/>
      <c r="I24" s="5">
        <v>175000</v>
      </c>
      <c r="J24" s="5">
        <f t="shared" si="0"/>
        <v>125000</v>
      </c>
      <c r="K24" s="5">
        <f t="shared" si="1"/>
        <v>-20000</v>
      </c>
      <c r="L24" s="131">
        <v>653292314</v>
      </c>
      <c r="M24" s="4"/>
    </row>
    <row r="25" spans="1:13" ht="15.75" customHeight="1">
      <c r="A25" s="4">
        <v>23</v>
      </c>
      <c r="B25" s="131" t="s">
        <v>215</v>
      </c>
      <c r="C25" s="131">
        <v>677440437</v>
      </c>
      <c r="D25" s="42"/>
      <c r="E25" s="5">
        <v>25000</v>
      </c>
      <c r="F25" s="5"/>
      <c r="G25" s="5"/>
      <c r="H25" s="5"/>
      <c r="I25" s="5">
        <v>175000</v>
      </c>
      <c r="J25" s="5">
        <f t="shared" si="0"/>
        <v>25000</v>
      </c>
      <c r="K25" s="5">
        <f t="shared" si="1"/>
        <v>80000</v>
      </c>
      <c r="L25" s="131">
        <v>677440437</v>
      </c>
      <c r="M25" s="4"/>
    </row>
    <row r="26" spans="1:13" ht="15.75" customHeight="1">
      <c r="A26" s="4">
        <v>24</v>
      </c>
      <c r="B26" s="132" t="s">
        <v>232</v>
      </c>
      <c r="C26" s="4">
        <v>679237214</v>
      </c>
      <c r="D26" s="42"/>
      <c r="E26" s="5">
        <v>175000</v>
      </c>
      <c r="F26" s="5"/>
      <c r="G26" s="5"/>
      <c r="H26" s="5"/>
      <c r="I26" s="5">
        <v>175000</v>
      </c>
      <c r="J26" s="5">
        <f t="shared" si="0"/>
        <v>175000</v>
      </c>
      <c r="K26" s="5">
        <f t="shared" si="1"/>
        <v>-70000</v>
      </c>
      <c r="L26" s="4">
        <v>679237214</v>
      </c>
      <c r="M26" s="4"/>
    </row>
    <row r="27" spans="1:13" ht="15.75" customHeight="1">
      <c r="A27" s="4">
        <v>25</v>
      </c>
      <c r="B27" s="131" t="s">
        <v>216</v>
      </c>
      <c r="C27" s="131">
        <v>656995022</v>
      </c>
      <c r="D27" s="126"/>
      <c r="E27" s="5">
        <v>25000</v>
      </c>
      <c r="F27" s="5">
        <v>80000</v>
      </c>
      <c r="G27" s="5"/>
      <c r="H27" s="5"/>
      <c r="I27" s="5">
        <v>175000</v>
      </c>
      <c r="J27" s="5">
        <f t="shared" si="0"/>
        <v>105000</v>
      </c>
      <c r="K27" s="5">
        <f t="shared" si="1"/>
        <v>0</v>
      </c>
      <c r="L27" s="131">
        <v>656995022</v>
      </c>
      <c r="M27" s="4"/>
    </row>
    <row r="28" spans="1:13" ht="15.75" customHeight="1">
      <c r="A28" s="4">
        <v>26</v>
      </c>
      <c r="B28" s="131" t="s">
        <v>214</v>
      </c>
      <c r="C28" s="131">
        <v>699788560</v>
      </c>
      <c r="D28" s="42"/>
      <c r="E28" s="5">
        <v>25000</v>
      </c>
      <c r="F28" s="5"/>
      <c r="G28" s="5"/>
      <c r="H28" s="5"/>
      <c r="I28" s="5">
        <v>175000</v>
      </c>
      <c r="J28" s="5">
        <f t="shared" si="0"/>
        <v>25000</v>
      </c>
      <c r="K28" s="5">
        <f t="shared" si="1"/>
        <v>80000</v>
      </c>
      <c r="L28" s="131">
        <v>699788560</v>
      </c>
      <c r="M28" s="4"/>
    </row>
    <row r="29" spans="1:13" ht="15.75" customHeight="1">
      <c r="A29" s="4">
        <v>27</v>
      </c>
      <c r="B29" s="131" t="s">
        <v>183</v>
      </c>
      <c r="C29" s="131">
        <v>699434523</v>
      </c>
      <c r="D29" s="123"/>
      <c r="E29" s="5">
        <v>25000</v>
      </c>
      <c r="F29" s="5"/>
      <c r="G29" s="5"/>
      <c r="H29" s="5"/>
      <c r="I29" s="5">
        <v>175000</v>
      </c>
      <c r="J29" s="5">
        <f t="shared" si="0"/>
        <v>25000</v>
      </c>
      <c r="K29" s="5">
        <f t="shared" si="1"/>
        <v>80000</v>
      </c>
      <c r="L29" s="131">
        <v>699434523</v>
      </c>
      <c r="M29" s="4"/>
    </row>
    <row r="30" spans="1:13" s="33" customFormat="1" ht="15.75" customHeight="1">
      <c r="A30" s="4">
        <v>28</v>
      </c>
      <c r="B30" s="132" t="s">
        <v>231</v>
      </c>
      <c r="C30" s="4">
        <v>690365870</v>
      </c>
      <c r="D30" s="216"/>
      <c r="E30" s="5">
        <v>25000</v>
      </c>
      <c r="F30" s="5"/>
      <c r="G30" s="5"/>
      <c r="H30" s="5"/>
      <c r="I30" s="5">
        <v>175000</v>
      </c>
      <c r="J30" s="5">
        <f t="shared" si="0"/>
        <v>25000</v>
      </c>
      <c r="K30" s="5">
        <f t="shared" si="1"/>
        <v>80000</v>
      </c>
      <c r="L30" s="4">
        <v>690365870</v>
      </c>
      <c r="M30" s="14"/>
    </row>
    <row r="31" spans="1:13" ht="15.75" customHeight="1">
      <c r="A31" s="4">
        <v>29</v>
      </c>
      <c r="B31" s="131" t="s">
        <v>208</v>
      </c>
      <c r="C31" s="131" t="s">
        <v>209</v>
      </c>
      <c r="D31" s="42"/>
      <c r="E31" s="5">
        <v>25000</v>
      </c>
      <c r="F31" s="5">
        <v>80000</v>
      </c>
      <c r="G31" s="5"/>
      <c r="H31" s="5"/>
      <c r="I31" s="5">
        <v>175000</v>
      </c>
      <c r="J31" s="5">
        <f t="shared" si="0"/>
        <v>105000</v>
      </c>
      <c r="K31" s="5">
        <f t="shared" si="1"/>
        <v>0</v>
      </c>
      <c r="L31" s="131" t="s">
        <v>209</v>
      </c>
      <c r="M31" s="4"/>
    </row>
    <row r="32" spans="1:13" ht="15.75" customHeight="1">
      <c r="A32" s="4">
        <v>30</v>
      </c>
      <c r="B32" s="131" t="s">
        <v>192</v>
      </c>
      <c r="C32" s="131" t="s">
        <v>193</v>
      </c>
      <c r="D32" s="171"/>
      <c r="E32" s="15">
        <v>25000</v>
      </c>
      <c r="F32" s="15"/>
      <c r="G32" s="15"/>
      <c r="H32" s="15"/>
      <c r="I32" s="5">
        <v>175000</v>
      </c>
      <c r="J32" s="5">
        <f t="shared" si="0"/>
        <v>25000</v>
      </c>
      <c r="K32" s="5">
        <f t="shared" si="1"/>
        <v>80000</v>
      </c>
      <c r="L32" s="131" t="s">
        <v>193</v>
      </c>
      <c r="M32" s="4"/>
    </row>
    <row r="33" spans="1:13" ht="15.75" customHeight="1">
      <c r="A33" s="4">
        <v>31</v>
      </c>
      <c r="B33" s="131" t="s">
        <v>218</v>
      </c>
      <c r="C33" s="131">
        <v>699786398</v>
      </c>
      <c r="D33" s="42"/>
      <c r="E33" s="5">
        <v>25000</v>
      </c>
      <c r="F33" s="5">
        <v>150000</v>
      </c>
      <c r="G33" s="5"/>
      <c r="H33" s="5"/>
      <c r="I33" s="5">
        <v>175000</v>
      </c>
      <c r="J33" s="5">
        <f t="shared" si="0"/>
        <v>175000</v>
      </c>
      <c r="K33" s="5">
        <f t="shared" si="1"/>
        <v>-70000</v>
      </c>
      <c r="L33" s="131">
        <v>699786398</v>
      </c>
      <c r="M33" s="4"/>
    </row>
    <row r="34" spans="1:13" ht="15.75" customHeight="1">
      <c r="A34" s="4">
        <v>32</v>
      </c>
      <c r="B34" s="131" t="s">
        <v>205</v>
      </c>
      <c r="C34" s="131">
        <v>677009808</v>
      </c>
      <c r="D34" s="126"/>
      <c r="E34" s="5">
        <v>25000</v>
      </c>
      <c r="F34" s="5"/>
      <c r="G34" s="5"/>
      <c r="H34" s="5"/>
      <c r="I34" s="5">
        <v>175000</v>
      </c>
      <c r="J34" s="5">
        <f t="shared" si="0"/>
        <v>25000</v>
      </c>
      <c r="K34" s="5">
        <f t="shared" si="1"/>
        <v>80000</v>
      </c>
      <c r="L34" s="131">
        <v>677009808</v>
      </c>
      <c r="M34" s="4"/>
    </row>
    <row r="35" spans="1:13" ht="15.75" customHeight="1">
      <c r="A35" s="4">
        <v>33</v>
      </c>
      <c r="B35" s="218" t="s">
        <v>170</v>
      </c>
      <c r="C35" s="219">
        <v>690306864</v>
      </c>
      <c r="D35" s="42"/>
      <c r="E35" s="5">
        <v>70000</v>
      </c>
      <c r="F35" s="5"/>
      <c r="G35" s="5"/>
      <c r="H35" s="5"/>
      <c r="I35" s="5">
        <v>175000</v>
      </c>
      <c r="J35" s="5">
        <f t="shared" si="0"/>
        <v>70000</v>
      </c>
      <c r="K35" s="5">
        <f t="shared" ref="K35:K68" si="2">105000-J35</f>
        <v>35000</v>
      </c>
      <c r="L35" s="219">
        <v>690306864</v>
      </c>
      <c r="M35" s="4"/>
    </row>
    <row r="36" spans="1:13" ht="15.75" customHeight="1">
      <c r="A36" s="4">
        <v>34</v>
      </c>
      <c r="B36" s="218" t="s">
        <v>176</v>
      </c>
      <c r="C36" s="131">
        <v>694948987</v>
      </c>
      <c r="D36" s="42"/>
      <c r="E36" s="5">
        <v>25000</v>
      </c>
      <c r="F36" s="5"/>
      <c r="G36" s="5"/>
      <c r="H36" s="5"/>
      <c r="I36" s="5">
        <v>175000</v>
      </c>
      <c r="J36" s="5">
        <f t="shared" si="0"/>
        <v>25000</v>
      </c>
      <c r="K36" s="5">
        <f t="shared" si="2"/>
        <v>80000</v>
      </c>
      <c r="L36" s="131">
        <v>694948987</v>
      </c>
      <c r="M36" s="4"/>
    </row>
    <row r="37" spans="1:13" ht="15.75" customHeight="1">
      <c r="A37" s="4">
        <v>35</v>
      </c>
      <c r="B37" s="131" t="s">
        <v>186</v>
      </c>
      <c r="C37" s="131" t="s">
        <v>187</v>
      </c>
      <c r="D37" s="42"/>
      <c r="E37" s="5">
        <v>25000</v>
      </c>
      <c r="F37" s="5"/>
      <c r="G37" s="5"/>
      <c r="H37" s="5"/>
      <c r="I37" s="5">
        <v>175000</v>
      </c>
      <c r="J37" s="5">
        <f t="shared" si="0"/>
        <v>25000</v>
      </c>
      <c r="K37" s="5">
        <f t="shared" si="2"/>
        <v>80000</v>
      </c>
      <c r="L37" s="131" t="s">
        <v>187</v>
      </c>
      <c r="M37" s="4"/>
    </row>
    <row r="38" spans="1:13" ht="15.75" customHeight="1">
      <c r="A38" s="4">
        <v>36</v>
      </c>
      <c r="B38" s="131" t="s">
        <v>210</v>
      </c>
      <c r="C38" s="131">
        <v>695241975</v>
      </c>
      <c r="D38" s="164"/>
      <c r="E38" s="5">
        <v>25000</v>
      </c>
      <c r="F38" s="5">
        <v>125000</v>
      </c>
      <c r="G38" s="5"/>
      <c r="H38" s="5"/>
      <c r="I38" s="5">
        <v>175000</v>
      </c>
      <c r="J38" s="5">
        <f t="shared" si="0"/>
        <v>150000</v>
      </c>
      <c r="K38" s="5">
        <f t="shared" si="2"/>
        <v>-45000</v>
      </c>
      <c r="L38" s="131">
        <v>695241975</v>
      </c>
      <c r="M38" s="4"/>
    </row>
    <row r="39" spans="1:13" ht="15.75" customHeight="1">
      <c r="A39" s="4">
        <v>37</v>
      </c>
      <c r="B39" s="131" t="s">
        <v>202</v>
      </c>
      <c r="C39" s="131">
        <v>674734440</v>
      </c>
      <c r="D39" s="42"/>
      <c r="E39" s="5">
        <v>175000</v>
      </c>
      <c r="F39" s="5"/>
      <c r="G39" s="5"/>
      <c r="H39" s="5"/>
      <c r="I39" s="5">
        <v>175000</v>
      </c>
      <c r="J39" s="5">
        <f t="shared" si="0"/>
        <v>175000</v>
      </c>
      <c r="K39" s="5">
        <f t="shared" si="2"/>
        <v>-70000</v>
      </c>
      <c r="L39" s="131">
        <v>674734440</v>
      </c>
      <c r="M39" s="4"/>
    </row>
    <row r="40" spans="1:13" ht="15.75" customHeight="1">
      <c r="A40" s="4">
        <v>38</v>
      </c>
      <c r="B40" s="132" t="s">
        <v>230</v>
      </c>
      <c r="C40" s="4">
        <v>672309438</v>
      </c>
      <c r="D40" s="42"/>
      <c r="E40" s="5">
        <v>105000</v>
      </c>
      <c r="F40" s="5"/>
      <c r="G40" s="5"/>
      <c r="H40" s="5"/>
      <c r="I40" s="5">
        <v>175000</v>
      </c>
      <c r="J40" s="5">
        <f t="shared" si="0"/>
        <v>105000</v>
      </c>
      <c r="K40" s="5">
        <f t="shared" si="2"/>
        <v>0</v>
      </c>
      <c r="L40" s="4">
        <v>672309438</v>
      </c>
      <c r="M40" s="4"/>
    </row>
    <row r="41" spans="1:13" ht="15.75" customHeight="1">
      <c r="A41" s="4">
        <v>39</v>
      </c>
      <c r="B41" s="132" t="s">
        <v>229</v>
      </c>
      <c r="C41" s="132">
        <v>677761164</v>
      </c>
      <c r="D41" s="42"/>
      <c r="E41" s="5">
        <v>175000</v>
      </c>
      <c r="F41" s="5"/>
      <c r="G41" s="5"/>
      <c r="H41" s="5"/>
      <c r="I41" s="5">
        <v>175000</v>
      </c>
      <c r="J41" s="5">
        <f t="shared" si="0"/>
        <v>175000</v>
      </c>
      <c r="K41" s="5">
        <f t="shared" si="2"/>
        <v>-70000</v>
      </c>
      <c r="L41" s="132">
        <v>677761164</v>
      </c>
      <c r="M41" s="27"/>
    </row>
    <row r="42" spans="1:13" ht="15.75" customHeight="1">
      <c r="A42" s="4">
        <v>40</v>
      </c>
      <c r="B42" s="132" t="s">
        <v>222</v>
      </c>
      <c r="C42" s="4">
        <v>679252123</v>
      </c>
      <c r="D42" s="42"/>
      <c r="E42" s="5">
        <v>175000</v>
      </c>
      <c r="F42" s="5"/>
      <c r="G42" s="5"/>
      <c r="H42" s="5"/>
      <c r="I42" s="5">
        <v>175000</v>
      </c>
      <c r="J42" s="5">
        <f t="shared" si="0"/>
        <v>175000</v>
      </c>
      <c r="K42" s="5">
        <f t="shared" si="2"/>
        <v>-70000</v>
      </c>
      <c r="L42" s="4">
        <v>679252123</v>
      </c>
      <c r="M42" s="27"/>
    </row>
    <row r="43" spans="1:13" ht="15.75" customHeight="1">
      <c r="A43" s="4">
        <v>41</v>
      </c>
      <c r="B43" s="131" t="s">
        <v>198</v>
      </c>
      <c r="C43" s="131">
        <v>698747752</v>
      </c>
      <c r="D43" s="42"/>
      <c r="E43" s="5">
        <v>25000</v>
      </c>
      <c r="F43" s="5">
        <v>80000</v>
      </c>
      <c r="G43" s="5"/>
      <c r="H43" s="5"/>
      <c r="I43" s="5">
        <v>175000</v>
      </c>
      <c r="J43" s="5">
        <f t="shared" si="0"/>
        <v>105000</v>
      </c>
      <c r="K43" s="5">
        <f t="shared" si="2"/>
        <v>0</v>
      </c>
      <c r="L43" s="131">
        <v>698747752</v>
      </c>
      <c r="M43" s="27"/>
    </row>
    <row r="44" spans="1:13" ht="15.75" customHeight="1">
      <c r="A44" s="4">
        <v>42</v>
      </c>
      <c r="B44" s="131" t="s">
        <v>206</v>
      </c>
      <c r="C44" s="131" t="s">
        <v>207</v>
      </c>
      <c r="D44" s="171"/>
      <c r="E44" s="15">
        <v>175000</v>
      </c>
      <c r="F44" s="15"/>
      <c r="G44" s="15"/>
      <c r="H44" s="15"/>
      <c r="I44" s="5">
        <v>175000</v>
      </c>
      <c r="J44" s="5">
        <f t="shared" si="0"/>
        <v>175000</v>
      </c>
      <c r="K44" s="5">
        <f t="shared" si="2"/>
        <v>-70000</v>
      </c>
      <c r="L44" s="131" t="s">
        <v>207</v>
      </c>
      <c r="M44" s="27"/>
    </row>
    <row r="45" spans="1:13" ht="15.75" customHeight="1">
      <c r="A45" s="4">
        <v>43</v>
      </c>
      <c r="B45" s="131" t="s">
        <v>201</v>
      </c>
      <c r="C45" s="131">
        <v>696926141</v>
      </c>
      <c r="D45" s="42"/>
      <c r="E45" s="5">
        <v>25000</v>
      </c>
      <c r="F45" s="5">
        <v>150000</v>
      </c>
      <c r="G45" s="5"/>
      <c r="H45" s="5"/>
      <c r="I45" s="5">
        <v>175000</v>
      </c>
      <c r="J45" s="5">
        <f t="shared" si="0"/>
        <v>175000</v>
      </c>
      <c r="K45" s="5">
        <f t="shared" si="2"/>
        <v>-70000</v>
      </c>
      <c r="L45" s="131">
        <v>696926141</v>
      </c>
      <c r="M45" s="27"/>
    </row>
    <row r="46" spans="1:13" ht="15.75" customHeight="1">
      <c r="A46" s="4">
        <v>44</v>
      </c>
      <c r="B46" s="131" t="s">
        <v>217</v>
      </c>
      <c r="C46" s="131">
        <v>670696541</v>
      </c>
      <c r="D46" s="42"/>
      <c r="E46" s="5">
        <v>75000</v>
      </c>
      <c r="F46" s="5"/>
      <c r="G46" s="5"/>
      <c r="H46" s="5"/>
      <c r="I46" s="5">
        <v>175000</v>
      </c>
      <c r="J46" s="5">
        <f t="shared" si="0"/>
        <v>75000</v>
      </c>
      <c r="K46" s="5">
        <f t="shared" si="2"/>
        <v>30000</v>
      </c>
      <c r="L46" s="131">
        <v>670696541</v>
      </c>
      <c r="M46" s="27"/>
    </row>
    <row r="47" spans="1:13" s="33" customFormat="1" ht="15.75" customHeight="1">
      <c r="A47" s="4">
        <v>45</v>
      </c>
      <c r="B47" s="132" t="s">
        <v>233</v>
      </c>
      <c r="C47" s="4"/>
      <c r="D47" s="216"/>
      <c r="E47" s="5">
        <v>100000</v>
      </c>
      <c r="F47" s="5"/>
      <c r="G47" s="5"/>
      <c r="H47" s="5"/>
      <c r="I47" s="5">
        <v>175000</v>
      </c>
      <c r="J47" s="5">
        <f t="shared" si="0"/>
        <v>100000</v>
      </c>
      <c r="K47" s="5">
        <f t="shared" si="2"/>
        <v>5000</v>
      </c>
      <c r="L47" s="4"/>
      <c r="M47" s="180"/>
    </row>
    <row r="48" spans="1:13" ht="15.75">
      <c r="A48" s="4">
        <v>46</v>
      </c>
      <c r="B48" s="131" t="s">
        <v>182</v>
      </c>
      <c r="C48" s="131">
        <v>691439487</v>
      </c>
      <c r="D48" s="126"/>
      <c r="E48" s="5">
        <v>50000</v>
      </c>
      <c r="F48" s="5">
        <v>55000</v>
      </c>
      <c r="G48" s="5"/>
      <c r="H48" s="5"/>
      <c r="I48" s="5">
        <v>175000</v>
      </c>
      <c r="J48" s="5">
        <f t="shared" si="0"/>
        <v>105000</v>
      </c>
      <c r="K48" s="5">
        <f t="shared" si="2"/>
        <v>0</v>
      </c>
      <c r="L48" s="131">
        <v>691439487</v>
      </c>
      <c r="M48" s="27"/>
    </row>
    <row r="49" spans="1:13" ht="15.75">
      <c r="A49" s="4">
        <v>47</v>
      </c>
      <c r="B49" s="132" t="s">
        <v>228</v>
      </c>
      <c r="C49" s="132">
        <v>677075684</v>
      </c>
      <c r="D49" s="42"/>
      <c r="E49" s="5">
        <v>25000</v>
      </c>
      <c r="F49" s="5"/>
      <c r="G49" s="5"/>
      <c r="H49" s="5"/>
      <c r="I49" s="5">
        <v>175000</v>
      </c>
      <c r="J49" s="5">
        <f t="shared" si="0"/>
        <v>25000</v>
      </c>
      <c r="K49" s="5">
        <f t="shared" si="2"/>
        <v>80000</v>
      </c>
      <c r="L49" s="132">
        <v>677075684</v>
      </c>
      <c r="M49" s="27"/>
    </row>
    <row r="50" spans="1:13" ht="15.75">
      <c r="A50" s="4">
        <v>48</v>
      </c>
      <c r="B50" s="131" t="s">
        <v>180</v>
      </c>
      <c r="C50" s="131" t="s">
        <v>181</v>
      </c>
      <c r="D50" s="42"/>
      <c r="E50" s="5">
        <v>25000</v>
      </c>
      <c r="F50" s="5"/>
      <c r="G50" s="5"/>
      <c r="H50" s="5"/>
      <c r="I50" s="5">
        <v>175000</v>
      </c>
      <c r="J50" s="5">
        <f t="shared" si="0"/>
        <v>25000</v>
      </c>
      <c r="K50" s="5">
        <f t="shared" si="2"/>
        <v>80000</v>
      </c>
      <c r="L50" s="131" t="s">
        <v>181</v>
      </c>
    </row>
    <row r="51" spans="1:13" ht="15.75">
      <c r="A51" s="4">
        <v>49</v>
      </c>
      <c r="B51" s="131" t="s">
        <v>188</v>
      </c>
      <c r="C51" s="131" t="s">
        <v>189</v>
      </c>
      <c r="D51" s="171"/>
      <c r="E51" s="15">
        <v>175000</v>
      </c>
      <c r="F51" s="15">
        <v>25000</v>
      </c>
      <c r="G51" s="15"/>
      <c r="H51" s="15"/>
      <c r="I51" s="5">
        <v>175000</v>
      </c>
      <c r="J51" s="5">
        <f t="shared" si="0"/>
        <v>200000</v>
      </c>
      <c r="K51" s="5">
        <f t="shared" si="2"/>
        <v>-95000</v>
      </c>
      <c r="L51" s="131" t="s">
        <v>189</v>
      </c>
    </row>
    <row r="52" spans="1:13" ht="15.75">
      <c r="A52" s="4">
        <v>50</v>
      </c>
      <c r="B52" s="131" t="s">
        <v>211</v>
      </c>
      <c r="C52" s="131" t="s">
        <v>212</v>
      </c>
      <c r="D52" s="42"/>
      <c r="E52" s="5">
        <v>25000</v>
      </c>
      <c r="F52" s="5"/>
      <c r="G52" s="5"/>
      <c r="H52" s="5"/>
      <c r="I52" s="5">
        <v>175000</v>
      </c>
      <c r="J52" s="5">
        <f t="shared" si="0"/>
        <v>25000</v>
      </c>
      <c r="K52" s="5">
        <f t="shared" si="2"/>
        <v>80000</v>
      </c>
      <c r="L52" s="131" t="s">
        <v>212</v>
      </c>
    </row>
    <row r="53" spans="1:13" ht="15.75">
      <c r="A53" s="4">
        <v>51</v>
      </c>
      <c r="B53" s="131" t="s">
        <v>178</v>
      </c>
      <c r="C53" s="131">
        <v>697479745</v>
      </c>
      <c r="D53" s="42"/>
      <c r="E53" s="5">
        <v>100000</v>
      </c>
      <c r="F53" s="5"/>
      <c r="G53" s="5"/>
      <c r="H53" s="5"/>
      <c r="I53" s="5">
        <v>175000</v>
      </c>
      <c r="J53" s="5">
        <f t="shared" si="0"/>
        <v>100000</v>
      </c>
      <c r="K53" s="5">
        <f t="shared" si="2"/>
        <v>5000</v>
      </c>
      <c r="L53" s="131">
        <v>697479745</v>
      </c>
    </row>
    <row r="54" spans="1:13" ht="15.75">
      <c r="A54" s="4">
        <v>52</v>
      </c>
      <c r="B54" s="131" t="s">
        <v>195</v>
      </c>
      <c r="C54" s="131">
        <v>677880967</v>
      </c>
      <c r="D54" s="42"/>
      <c r="E54" s="5">
        <v>150000</v>
      </c>
      <c r="F54" s="5">
        <v>25300</v>
      </c>
      <c r="G54" s="5"/>
      <c r="H54" s="5"/>
      <c r="I54" s="5">
        <v>175000</v>
      </c>
      <c r="J54" s="5">
        <f t="shared" si="0"/>
        <v>175300</v>
      </c>
      <c r="K54" s="5">
        <f t="shared" si="2"/>
        <v>-70300</v>
      </c>
      <c r="L54" s="131">
        <v>677880967</v>
      </c>
    </row>
    <row r="55" spans="1:13" ht="15.75">
      <c r="A55" s="4">
        <v>53</v>
      </c>
      <c r="B55" s="131" t="s">
        <v>179</v>
      </c>
      <c r="C55" s="131">
        <v>655327035</v>
      </c>
      <c r="D55" s="42"/>
      <c r="E55" s="5">
        <v>25000</v>
      </c>
      <c r="F55" s="5"/>
      <c r="G55" s="5"/>
      <c r="H55" s="5"/>
      <c r="I55" s="5">
        <v>175000</v>
      </c>
      <c r="J55" s="5">
        <f t="shared" si="0"/>
        <v>25000</v>
      </c>
      <c r="K55" s="5">
        <f t="shared" si="2"/>
        <v>80000</v>
      </c>
      <c r="L55" s="131">
        <v>655327035</v>
      </c>
    </row>
    <row r="56" spans="1:13" ht="15.75">
      <c r="A56" s="4">
        <v>54</v>
      </c>
      <c r="B56" s="131" t="s">
        <v>505</v>
      </c>
      <c r="C56" s="132">
        <v>676411123</v>
      </c>
      <c r="D56" s="42"/>
      <c r="E56" s="5">
        <v>25000</v>
      </c>
      <c r="F56" s="5"/>
      <c r="G56" s="5"/>
      <c r="H56" s="5"/>
      <c r="I56" s="5">
        <v>175000</v>
      </c>
      <c r="J56" s="5">
        <f t="shared" si="0"/>
        <v>25000</v>
      </c>
      <c r="K56" s="5">
        <f t="shared" si="2"/>
        <v>80000</v>
      </c>
      <c r="L56" s="132">
        <v>676411123</v>
      </c>
    </row>
    <row r="57" spans="1:13" s="33" customFormat="1" ht="15.75">
      <c r="A57" s="4">
        <v>55</v>
      </c>
      <c r="B57" s="131" t="s">
        <v>496</v>
      </c>
      <c r="C57" s="4"/>
      <c r="D57" s="171"/>
      <c r="E57" s="15">
        <v>100000</v>
      </c>
      <c r="F57" s="15"/>
      <c r="G57" s="15"/>
      <c r="H57" s="15"/>
      <c r="I57" s="5">
        <v>175000</v>
      </c>
      <c r="J57" s="5">
        <f t="shared" si="0"/>
        <v>100000</v>
      </c>
      <c r="K57" s="5">
        <f t="shared" si="2"/>
        <v>5000</v>
      </c>
      <c r="L57" s="4">
        <v>677682045</v>
      </c>
    </row>
    <row r="58" spans="1:13" s="33" customFormat="1" ht="15.75">
      <c r="A58" s="4">
        <v>56</v>
      </c>
      <c r="B58" s="131" t="s">
        <v>497</v>
      </c>
      <c r="C58" s="14"/>
      <c r="D58" s="171"/>
      <c r="E58" s="15">
        <v>175000</v>
      </c>
      <c r="F58" s="15"/>
      <c r="G58" s="15"/>
      <c r="H58" s="15"/>
      <c r="I58" s="5">
        <v>175000</v>
      </c>
      <c r="J58" s="5">
        <f t="shared" si="0"/>
        <v>175000</v>
      </c>
      <c r="K58" s="15">
        <f t="shared" si="2"/>
        <v>-70000</v>
      </c>
      <c r="L58" s="4">
        <v>699716504</v>
      </c>
    </row>
    <row r="59" spans="1:13" s="33" customFormat="1" ht="15.75">
      <c r="A59" s="4">
        <v>57</v>
      </c>
      <c r="B59" s="131" t="s">
        <v>499</v>
      </c>
      <c r="C59" s="14"/>
      <c r="D59" s="171"/>
      <c r="E59" s="15">
        <v>100000</v>
      </c>
      <c r="F59" s="15"/>
      <c r="G59" s="15"/>
      <c r="H59" s="15"/>
      <c r="I59" s="5">
        <v>175000</v>
      </c>
      <c r="J59" s="5">
        <f t="shared" si="0"/>
        <v>100000</v>
      </c>
      <c r="K59" s="15">
        <f t="shared" si="2"/>
        <v>5000</v>
      </c>
      <c r="L59" s="4">
        <v>696503577</v>
      </c>
    </row>
    <row r="60" spans="1:13" ht="15.75">
      <c r="A60" s="4">
        <v>58</v>
      </c>
      <c r="B60" s="131" t="s">
        <v>501</v>
      </c>
      <c r="C60" s="4"/>
      <c r="D60" s="42"/>
      <c r="E60" s="5">
        <v>25000</v>
      </c>
      <c r="F60" s="5"/>
      <c r="G60" s="5"/>
      <c r="H60" s="5"/>
      <c r="I60" s="5">
        <v>175000</v>
      </c>
      <c r="J60" s="5">
        <f t="shared" si="0"/>
        <v>25000</v>
      </c>
      <c r="K60" s="5">
        <f t="shared" si="2"/>
        <v>80000</v>
      </c>
      <c r="L60" s="4">
        <v>650626749</v>
      </c>
    </row>
    <row r="61" spans="1:13" ht="15.75">
      <c r="A61" s="4">
        <v>59</v>
      </c>
      <c r="B61" s="224" t="s">
        <v>510</v>
      </c>
      <c r="C61" t="s">
        <v>511</v>
      </c>
      <c r="D61" s="42"/>
      <c r="E61" s="5">
        <v>25000</v>
      </c>
      <c r="F61" s="17"/>
      <c r="G61" s="5"/>
      <c r="H61" s="5"/>
      <c r="I61" s="5">
        <v>175000</v>
      </c>
      <c r="J61" s="5">
        <f t="shared" si="0"/>
        <v>25000</v>
      </c>
      <c r="K61" s="5">
        <f t="shared" si="2"/>
        <v>80000</v>
      </c>
      <c r="L61" s="4" t="s">
        <v>511</v>
      </c>
    </row>
    <row r="62" spans="1:13" ht="15.75">
      <c r="A62" s="4">
        <v>60</v>
      </c>
      <c r="B62" s="131" t="s">
        <v>1676</v>
      </c>
      <c r="C62" s="4"/>
      <c r="D62" s="42"/>
      <c r="E62" s="5">
        <v>185000</v>
      </c>
      <c r="F62" s="5"/>
      <c r="G62" s="5"/>
      <c r="H62" s="5"/>
      <c r="I62" s="5">
        <v>175000</v>
      </c>
      <c r="J62" s="5">
        <f t="shared" si="0"/>
        <v>185000</v>
      </c>
      <c r="K62" s="5">
        <f t="shared" si="2"/>
        <v>-80000</v>
      </c>
      <c r="L62" s="4"/>
    </row>
    <row r="63" spans="1:13" ht="18" customHeight="1">
      <c r="A63" s="4">
        <v>61</v>
      </c>
      <c r="B63" s="131"/>
      <c r="C63" s="4"/>
      <c r="D63" s="42"/>
      <c r="E63" s="5"/>
      <c r="F63" s="5"/>
      <c r="G63" s="5"/>
      <c r="H63" s="5"/>
      <c r="I63" s="5">
        <v>175000</v>
      </c>
      <c r="J63" s="5">
        <f t="shared" si="0"/>
        <v>0</v>
      </c>
      <c r="K63" s="5">
        <f t="shared" si="2"/>
        <v>105000</v>
      </c>
      <c r="L63" s="4"/>
    </row>
    <row r="64" spans="1:13" ht="15.75">
      <c r="A64" s="4"/>
      <c r="B64" s="131"/>
      <c r="C64" s="4"/>
      <c r="D64" s="42"/>
      <c r="E64" s="5"/>
      <c r="F64" s="5"/>
      <c r="G64" s="5"/>
      <c r="H64" s="5"/>
      <c r="I64" s="5">
        <v>175000</v>
      </c>
      <c r="J64" s="5">
        <f t="shared" si="0"/>
        <v>0</v>
      </c>
      <c r="K64" s="5">
        <f t="shared" si="2"/>
        <v>105000</v>
      </c>
      <c r="L64" s="4"/>
    </row>
    <row r="65" spans="1:12" ht="15.75">
      <c r="A65" s="4"/>
      <c r="B65" s="131"/>
      <c r="C65" s="4"/>
      <c r="D65" s="42"/>
      <c r="E65" s="5"/>
      <c r="F65" s="5"/>
      <c r="G65" s="5"/>
      <c r="H65" s="5"/>
      <c r="I65" s="5">
        <v>175000</v>
      </c>
      <c r="J65" s="5">
        <f t="shared" si="0"/>
        <v>0</v>
      </c>
      <c r="K65" s="5">
        <f t="shared" si="2"/>
        <v>105000</v>
      </c>
      <c r="L65" s="4"/>
    </row>
    <row r="66" spans="1:12" ht="15.75">
      <c r="A66" s="4"/>
      <c r="B66" s="131"/>
      <c r="C66" s="4"/>
      <c r="D66" s="123"/>
      <c r="E66" s="5"/>
      <c r="F66" s="5"/>
      <c r="G66" s="5"/>
      <c r="H66" s="5"/>
      <c r="I66" s="5">
        <v>175000</v>
      </c>
      <c r="J66" s="5">
        <f t="shared" si="0"/>
        <v>0</v>
      </c>
      <c r="K66" s="5">
        <f t="shared" si="2"/>
        <v>105000</v>
      </c>
      <c r="L66" s="4"/>
    </row>
    <row r="67" spans="1:12" ht="15.75">
      <c r="A67" s="4"/>
      <c r="B67" s="131"/>
      <c r="C67" s="4"/>
      <c r="D67" s="42"/>
      <c r="E67" s="5"/>
      <c r="F67" s="5"/>
      <c r="G67" s="5"/>
      <c r="H67" s="5"/>
      <c r="I67" s="5">
        <v>175000</v>
      </c>
      <c r="J67" s="5">
        <f t="shared" si="0"/>
        <v>0</v>
      </c>
      <c r="K67" s="5">
        <f t="shared" si="2"/>
        <v>105000</v>
      </c>
      <c r="L67" s="4"/>
    </row>
    <row r="68" spans="1:12" ht="15.75">
      <c r="A68" s="4"/>
      <c r="B68" s="131"/>
      <c r="C68" s="4"/>
      <c r="D68" s="42"/>
      <c r="E68" s="5"/>
      <c r="F68" s="5"/>
      <c r="G68" s="5"/>
      <c r="H68" s="5"/>
      <c r="I68" s="5">
        <v>175000</v>
      </c>
      <c r="J68" s="5">
        <f t="shared" ref="J68:J110" si="3">SUM(E68:H68)</f>
        <v>0</v>
      </c>
      <c r="K68" s="5">
        <f t="shared" si="2"/>
        <v>105000</v>
      </c>
      <c r="L68" s="4"/>
    </row>
    <row r="69" spans="1:12" ht="15.75">
      <c r="A69" s="4"/>
      <c r="B69" s="131"/>
      <c r="C69" s="4"/>
      <c r="D69" s="42"/>
      <c r="E69" s="5"/>
      <c r="F69" s="5"/>
      <c r="G69" s="5"/>
      <c r="H69" s="5"/>
      <c r="I69" s="5"/>
      <c r="J69" s="5">
        <f t="shared" si="3"/>
        <v>0</v>
      </c>
      <c r="K69" s="5"/>
      <c r="L69" s="4"/>
    </row>
    <row r="70" spans="1:12" ht="15.75">
      <c r="A70" s="4"/>
      <c r="B70" s="131"/>
      <c r="C70" s="4"/>
      <c r="D70" s="42"/>
      <c r="E70" s="5"/>
      <c r="F70" s="5"/>
      <c r="G70" s="5"/>
      <c r="H70" s="5"/>
      <c r="I70" s="5"/>
      <c r="J70" s="5">
        <f t="shared" si="3"/>
        <v>0</v>
      </c>
      <c r="K70" s="5"/>
      <c r="L70" s="4"/>
    </row>
    <row r="71" spans="1:12" ht="15.75">
      <c r="A71" s="4"/>
      <c r="B71" s="131"/>
      <c r="C71" s="4"/>
      <c r="D71" s="42"/>
      <c r="E71" s="5"/>
      <c r="F71" s="5"/>
      <c r="G71" s="5"/>
      <c r="H71" s="5"/>
      <c r="I71" s="5"/>
      <c r="J71" s="5">
        <f t="shared" si="3"/>
        <v>0</v>
      </c>
      <c r="K71" s="5"/>
      <c r="L71" s="4"/>
    </row>
    <row r="72" spans="1:12" ht="15.75">
      <c r="A72" s="4"/>
      <c r="B72" s="131"/>
      <c r="C72" s="4"/>
      <c r="D72" s="42"/>
      <c r="E72" s="5"/>
      <c r="F72" s="5"/>
      <c r="G72" s="5"/>
      <c r="H72" s="5"/>
      <c r="I72" s="5"/>
      <c r="J72" s="5">
        <f t="shared" si="3"/>
        <v>0</v>
      </c>
      <c r="K72" s="5"/>
      <c r="L72" s="4"/>
    </row>
    <row r="73" spans="1:12" ht="15.75">
      <c r="A73" s="4"/>
      <c r="B73" s="131"/>
      <c r="C73" s="4"/>
      <c r="D73" s="42"/>
      <c r="E73" s="5"/>
      <c r="F73" s="5"/>
      <c r="G73" s="5"/>
      <c r="H73" s="5"/>
      <c r="I73" s="5"/>
      <c r="J73" s="5">
        <f t="shared" si="3"/>
        <v>0</v>
      </c>
      <c r="K73" s="5"/>
      <c r="L73" s="4"/>
    </row>
    <row r="74" spans="1:12" ht="15.75">
      <c r="A74" s="4"/>
      <c r="B74" s="131"/>
      <c r="C74" s="4"/>
      <c r="D74" s="42"/>
      <c r="E74" s="5"/>
      <c r="F74" s="5"/>
      <c r="G74" s="5"/>
      <c r="H74" s="5"/>
      <c r="I74" s="5"/>
      <c r="J74" s="5">
        <f t="shared" si="3"/>
        <v>0</v>
      </c>
      <c r="K74" s="5"/>
      <c r="L74" s="4"/>
    </row>
    <row r="75" spans="1:12" ht="15.75">
      <c r="A75" s="4"/>
      <c r="B75" s="131"/>
      <c r="C75" s="4"/>
      <c r="D75" s="42"/>
      <c r="E75" s="5"/>
      <c r="F75" s="5"/>
      <c r="G75" s="5"/>
      <c r="H75" s="5"/>
      <c r="I75" s="5"/>
      <c r="J75" s="5">
        <f t="shared" si="3"/>
        <v>0</v>
      </c>
      <c r="K75" s="5"/>
      <c r="L75" s="4"/>
    </row>
    <row r="76" spans="1:12" ht="15.75">
      <c r="A76" s="4"/>
      <c r="B76" s="131"/>
      <c r="C76" s="4"/>
      <c r="D76" s="123"/>
      <c r="E76" s="5"/>
      <c r="F76" s="5"/>
      <c r="G76" s="5"/>
      <c r="H76" s="5"/>
      <c r="I76" s="5"/>
      <c r="J76" s="5">
        <f t="shared" si="3"/>
        <v>0</v>
      </c>
      <c r="K76" s="5"/>
      <c r="L76" s="4"/>
    </row>
    <row r="77" spans="1:12" ht="15.75">
      <c r="A77" s="4"/>
      <c r="B77" s="131"/>
      <c r="C77" s="4"/>
      <c r="D77" s="42"/>
      <c r="E77" s="5"/>
      <c r="F77" s="5"/>
      <c r="G77" s="5"/>
      <c r="H77" s="5"/>
      <c r="I77" s="5"/>
      <c r="J77" s="5">
        <f t="shared" si="3"/>
        <v>0</v>
      </c>
      <c r="K77" s="5"/>
      <c r="L77" s="4"/>
    </row>
    <row r="78" spans="1:12" ht="15.75">
      <c r="A78" s="4"/>
      <c r="B78" s="131"/>
      <c r="C78" s="4"/>
      <c r="D78" s="42"/>
      <c r="E78" s="5"/>
      <c r="F78" s="5"/>
      <c r="G78" s="5"/>
      <c r="H78" s="5"/>
      <c r="I78" s="5"/>
      <c r="J78" s="5">
        <f t="shared" si="3"/>
        <v>0</v>
      </c>
      <c r="K78" s="5"/>
      <c r="L78" s="4"/>
    </row>
    <row r="79" spans="1:12" ht="15.75">
      <c r="A79" s="4"/>
      <c r="B79" s="131"/>
      <c r="C79" s="4"/>
      <c r="D79" s="42"/>
      <c r="E79" s="5"/>
      <c r="F79" s="5"/>
      <c r="G79" s="5"/>
      <c r="H79" s="5"/>
      <c r="I79" s="5"/>
      <c r="J79" s="5">
        <f t="shared" si="3"/>
        <v>0</v>
      </c>
      <c r="K79" s="5"/>
      <c r="L79" s="4"/>
    </row>
    <row r="80" spans="1:12" ht="15.75">
      <c r="A80" s="4"/>
      <c r="B80" s="131"/>
      <c r="C80" s="4"/>
      <c r="D80" s="42"/>
      <c r="E80" s="5"/>
      <c r="F80" s="5"/>
      <c r="G80" s="5"/>
      <c r="H80" s="5"/>
      <c r="I80" s="5"/>
      <c r="J80" s="5">
        <f t="shared" si="3"/>
        <v>0</v>
      </c>
      <c r="K80" s="5"/>
      <c r="L80" s="4"/>
    </row>
    <row r="81" spans="1:12" ht="15.75">
      <c r="A81" s="4"/>
      <c r="B81" s="131"/>
      <c r="C81" s="4"/>
      <c r="D81" s="42"/>
      <c r="E81" s="5"/>
      <c r="F81" s="5"/>
      <c r="G81" s="5"/>
      <c r="H81" s="5"/>
      <c r="I81" s="5"/>
      <c r="J81" s="5">
        <f t="shared" si="3"/>
        <v>0</v>
      </c>
      <c r="K81" s="5"/>
      <c r="L81" s="4"/>
    </row>
    <row r="82" spans="1:12" ht="15.75">
      <c r="A82" s="4"/>
      <c r="B82" s="131"/>
      <c r="C82" s="4"/>
      <c r="D82" s="42"/>
      <c r="E82" s="5"/>
      <c r="F82" s="5"/>
      <c r="G82" s="5"/>
      <c r="H82" s="5"/>
      <c r="I82" s="5"/>
      <c r="J82" s="5">
        <f t="shared" si="3"/>
        <v>0</v>
      </c>
      <c r="K82" s="5"/>
      <c r="L82" s="4"/>
    </row>
    <row r="83" spans="1:12" ht="15.75">
      <c r="A83" s="4"/>
      <c r="B83" s="131"/>
      <c r="C83" s="4"/>
      <c r="D83" s="42"/>
      <c r="E83" s="5"/>
      <c r="F83" s="5"/>
      <c r="G83" s="5"/>
      <c r="H83" s="5"/>
      <c r="I83" s="5"/>
      <c r="J83" s="5">
        <f t="shared" si="3"/>
        <v>0</v>
      </c>
      <c r="K83" s="5"/>
      <c r="L83" s="4"/>
    </row>
    <row r="84" spans="1:12" ht="15.75">
      <c r="A84" s="4"/>
      <c r="B84" s="131"/>
      <c r="C84" s="4"/>
      <c r="D84" s="42"/>
      <c r="E84" s="5"/>
      <c r="F84" s="5"/>
      <c r="G84" s="5"/>
      <c r="H84" s="5"/>
      <c r="I84" s="5"/>
      <c r="J84" s="5">
        <f t="shared" si="3"/>
        <v>0</v>
      </c>
      <c r="K84" s="5"/>
      <c r="L84" s="4"/>
    </row>
    <row r="85" spans="1:12" ht="15.75">
      <c r="A85" s="4"/>
      <c r="B85" s="131"/>
      <c r="C85" s="4"/>
      <c r="D85" s="42"/>
      <c r="E85" s="5"/>
      <c r="F85" s="5"/>
      <c r="G85" s="5"/>
      <c r="H85" s="5"/>
      <c r="I85" s="5"/>
      <c r="J85" s="5">
        <f t="shared" si="3"/>
        <v>0</v>
      </c>
      <c r="K85" s="5"/>
      <c r="L85" s="4"/>
    </row>
    <row r="86" spans="1:12" ht="15.75">
      <c r="A86" s="4"/>
      <c r="B86" s="131"/>
      <c r="C86" s="4"/>
      <c r="D86" s="42"/>
      <c r="E86" s="5"/>
      <c r="F86" s="5"/>
      <c r="G86" s="5"/>
      <c r="H86" s="5"/>
      <c r="I86" s="5"/>
      <c r="J86" s="5">
        <f t="shared" si="3"/>
        <v>0</v>
      </c>
      <c r="K86" s="5"/>
      <c r="L86" s="4"/>
    </row>
    <row r="87" spans="1:12" ht="15.75">
      <c r="A87" s="4"/>
      <c r="B87" s="131"/>
      <c r="C87" s="4"/>
      <c r="D87" s="42"/>
      <c r="E87" s="5"/>
      <c r="F87" s="5"/>
      <c r="G87" s="5"/>
      <c r="H87" s="5"/>
      <c r="I87" s="5"/>
      <c r="J87" s="5">
        <f t="shared" si="3"/>
        <v>0</v>
      </c>
      <c r="K87" s="5"/>
      <c r="L87" s="4"/>
    </row>
    <row r="88" spans="1:12" ht="15.75">
      <c r="A88" s="4"/>
      <c r="B88" s="131"/>
      <c r="C88" s="4"/>
      <c r="D88" s="42"/>
      <c r="E88" s="5"/>
      <c r="F88" s="5"/>
      <c r="G88" s="5"/>
      <c r="H88" s="5"/>
      <c r="I88" s="5"/>
      <c r="J88" s="5">
        <f t="shared" si="3"/>
        <v>0</v>
      </c>
      <c r="K88" s="5"/>
      <c r="L88" s="4"/>
    </row>
    <row r="89" spans="1:12" ht="15.75">
      <c r="A89" s="4"/>
      <c r="B89" s="131"/>
      <c r="C89" s="4"/>
      <c r="D89" s="123"/>
      <c r="E89" s="5"/>
      <c r="F89" s="5"/>
      <c r="G89" s="5"/>
      <c r="H89" s="5"/>
      <c r="I89" s="5"/>
      <c r="J89" s="5">
        <f t="shared" si="3"/>
        <v>0</v>
      </c>
      <c r="K89" s="5"/>
      <c r="L89" s="4"/>
    </row>
    <row r="90" spans="1:12" ht="15.75">
      <c r="A90" s="4"/>
      <c r="B90" s="131"/>
      <c r="C90" s="4"/>
      <c r="D90" s="42"/>
      <c r="E90" s="5"/>
      <c r="F90" s="5"/>
      <c r="G90" s="5"/>
      <c r="H90" s="5"/>
      <c r="I90" s="5"/>
      <c r="J90" s="5">
        <f t="shared" si="3"/>
        <v>0</v>
      </c>
      <c r="K90" s="5"/>
      <c r="L90" s="4"/>
    </row>
    <row r="91" spans="1:12" ht="15.75">
      <c r="A91" s="4"/>
      <c r="B91" s="131"/>
      <c r="C91" s="4"/>
      <c r="D91" s="42"/>
      <c r="E91" s="5"/>
      <c r="F91" s="5"/>
      <c r="G91" s="5"/>
      <c r="H91" s="5"/>
      <c r="I91" s="5"/>
      <c r="J91" s="5">
        <f t="shared" si="3"/>
        <v>0</v>
      </c>
      <c r="K91" s="5"/>
      <c r="L91" s="4"/>
    </row>
    <row r="92" spans="1:12" ht="15.75">
      <c r="A92" s="4"/>
      <c r="B92" s="131"/>
      <c r="C92" s="4"/>
      <c r="D92" s="42"/>
      <c r="E92" s="5"/>
      <c r="F92" s="5"/>
      <c r="G92" s="5"/>
      <c r="H92" s="5"/>
      <c r="I92" s="5"/>
      <c r="J92" s="5">
        <f t="shared" si="3"/>
        <v>0</v>
      </c>
      <c r="K92" s="5"/>
      <c r="L92" s="4"/>
    </row>
    <row r="93" spans="1:12" ht="15.75">
      <c r="A93" s="4"/>
      <c r="B93" s="131"/>
      <c r="C93" s="4"/>
      <c r="D93" s="42"/>
      <c r="E93" s="5"/>
      <c r="F93" s="5"/>
      <c r="G93" s="5"/>
      <c r="H93" s="5"/>
      <c r="I93" s="5"/>
      <c r="J93" s="5">
        <f t="shared" si="3"/>
        <v>0</v>
      </c>
      <c r="K93" s="5"/>
      <c r="L93" s="4"/>
    </row>
    <row r="94" spans="1:12" ht="15.75">
      <c r="A94" s="4"/>
      <c r="B94" s="131"/>
      <c r="C94" s="4"/>
      <c r="D94" s="42"/>
      <c r="E94" s="5"/>
      <c r="F94" s="5"/>
      <c r="G94" s="5"/>
      <c r="H94" s="5"/>
      <c r="I94" s="5"/>
      <c r="J94" s="5">
        <f t="shared" si="3"/>
        <v>0</v>
      </c>
      <c r="K94" s="5"/>
      <c r="L94" s="4"/>
    </row>
    <row r="95" spans="1:12" ht="15.75">
      <c r="A95" s="4"/>
      <c r="B95" s="131"/>
      <c r="C95" s="4"/>
      <c r="D95" s="42"/>
      <c r="E95" s="5"/>
      <c r="F95" s="5"/>
      <c r="G95" s="5"/>
      <c r="H95" s="5"/>
      <c r="I95" s="5"/>
      <c r="J95" s="5">
        <f t="shared" si="3"/>
        <v>0</v>
      </c>
      <c r="K95" s="5"/>
      <c r="L95" s="4"/>
    </row>
    <row r="96" spans="1:12" ht="15.75">
      <c r="A96" s="4"/>
      <c r="B96" s="131"/>
      <c r="C96" s="4"/>
      <c r="D96" s="42"/>
      <c r="E96" s="5"/>
      <c r="F96" s="5"/>
      <c r="G96" s="5"/>
      <c r="H96" s="5"/>
      <c r="I96" s="5"/>
      <c r="J96" s="5">
        <f t="shared" si="3"/>
        <v>0</v>
      </c>
      <c r="K96" s="5"/>
      <c r="L96" s="4"/>
    </row>
    <row r="97" spans="1:12" ht="15.75">
      <c r="A97" s="4"/>
      <c r="B97" s="131"/>
      <c r="C97" s="4"/>
      <c r="D97" s="42"/>
      <c r="E97" s="5"/>
      <c r="F97" s="5"/>
      <c r="G97" s="5"/>
      <c r="H97" s="5"/>
      <c r="I97" s="5"/>
      <c r="J97" s="5">
        <f t="shared" si="3"/>
        <v>0</v>
      </c>
      <c r="K97" s="5"/>
      <c r="L97" s="4"/>
    </row>
    <row r="98" spans="1:12" ht="15.75">
      <c r="A98" s="4"/>
      <c r="B98" s="131"/>
      <c r="C98" s="4"/>
      <c r="D98" s="42"/>
      <c r="E98" s="5"/>
      <c r="F98" s="5"/>
      <c r="G98" s="5"/>
      <c r="H98" s="5"/>
      <c r="I98" s="5"/>
      <c r="J98" s="5">
        <f t="shared" si="3"/>
        <v>0</v>
      </c>
      <c r="K98" s="5"/>
      <c r="L98" s="4"/>
    </row>
    <row r="99" spans="1:12" ht="15.75">
      <c r="A99" s="4"/>
      <c r="B99" s="131"/>
      <c r="C99" s="4"/>
      <c r="D99" s="42"/>
      <c r="E99" s="5"/>
      <c r="F99" s="5"/>
      <c r="G99" s="5"/>
      <c r="H99" s="5"/>
      <c r="I99" s="5"/>
      <c r="J99" s="5">
        <f t="shared" si="3"/>
        <v>0</v>
      </c>
      <c r="K99" s="5"/>
      <c r="L99" s="4"/>
    </row>
    <row r="100" spans="1:12" ht="15.75">
      <c r="A100" s="4"/>
      <c r="B100" s="131"/>
      <c r="C100" s="4"/>
      <c r="D100" s="42"/>
      <c r="E100" s="5"/>
      <c r="F100" s="5"/>
      <c r="G100" s="5"/>
      <c r="H100" s="5"/>
      <c r="I100" s="5"/>
      <c r="J100" s="5">
        <f t="shared" si="3"/>
        <v>0</v>
      </c>
      <c r="K100" s="5"/>
      <c r="L100" s="4"/>
    </row>
    <row r="101" spans="1:12" ht="15.75">
      <c r="A101" s="4"/>
      <c r="B101" s="131"/>
      <c r="C101" s="4"/>
      <c r="D101" s="42"/>
      <c r="E101" s="5"/>
      <c r="F101" s="5"/>
      <c r="G101" s="5"/>
      <c r="H101" s="5"/>
      <c r="I101" s="5"/>
      <c r="J101" s="5">
        <f t="shared" si="3"/>
        <v>0</v>
      </c>
      <c r="K101" s="5"/>
      <c r="L101" s="4"/>
    </row>
    <row r="102" spans="1:12" ht="15.75">
      <c r="A102" s="4"/>
      <c r="B102" s="131"/>
      <c r="C102" s="4"/>
      <c r="D102" s="42"/>
      <c r="E102" s="5"/>
      <c r="F102" s="5"/>
      <c r="G102" s="5"/>
      <c r="H102" s="5"/>
      <c r="I102" s="5"/>
      <c r="J102" s="5">
        <f t="shared" si="3"/>
        <v>0</v>
      </c>
      <c r="K102" s="5"/>
      <c r="L102" s="4"/>
    </row>
    <row r="103" spans="1:12" ht="15.75">
      <c r="A103" s="4"/>
      <c r="B103" s="131"/>
      <c r="C103" s="4"/>
      <c r="D103" s="42"/>
      <c r="E103" s="5"/>
      <c r="F103" s="5"/>
      <c r="G103" s="5"/>
      <c r="H103" s="5"/>
      <c r="I103" s="5"/>
      <c r="J103" s="5">
        <f t="shared" si="3"/>
        <v>0</v>
      </c>
      <c r="K103" s="5"/>
      <c r="L103" s="4"/>
    </row>
    <row r="104" spans="1:12" ht="15.75">
      <c r="A104" s="4"/>
      <c r="B104" s="131"/>
      <c r="C104" s="4"/>
      <c r="D104" s="42"/>
      <c r="E104" s="5"/>
      <c r="F104" s="5"/>
      <c r="G104" s="5"/>
      <c r="H104" s="5"/>
      <c r="I104" s="5"/>
      <c r="J104" s="5">
        <f t="shared" si="3"/>
        <v>0</v>
      </c>
      <c r="K104" s="5"/>
      <c r="L104" s="4"/>
    </row>
    <row r="105" spans="1:12" ht="15.75">
      <c r="A105" s="4"/>
      <c r="B105" s="131"/>
      <c r="C105" s="4"/>
      <c r="D105" s="42"/>
      <c r="E105" s="5"/>
      <c r="F105" s="5"/>
      <c r="G105" s="5"/>
      <c r="H105" s="5"/>
      <c r="I105" s="5"/>
      <c r="J105" s="5">
        <f t="shared" si="3"/>
        <v>0</v>
      </c>
      <c r="K105" s="5"/>
      <c r="L105" s="4"/>
    </row>
    <row r="106" spans="1:12" ht="15.75">
      <c r="A106" s="4"/>
      <c r="B106" s="131"/>
      <c r="C106" s="4"/>
      <c r="D106" s="42"/>
      <c r="E106" s="5"/>
      <c r="F106" s="5"/>
      <c r="G106" s="5"/>
      <c r="H106" s="5"/>
      <c r="I106" s="5"/>
      <c r="J106" s="5">
        <f t="shared" si="3"/>
        <v>0</v>
      </c>
      <c r="K106" s="5"/>
      <c r="L106" s="4"/>
    </row>
    <row r="107" spans="1:12" ht="15.75">
      <c r="A107" s="4"/>
      <c r="B107" s="131"/>
      <c r="C107" s="4"/>
      <c r="D107" s="42"/>
      <c r="E107" s="5"/>
      <c r="F107" s="5"/>
      <c r="G107" s="5"/>
      <c r="H107" s="5"/>
      <c r="I107" s="5"/>
      <c r="J107" s="5">
        <f t="shared" si="3"/>
        <v>0</v>
      </c>
      <c r="K107" s="5"/>
      <c r="L107" s="4"/>
    </row>
    <row r="108" spans="1:12" ht="15.75">
      <c r="A108" s="4"/>
      <c r="B108" s="131"/>
      <c r="C108" s="4"/>
      <c r="D108" s="41"/>
      <c r="E108" s="5"/>
      <c r="F108" s="5"/>
      <c r="G108" s="5"/>
      <c r="H108" s="5"/>
      <c r="I108" s="5"/>
      <c r="J108" s="5">
        <f t="shared" si="3"/>
        <v>0</v>
      </c>
      <c r="K108" s="5"/>
      <c r="L108" s="4"/>
    </row>
    <row r="109" spans="1:12" ht="15.75">
      <c r="A109" s="4"/>
      <c r="B109" s="131"/>
      <c r="C109" s="4"/>
      <c r="D109" s="41"/>
      <c r="E109" s="5"/>
      <c r="F109" s="5"/>
      <c r="G109" s="5"/>
      <c r="H109" s="5"/>
      <c r="I109" s="5"/>
      <c r="J109" s="5">
        <f t="shared" si="3"/>
        <v>0</v>
      </c>
      <c r="K109" s="5"/>
      <c r="L109" s="4"/>
    </row>
    <row r="110" spans="1:12" ht="15.75">
      <c r="A110" s="4"/>
      <c r="B110" s="131"/>
      <c r="C110" s="4"/>
      <c r="D110" s="41"/>
      <c r="E110" s="5"/>
      <c r="F110" s="5"/>
      <c r="G110" s="5"/>
      <c r="H110" s="5"/>
      <c r="I110" s="5"/>
      <c r="J110" s="5">
        <f t="shared" si="3"/>
        <v>0</v>
      </c>
      <c r="K110" s="5"/>
      <c r="L110" s="4"/>
    </row>
    <row r="111" spans="1:12" ht="15.75">
      <c r="A111" s="4"/>
      <c r="B111" s="131"/>
      <c r="C111" s="4"/>
      <c r="D111" s="41"/>
      <c r="E111" s="5"/>
      <c r="F111" s="5"/>
      <c r="G111" s="5"/>
      <c r="H111" s="5"/>
      <c r="I111" s="5"/>
      <c r="J111" s="5"/>
      <c r="K111" s="5"/>
      <c r="L111" s="4"/>
    </row>
    <row r="112" spans="1:12" ht="15.75">
      <c r="A112" s="4"/>
      <c r="B112" s="131"/>
      <c r="C112" s="4"/>
      <c r="D112" s="41"/>
      <c r="E112" s="5"/>
      <c r="F112" s="5"/>
      <c r="G112" s="5"/>
      <c r="H112" s="5"/>
      <c r="I112" s="5"/>
      <c r="J112" s="5"/>
      <c r="K112" s="5"/>
      <c r="L112" s="4"/>
    </row>
    <row r="113" spans="1:12" ht="15.75">
      <c r="A113" s="4"/>
      <c r="B113" s="131"/>
      <c r="C113" s="4"/>
      <c r="D113" s="41"/>
      <c r="E113" s="5"/>
      <c r="F113" s="5"/>
      <c r="G113" s="5"/>
      <c r="H113" s="5"/>
      <c r="I113" s="5"/>
      <c r="J113" s="5"/>
      <c r="K113" s="5"/>
      <c r="L113" s="4"/>
    </row>
    <row r="114" spans="1:12" ht="15.75">
      <c r="A114" s="4"/>
      <c r="B114" s="131"/>
      <c r="C114" s="4"/>
      <c r="D114" s="41"/>
      <c r="E114" s="5"/>
      <c r="F114" s="5"/>
      <c r="G114" s="5"/>
      <c r="H114" s="5"/>
      <c r="I114" s="5"/>
      <c r="J114" s="5"/>
      <c r="K114" s="5"/>
      <c r="L114" s="4"/>
    </row>
    <row r="115" spans="1:12" ht="15.75">
      <c r="A115" s="4"/>
      <c r="B115" s="131"/>
      <c r="C115" s="4"/>
      <c r="D115" s="41"/>
      <c r="E115" s="5"/>
      <c r="F115" s="5"/>
      <c r="G115" s="5"/>
      <c r="H115" s="5"/>
      <c r="I115" s="5"/>
      <c r="J115" s="5"/>
      <c r="K115" s="5"/>
      <c r="L115" s="4"/>
    </row>
    <row r="116" spans="1:12" ht="15.75">
      <c r="A116" s="4"/>
      <c r="B116" s="131"/>
      <c r="C116" s="4"/>
      <c r="D116" s="41"/>
      <c r="E116" s="5"/>
      <c r="F116" s="5"/>
      <c r="G116" s="5"/>
      <c r="H116" s="5"/>
      <c r="I116" s="5"/>
      <c r="J116" s="5"/>
      <c r="K116" s="5"/>
      <c r="L116" s="4"/>
    </row>
    <row r="117" spans="1:12" ht="15.75">
      <c r="A117" s="4"/>
      <c r="B117" s="131"/>
      <c r="C117" s="4"/>
      <c r="D117" s="41"/>
      <c r="E117" s="5"/>
      <c r="F117" s="5"/>
      <c r="G117" s="5"/>
      <c r="H117" s="5"/>
      <c r="I117" s="5"/>
      <c r="J117" s="5"/>
      <c r="K117" s="5"/>
      <c r="L117" s="4"/>
    </row>
    <row r="118" spans="1:12" ht="15.75">
      <c r="A118" s="4"/>
      <c r="B118" s="131"/>
      <c r="C118" s="4"/>
      <c r="D118" s="41"/>
      <c r="E118" s="5"/>
      <c r="F118" s="5"/>
      <c r="G118" s="5"/>
      <c r="H118" s="5"/>
      <c r="I118" s="5"/>
      <c r="J118" s="5"/>
      <c r="K118" s="5"/>
      <c r="L118" s="4"/>
    </row>
    <row r="119" spans="1:12" ht="15.75">
      <c r="A119" s="4"/>
      <c r="B119" s="131"/>
      <c r="C119" s="4"/>
      <c r="D119" s="41"/>
      <c r="E119" s="5"/>
      <c r="F119" s="5"/>
      <c r="G119" s="5"/>
      <c r="H119" s="5"/>
      <c r="I119" s="5"/>
      <c r="J119" s="5"/>
      <c r="K119" s="5"/>
      <c r="L119" s="4"/>
    </row>
    <row r="120" spans="1:12" ht="15.75">
      <c r="A120" s="4"/>
      <c r="B120" s="131"/>
      <c r="C120" s="4"/>
      <c r="D120" s="41"/>
      <c r="E120" s="5"/>
      <c r="F120" s="5"/>
      <c r="G120" s="5"/>
      <c r="H120" s="5"/>
      <c r="I120" s="5"/>
      <c r="J120" s="5"/>
      <c r="K120" s="5"/>
      <c r="L120" s="4"/>
    </row>
    <row r="121" spans="1:12" ht="15.75">
      <c r="A121" s="4"/>
      <c r="B121" s="131"/>
      <c r="C121" s="4"/>
      <c r="D121" s="41"/>
      <c r="E121" s="5"/>
      <c r="F121" s="5"/>
      <c r="G121" s="5"/>
      <c r="H121" s="5"/>
      <c r="I121" s="5"/>
      <c r="J121" s="5"/>
      <c r="K121" s="5"/>
      <c r="L121" s="4"/>
    </row>
    <row r="122" spans="1:12" ht="15.75">
      <c r="A122" s="4"/>
      <c r="B122" s="131"/>
      <c r="C122" s="4"/>
      <c r="D122" s="41"/>
      <c r="E122" s="5"/>
      <c r="F122" s="5"/>
      <c r="G122" s="5"/>
      <c r="H122" s="5"/>
      <c r="I122" s="5"/>
      <c r="J122" s="5"/>
      <c r="K122" s="5"/>
      <c r="L122" s="4"/>
    </row>
    <row r="123" spans="1:12" ht="17.25" customHeight="1">
      <c r="A123" s="4"/>
      <c r="B123" s="131"/>
      <c r="C123" s="4"/>
      <c r="D123" s="41"/>
      <c r="E123" s="5"/>
      <c r="F123" s="5"/>
      <c r="G123" s="5"/>
      <c r="H123" s="5"/>
      <c r="I123" s="5"/>
      <c r="J123" s="5"/>
      <c r="K123" s="5"/>
      <c r="L123" s="4"/>
    </row>
    <row r="124" spans="1:12" ht="15.75">
      <c r="A124" s="4"/>
      <c r="B124" s="131"/>
      <c r="C124" s="4"/>
      <c r="D124" s="41"/>
      <c r="E124" s="5"/>
      <c r="F124" s="5"/>
      <c r="G124" s="5"/>
      <c r="H124" s="5"/>
      <c r="I124" s="5"/>
      <c r="J124" s="5"/>
      <c r="K124" s="5"/>
      <c r="L124" s="4"/>
    </row>
    <row r="125" spans="1:12" ht="15.75">
      <c r="A125" s="4"/>
      <c r="B125" s="131"/>
      <c r="C125" s="4"/>
      <c r="D125" s="41"/>
      <c r="E125" s="5"/>
      <c r="F125" s="5"/>
      <c r="G125" s="5"/>
      <c r="H125" s="5"/>
      <c r="I125" s="5"/>
      <c r="J125" s="5"/>
      <c r="K125" s="5"/>
      <c r="L125" s="4"/>
    </row>
    <row r="126" spans="1:12" ht="15.75">
      <c r="A126" s="4"/>
      <c r="B126" s="131"/>
      <c r="C126" s="4"/>
      <c r="D126" s="41"/>
      <c r="E126" s="5"/>
      <c r="F126" s="5"/>
      <c r="G126" s="5"/>
      <c r="H126" s="5"/>
      <c r="I126" s="5"/>
      <c r="J126" s="5"/>
      <c r="K126" s="5"/>
      <c r="L126" s="4"/>
    </row>
    <row r="127" spans="1:12" ht="15.75">
      <c r="A127" s="4"/>
      <c r="B127" s="131"/>
      <c r="C127" s="4"/>
      <c r="D127" s="41"/>
      <c r="E127" s="5"/>
      <c r="F127" s="5"/>
      <c r="G127" s="5"/>
      <c r="H127" s="5"/>
      <c r="I127" s="5"/>
      <c r="J127" s="5"/>
      <c r="K127" s="5"/>
      <c r="L127" s="4"/>
    </row>
    <row r="128" spans="1:12" ht="15.75">
      <c r="A128" s="4"/>
      <c r="B128" s="131"/>
      <c r="C128" s="4"/>
      <c r="D128" s="41"/>
      <c r="E128" s="5"/>
      <c r="F128" s="5"/>
      <c r="G128" s="5"/>
      <c r="H128" s="5"/>
      <c r="I128" s="5"/>
      <c r="J128" s="5"/>
      <c r="K128" s="5"/>
      <c r="L128" s="4"/>
    </row>
    <row r="129" spans="1:12" ht="15.75">
      <c r="A129" s="4"/>
      <c r="B129" s="131"/>
      <c r="C129" s="4"/>
      <c r="D129" s="41"/>
      <c r="E129" s="5"/>
      <c r="F129" s="5"/>
      <c r="G129" s="5"/>
      <c r="H129" s="5"/>
      <c r="I129" s="5"/>
      <c r="J129" s="5"/>
      <c r="K129" s="5"/>
      <c r="L129" s="4"/>
    </row>
    <row r="130" spans="1:12" ht="15.75">
      <c r="A130" s="4"/>
      <c r="B130" s="131"/>
      <c r="C130" s="4"/>
      <c r="D130" s="41"/>
      <c r="E130" s="5"/>
      <c r="F130" s="5"/>
      <c r="G130" s="5"/>
      <c r="H130" s="5"/>
      <c r="I130" s="5"/>
      <c r="J130" s="5"/>
      <c r="K130" s="5"/>
      <c r="L130" s="4"/>
    </row>
    <row r="131" spans="1:12" ht="15.75">
      <c r="A131" s="4"/>
      <c r="B131" s="131"/>
      <c r="C131" s="4"/>
      <c r="D131" s="41"/>
      <c r="E131" s="5"/>
      <c r="F131" s="5"/>
      <c r="G131" s="5"/>
      <c r="H131" s="5"/>
      <c r="I131" s="5"/>
      <c r="J131" s="5"/>
      <c r="K131" s="5"/>
      <c r="L131" s="4"/>
    </row>
    <row r="132" spans="1:12" ht="15.75">
      <c r="A132" s="4"/>
      <c r="B132" s="131"/>
      <c r="C132" s="4"/>
      <c r="D132" s="41"/>
      <c r="E132" s="5"/>
      <c r="F132" s="5"/>
      <c r="G132" s="5"/>
      <c r="H132" s="5"/>
      <c r="I132" s="5"/>
      <c r="J132" s="5"/>
      <c r="K132" s="5"/>
      <c r="L132" s="4"/>
    </row>
    <row r="133" spans="1:12" ht="15.75">
      <c r="A133" s="4"/>
      <c r="B133" s="131"/>
      <c r="C133" s="4"/>
      <c r="D133" s="41"/>
      <c r="E133" s="5"/>
      <c r="F133" s="5"/>
      <c r="G133" s="5"/>
      <c r="H133" s="5"/>
      <c r="I133" s="5"/>
      <c r="J133" s="5"/>
      <c r="K133" s="5"/>
      <c r="L133" s="4"/>
    </row>
    <row r="134" spans="1:12" ht="15.75">
      <c r="A134" s="4"/>
      <c r="B134" s="131"/>
      <c r="C134" s="4"/>
      <c r="D134" s="41"/>
      <c r="E134" s="5"/>
      <c r="F134" s="5"/>
      <c r="G134" s="5"/>
      <c r="H134" s="5"/>
      <c r="I134" s="5"/>
      <c r="J134" s="5"/>
      <c r="K134" s="5"/>
      <c r="L134" s="4"/>
    </row>
    <row r="135" spans="1:12" ht="15.75">
      <c r="A135" s="4"/>
      <c r="B135" s="131"/>
      <c r="C135" s="4"/>
      <c r="D135" s="41"/>
      <c r="E135" s="5"/>
      <c r="F135" s="5"/>
      <c r="G135" s="5"/>
      <c r="H135" s="5"/>
      <c r="I135" s="5"/>
      <c r="J135" s="5"/>
      <c r="K135" s="5"/>
      <c r="L135" s="4"/>
    </row>
    <row r="136" spans="1:12" ht="15.75">
      <c r="A136" s="4"/>
      <c r="B136" s="131"/>
      <c r="C136" s="4"/>
      <c r="D136" s="41"/>
      <c r="E136" s="5"/>
      <c r="F136" s="5"/>
      <c r="G136" s="5"/>
      <c r="H136" s="5"/>
      <c r="I136" s="5"/>
      <c r="J136" s="5"/>
      <c r="K136" s="5"/>
      <c r="L136" s="4"/>
    </row>
    <row r="137" spans="1:12" ht="15.75">
      <c r="A137" s="4"/>
      <c r="B137" s="131"/>
      <c r="C137" s="4"/>
      <c r="D137" s="41"/>
      <c r="E137" s="5"/>
      <c r="F137" s="5"/>
      <c r="G137" s="5"/>
      <c r="H137" s="5"/>
      <c r="I137" s="5"/>
      <c r="J137" s="5"/>
      <c r="K137" s="5"/>
      <c r="L137" s="4"/>
    </row>
    <row r="138" spans="1:12" ht="15.75">
      <c r="A138" s="4"/>
      <c r="B138" s="131"/>
      <c r="C138" s="4"/>
      <c r="D138" s="41"/>
      <c r="E138" s="5"/>
      <c r="F138" s="5"/>
      <c r="G138" s="5"/>
      <c r="H138" s="5"/>
      <c r="I138" s="5"/>
      <c r="J138" s="5"/>
      <c r="K138" s="5"/>
      <c r="L138" s="4"/>
    </row>
    <row r="139" spans="1:12" ht="15.75">
      <c r="A139" s="4"/>
      <c r="B139" s="131"/>
      <c r="C139" s="4"/>
      <c r="D139" s="41"/>
      <c r="E139" s="5"/>
      <c r="F139" s="5"/>
      <c r="G139" s="5"/>
      <c r="H139" s="5"/>
      <c r="I139" s="5"/>
      <c r="J139" s="5"/>
      <c r="K139" s="5"/>
      <c r="L139" s="4"/>
    </row>
    <row r="140" spans="1:12" ht="15.75">
      <c r="A140" s="4"/>
      <c r="B140" s="131"/>
      <c r="C140" s="4"/>
      <c r="D140" s="41"/>
      <c r="E140" s="5"/>
      <c r="F140" s="5"/>
      <c r="G140" s="5"/>
      <c r="H140" s="5"/>
      <c r="I140" s="5"/>
      <c r="J140" s="5"/>
      <c r="K140" s="5"/>
      <c r="L140" s="4"/>
    </row>
    <row r="141" spans="1:12" ht="15.75">
      <c r="A141" s="4"/>
      <c r="B141" s="131"/>
      <c r="C141" s="4"/>
      <c r="D141" s="41"/>
      <c r="E141" s="5"/>
      <c r="F141" s="5"/>
      <c r="G141" s="5"/>
      <c r="H141" s="5"/>
      <c r="I141" s="5"/>
      <c r="J141" s="5"/>
      <c r="K141" s="5"/>
      <c r="L141" s="4"/>
    </row>
    <row r="142" spans="1:12" ht="15.75">
      <c r="A142" s="4"/>
      <c r="B142" s="131"/>
      <c r="C142" s="4"/>
      <c r="D142" s="41"/>
      <c r="E142" s="5"/>
      <c r="F142" s="5"/>
      <c r="G142" s="5"/>
      <c r="H142" s="5"/>
      <c r="I142" s="5"/>
      <c r="J142" s="5"/>
      <c r="K142" s="5"/>
      <c r="L142" s="4"/>
    </row>
    <row r="143" spans="1:12" ht="15.75">
      <c r="A143" s="4"/>
      <c r="B143" s="131"/>
      <c r="C143" s="4"/>
      <c r="D143" s="41"/>
      <c r="E143" s="5"/>
      <c r="F143" s="5"/>
      <c r="G143" s="5"/>
      <c r="H143" s="5"/>
      <c r="I143" s="5"/>
      <c r="J143" s="5"/>
      <c r="K143" s="5"/>
      <c r="L143" s="4"/>
    </row>
    <row r="144" spans="1:12" ht="15.75">
      <c r="A144" s="4"/>
      <c r="B144" s="131"/>
      <c r="C144" s="4"/>
      <c r="D144" s="41"/>
      <c r="E144" s="5"/>
      <c r="F144" s="5"/>
      <c r="G144" s="5"/>
      <c r="H144" s="5"/>
      <c r="I144" s="5"/>
      <c r="J144" s="5"/>
      <c r="K144" s="5"/>
      <c r="L144" s="4"/>
    </row>
    <row r="145" spans="1:12" ht="15.75">
      <c r="A145" s="4"/>
      <c r="B145" s="131"/>
      <c r="C145" s="4"/>
      <c r="D145" s="41"/>
      <c r="E145" s="5"/>
      <c r="F145" s="5"/>
      <c r="G145" s="5"/>
      <c r="H145" s="5"/>
      <c r="I145" s="5"/>
      <c r="J145" s="5"/>
      <c r="K145" s="5"/>
      <c r="L145" s="4"/>
    </row>
    <row r="146" spans="1:12" ht="15.75">
      <c r="A146" s="4"/>
      <c r="B146" s="131"/>
      <c r="C146" s="4"/>
      <c r="D146" s="41"/>
      <c r="E146" s="5"/>
      <c r="F146" s="5"/>
      <c r="G146" s="5"/>
      <c r="H146" s="5"/>
      <c r="I146" s="5"/>
      <c r="J146" s="5"/>
      <c r="K146" s="5"/>
      <c r="L146" s="4"/>
    </row>
    <row r="147" spans="1:12" ht="15.75">
      <c r="A147" s="4"/>
      <c r="B147" s="131"/>
      <c r="C147" s="4"/>
      <c r="D147" s="41"/>
      <c r="E147" s="5"/>
      <c r="F147" s="5"/>
      <c r="G147" s="5"/>
      <c r="H147" s="5"/>
      <c r="I147" s="5"/>
      <c r="J147" s="5"/>
      <c r="K147" s="5"/>
      <c r="L147" s="4"/>
    </row>
    <row r="148" spans="1:12" ht="15.75">
      <c r="A148" s="4"/>
      <c r="B148" s="131"/>
      <c r="C148" s="4"/>
      <c r="D148" s="41"/>
      <c r="E148" s="5"/>
      <c r="F148" s="5"/>
      <c r="G148" s="5"/>
      <c r="H148" s="5"/>
      <c r="I148" s="5"/>
      <c r="J148" s="5"/>
      <c r="K148" s="5"/>
      <c r="L148" s="4"/>
    </row>
    <row r="149" spans="1:12" ht="15.75">
      <c r="A149" s="4"/>
      <c r="B149" s="131"/>
      <c r="C149" s="4"/>
      <c r="D149" s="41"/>
      <c r="E149" s="5"/>
      <c r="F149" s="5"/>
      <c r="G149" s="5"/>
      <c r="H149" s="5"/>
      <c r="I149" s="5"/>
      <c r="J149" s="5"/>
      <c r="K149" s="5"/>
      <c r="L149" s="4"/>
    </row>
    <row r="150" spans="1:12" ht="15.75">
      <c r="A150" s="4"/>
      <c r="B150" s="131"/>
      <c r="C150" s="4"/>
      <c r="D150" s="41"/>
      <c r="E150" s="5"/>
      <c r="F150" s="5"/>
      <c r="G150" s="5"/>
      <c r="H150" s="5"/>
      <c r="I150" s="5"/>
      <c r="J150" s="5"/>
      <c r="K150" s="5"/>
      <c r="L150" s="4"/>
    </row>
    <row r="151" spans="1:12" ht="15.75">
      <c r="A151" s="4"/>
      <c r="B151" s="131"/>
      <c r="C151" s="4"/>
      <c r="D151" s="41"/>
      <c r="E151" s="5"/>
      <c r="F151" s="5"/>
      <c r="G151" s="5"/>
      <c r="H151" s="5"/>
      <c r="I151" s="5"/>
      <c r="J151" s="5"/>
      <c r="K151" s="5"/>
      <c r="L151" s="4"/>
    </row>
    <row r="152" spans="1:12" ht="15.75">
      <c r="A152" s="4"/>
      <c r="B152" s="131"/>
      <c r="C152" s="4"/>
      <c r="D152" s="41"/>
      <c r="E152" s="5"/>
      <c r="F152" s="5"/>
      <c r="G152" s="5"/>
      <c r="H152" s="5"/>
      <c r="I152" s="5"/>
      <c r="J152" s="5"/>
      <c r="K152" s="5"/>
      <c r="L152" s="4"/>
    </row>
    <row r="153" spans="1:12" ht="15.75">
      <c r="A153" s="4"/>
      <c r="B153" s="131"/>
      <c r="C153" s="4"/>
      <c r="D153" s="41"/>
      <c r="E153" s="5"/>
      <c r="F153" s="5"/>
      <c r="G153" s="5"/>
      <c r="H153" s="5"/>
      <c r="I153" s="5"/>
      <c r="J153" s="5"/>
      <c r="K153" s="5"/>
      <c r="L153" s="4"/>
    </row>
    <row r="154" spans="1:12" ht="15.75">
      <c r="A154" s="4"/>
      <c r="B154" s="131"/>
      <c r="C154" s="4"/>
      <c r="D154" s="41"/>
      <c r="E154" s="5"/>
      <c r="F154" s="5"/>
      <c r="G154" s="5"/>
      <c r="H154" s="5"/>
      <c r="I154" s="5"/>
      <c r="J154" s="5"/>
      <c r="K154" s="5"/>
      <c r="L154" s="4"/>
    </row>
    <row r="155" spans="1:12" ht="15.75">
      <c r="A155" s="4"/>
      <c r="B155" s="131"/>
      <c r="C155" s="4"/>
      <c r="D155" s="41"/>
      <c r="E155" s="5"/>
      <c r="F155" s="5"/>
      <c r="G155" s="5"/>
      <c r="H155" s="5"/>
      <c r="I155" s="5"/>
      <c r="J155" s="5"/>
      <c r="K155" s="5"/>
      <c r="L155" s="4"/>
    </row>
    <row r="156" spans="1:12" ht="15.75">
      <c r="A156" s="4"/>
      <c r="B156" s="131"/>
      <c r="C156" s="4"/>
      <c r="D156" s="41"/>
      <c r="E156" s="5"/>
      <c r="F156" s="5"/>
      <c r="G156" s="5"/>
      <c r="H156" s="5"/>
      <c r="I156" s="5"/>
      <c r="J156" s="5"/>
      <c r="K156" s="5"/>
      <c r="L156" s="4"/>
    </row>
    <row r="157" spans="1:12" ht="15.75">
      <c r="A157" s="4"/>
      <c r="B157" s="131"/>
      <c r="C157" s="4"/>
      <c r="D157" s="41"/>
      <c r="E157" s="5"/>
      <c r="F157" s="5"/>
      <c r="G157" s="5"/>
      <c r="H157" s="5"/>
      <c r="I157" s="5"/>
      <c r="J157" s="5"/>
      <c r="K157" s="5"/>
      <c r="L157" s="4"/>
    </row>
    <row r="158" spans="1:12" ht="15.75">
      <c r="A158" s="4"/>
      <c r="B158" s="131"/>
      <c r="C158" s="4"/>
      <c r="D158" s="41"/>
      <c r="E158" s="5"/>
      <c r="F158" s="5"/>
      <c r="G158" s="5"/>
      <c r="H158" s="5"/>
      <c r="I158" s="5"/>
      <c r="J158" s="5"/>
      <c r="K158" s="5"/>
      <c r="L158" s="4"/>
    </row>
    <row r="159" spans="1:12" ht="15.75">
      <c r="A159" s="4"/>
      <c r="B159" s="131"/>
      <c r="C159" s="4"/>
      <c r="D159" s="41"/>
      <c r="E159" s="5"/>
      <c r="F159" s="5"/>
      <c r="G159" s="5"/>
      <c r="H159" s="5"/>
      <c r="I159" s="5"/>
      <c r="J159" s="5"/>
      <c r="K159" s="5"/>
      <c r="L159" s="4"/>
    </row>
    <row r="160" spans="1:12" ht="15.75">
      <c r="A160" s="4"/>
      <c r="B160" s="131"/>
      <c r="C160" s="4"/>
      <c r="D160" s="41"/>
      <c r="E160" s="5"/>
      <c r="F160" s="5"/>
      <c r="G160" s="5"/>
      <c r="H160" s="5"/>
      <c r="I160" s="5"/>
      <c r="J160" s="5"/>
      <c r="K160" s="5"/>
      <c r="L160" s="4"/>
    </row>
    <row r="161" spans="1:12" ht="15.75">
      <c r="A161" s="4"/>
      <c r="B161" s="131"/>
      <c r="C161" s="4"/>
      <c r="D161" s="41"/>
      <c r="E161" s="5"/>
      <c r="F161" s="5"/>
      <c r="G161" s="5"/>
      <c r="H161" s="5"/>
      <c r="I161" s="5"/>
      <c r="J161" s="5"/>
      <c r="K161" s="5"/>
      <c r="L161" s="4"/>
    </row>
    <row r="162" spans="1:12" ht="15.75">
      <c r="A162" s="4"/>
      <c r="B162" s="131"/>
      <c r="C162" s="4"/>
      <c r="D162" s="41"/>
      <c r="E162" s="5"/>
      <c r="F162" s="5"/>
      <c r="G162" s="5"/>
      <c r="H162" s="5"/>
      <c r="I162" s="5"/>
      <c r="J162" s="5"/>
      <c r="K162" s="5"/>
      <c r="L162" s="4"/>
    </row>
    <row r="163" spans="1:12" ht="15.75">
      <c r="A163" s="4"/>
      <c r="B163" s="131"/>
      <c r="C163" s="4"/>
      <c r="D163" s="41"/>
      <c r="E163" s="5"/>
      <c r="F163" s="5"/>
      <c r="G163" s="5"/>
      <c r="H163" s="5"/>
      <c r="I163" s="5"/>
      <c r="J163" s="5"/>
      <c r="K163" s="5"/>
      <c r="L163" s="4"/>
    </row>
    <row r="164" spans="1:12" ht="15.75">
      <c r="A164" s="4"/>
      <c r="B164" s="131"/>
      <c r="C164" s="4"/>
      <c r="D164" s="41"/>
      <c r="E164" s="5"/>
      <c r="F164" s="5"/>
      <c r="G164" s="5"/>
      <c r="H164" s="5"/>
      <c r="I164" s="5"/>
      <c r="J164" s="5"/>
      <c r="K164" s="5"/>
      <c r="L164" s="4"/>
    </row>
    <row r="165" spans="1:12" ht="15.75">
      <c r="A165" s="4"/>
      <c r="B165" s="131"/>
      <c r="C165" s="4"/>
      <c r="D165" s="41"/>
      <c r="E165" s="5"/>
      <c r="F165" s="5"/>
      <c r="G165" s="5"/>
      <c r="H165" s="5"/>
      <c r="I165" s="5"/>
      <c r="J165" s="5"/>
      <c r="K165" s="5"/>
      <c r="L165" s="4"/>
    </row>
    <row r="166" spans="1:12" ht="15.75">
      <c r="A166" s="4"/>
      <c r="B166" s="131"/>
      <c r="C166" s="4"/>
      <c r="D166" s="41"/>
      <c r="E166" s="5"/>
      <c r="F166" s="5"/>
      <c r="G166" s="5"/>
      <c r="H166" s="5"/>
      <c r="I166" s="5"/>
      <c r="J166" s="5"/>
      <c r="K166" s="5"/>
      <c r="L166" s="4"/>
    </row>
    <row r="167" spans="1:12" ht="15.75">
      <c r="A167" s="4"/>
      <c r="B167" s="131"/>
      <c r="C167" s="4"/>
      <c r="D167" s="41"/>
      <c r="E167" s="5"/>
      <c r="F167" s="5"/>
      <c r="G167" s="5"/>
      <c r="H167" s="5"/>
      <c r="I167" s="5"/>
      <c r="J167" s="5"/>
      <c r="K167" s="5"/>
      <c r="L167" s="4"/>
    </row>
    <row r="168" spans="1:12" ht="15.75">
      <c r="A168" s="4"/>
      <c r="B168" s="131"/>
      <c r="C168" s="4"/>
      <c r="D168" s="41"/>
      <c r="E168" s="5"/>
      <c r="F168" s="5"/>
      <c r="G168" s="5"/>
      <c r="H168" s="5"/>
      <c r="I168" s="5"/>
      <c r="J168" s="5"/>
      <c r="K168" s="5"/>
      <c r="L168" s="4"/>
    </row>
    <row r="169" spans="1:12" ht="15.75">
      <c r="A169" s="4"/>
      <c r="B169" s="131"/>
      <c r="C169" s="4"/>
      <c r="D169" s="41"/>
      <c r="E169" s="5"/>
      <c r="F169" s="5"/>
      <c r="G169" s="5"/>
      <c r="H169" s="5"/>
      <c r="I169" s="5"/>
      <c r="J169" s="5"/>
      <c r="K169" s="5"/>
      <c r="L169" s="4"/>
    </row>
    <row r="170" spans="1:12" ht="15.75">
      <c r="A170" s="4"/>
      <c r="B170" s="131"/>
      <c r="C170" s="4"/>
      <c r="D170" s="41"/>
      <c r="E170" s="5"/>
      <c r="F170" s="5"/>
      <c r="G170" s="5"/>
      <c r="H170" s="5"/>
      <c r="I170" s="5"/>
      <c r="J170" s="5"/>
      <c r="K170" s="5"/>
      <c r="L170" s="4"/>
    </row>
    <row r="171" spans="1:12" ht="15.75">
      <c r="A171" s="4"/>
      <c r="B171" s="131"/>
      <c r="C171" s="4"/>
      <c r="D171" s="41"/>
      <c r="E171" s="5"/>
      <c r="F171" s="5"/>
      <c r="G171" s="5"/>
      <c r="H171" s="5"/>
      <c r="I171" s="5"/>
      <c r="J171" s="5"/>
      <c r="K171" s="5"/>
      <c r="L171" s="4"/>
    </row>
    <row r="172" spans="1:12" ht="15.75">
      <c r="A172" s="4"/>
      <c r="B172" s="131"/>
      <c r="C172" s="4"/>
      <c r="D172" s="41"/>
      <c r="E172" s="5"/>
      <c r="F172" s="5"/>
      <c r="G172" s="5"/>
      <c r="H172" s="5"/>
      <c r="I172" s="5"/>
      <c r="J172" s="5"/>
      <c r="K172" s="5"/>
      <c r="L172" s="4"/>
    </row>
    <row r="173" spans="1:12" ht="15.75">
      <c r="A173" s="4"/>
      <c r="B173" s="131"/>
      <c r="C173" s="4"/>
      <c r="D173" s="41"/>
      <c r="E173" s="5"/>
      <c r="F173" s="5"/>
      <c r="G173" s="5"/>
      <c r="H173" s="5"/>
      <c r="I173" s="5"/>
      <c r="J173" s="5"/>
      <c r="K173" s="5"/>
      <c r="L173" s="4"/>
    </row>
    <row r="174" spans="1:12" ht="15.75">
      <c r="A174" s="4"/>
      <c r="B174" s="131"/>
      <c r="C174" s="4"/>
      <c r="D174" s="41"/>
      <c r="E174" s="5"/>
      <c r="F174" s="5"/>
      <c r="G174" s="5"/>
      <c r="H174" s="5"/>
      <c r="I174" s="5"/>
      <c r="J174" s="5"/>
      <c r="K174" s="5"/>
      <c r="L174" s="4"/>
    </row>
    <row r="175" spans="1:12" ht="15.75">
      <c r="A175" s="4"/>
      <c r="B175" s="131"/>
      <c r="C175" s="4"/>
      <c r="D175" s="41"/>
      <c r="E175" s="5"/>
      <c r="F175" s="5"/>
      <c r="G175" s="5"/>
      <c r="H175" s="5"/>
      <c r="I175" s="5"/>
      <c r="J175" s="5"/>
      <c r="K175" s="5"/>
      <c r="L175" s="4"/>
    </row>
    <row r="176" spans="1:12" ht="15.75">
      <c r="A176" s="4"/>
      <c r="B176" s="131"/>
      <c r="C176" s="4"/>
      <c r="D176" s="41"/>
      <c r="E176" s="5"/>
      <c r="F176" s="5"/>
      <c r="G176" s="5"/>
      <c r="H176" s="5"/>
      <c r="I176" s="5"/>
      <c r="J176" s="5"/>
      <c r="K176" s="5"/>
      <c r="L176" s="4"/>
    </row>
    <row r="177" spans="1:12" ht="15.75">
      <c r="A177" s="4"/>
      <c r="B177" s="131"/>
      <c r="C177" s="4"/>
      <c r="D177" s="41"/>
      <c r="E177" s="5"/>
      <c r="F177" s="5"/>
      <c r="G177" s="5"/>
      <c r="H177" s="5"/>
      <c r="I177" s="5"/>
      <c r="J177" s="5"/>
      <c r="K177" s="5"/>
      <c r="L177" s="4"/>
    </row>
    <row r="178" spans="1:12" ht="15.75">
      <c r="A178" s="4"/>
      <c r="B178" s="131"/>
      <c r="C178" s="4"/>
      <c r="D178" s="41"/>
      <c r="E178" s="5"/>
      <c r="F178" s="5"/>
      <c r="G178" s="5"/>
      <c r="H178" s="5"/>
      <c r="I178" s="5"/>
      <c r="J178" s="5"/>
      <c r="K178" s="5"/>
      <c r="L178" s="4"/>
    </row>
    <row r="179" spans="1:12" ht="15.75">
      <c r="A179" s="4"/>
      <c r="B179" s="131"/>
      <c r="C179" s="4"/>
      <c r="D179" s="41"/>
      <c r="E179" s="5"/>
      <c r="F179" s="5"/>
      <c r="G179" s="5"/>
      <c r="H179" s="5"/>
      <c r="I179" s="5"/>
      <c r="J179" s="5"/>
      <c r="K179" s="5"/>
      <c r="L179" s="4"/>
    </row>
    <row r="180" spans="1:12" ht="15.75">
      <c r="A180" s="4"/>
      <c r="B180" s="131"/>
      <c r="C180" s="4"/>
      <c r="D180" s="41"/>
      <c r="E180" s="5"/>
      <c r="F180" s="5"/>
      <c r="G180" s="5"/>
      <c r="H180" s="5"/>
      <c r="I180" s="5"/>
      <c r="J180" s="5"/>
      <c r="K180" s="5"/>
      <c r="L180" s="4"/>
    </row>
    <row r="181" spans="1:12" ht="15.75">
      <c r="A181" s="4"/>
      <c r="B181" s="131"/>
      <c r="C181" s="4"/>
      <c r="D181" s="41"/>
      <c r="E181" s="5"/>
      <c r="F181" s="5"/>
      <c r="G181" s="5"/>
      <c r="H181" s="5"/>
      <c r="I181" s="5"/>
      <c r="J181" s="5"/>
      <c r="K181" s="5"/>
      <c r="L181" s="4"/>
    </row>
    <row r="182" spans="1:12" ht="15.75">
      <c r="A182" s="4"/>
      <c r="B182" s="131"/>
      <c r="C182" s="4"/>
      <c r="D182" s="41"/>
      <c r="E182" s="5"/>
      <c r="F182" s="5"/>
      <c r="G182" s="5"/>
      <c r="H182" s="5"/>
      <c r="I182" s="5"/>
      <c r="J182" s="5"/>
      <c r="K182" s="5"/>
      <c r="L182" s="4"/>
    </row>
    <row r="183" spans="1:12" ht="15.75">
      <c r="A183" s="4"/>
      <c r="B183" s="131"/>
      <c r="C183" s="4"/>
      <c r="D183" s="41"/>
      <c r="E183" s="5"/>
      <c r="F183" s="5"/>
      <c r="G183" s="5"/>
      <c r="H183" s="5"/>
      <c r="I183" s="5"/>
      <c r="J183" s="5"/>
      <c r="K183" s="5"/>
      <c r="L183" s="4"/>
    </row>
    <row r="184" spans="1:12" ht="15.75">
      <c r="A184" s="4"/>
      <c r="B184" s="131"/>
      <c r="C184" s="4"/>
      <c r="D184" s="41"/>
      <c r="E184" s="5"/>
      <c r="F184" s="5"/>
      <c r="G184" s="5"/>
      <c r="H184" s="5"/>
      <c r="I184" s="5"/>
      <c r="J184" s="5"/>
      <c r="K184" s="5"/>
      <c r="L184" s="4"/>
    </row>
    <row r="185" spans="1:12" ht="15.75">
      <c r="A185" s="4"/>
      <c r="B185" s="131"/>
      <c r="C185" s="4"/>
      <c r="D185" s="41"/>
      <c r="E185" s="5"/>
      <c r="F185" s="5"/>
      <c r="G185" s="5"/>
      <c r="H185" s="5"/>
      <c r="I185" s="5"/>
      <c r="J185" s="5"/>
      <c r="K185" s="5"/>
      <c r="L185" s="4"/>
    </row>
    <row r="186" spans="1:12" ht="15.75">
      <c r="A186" s="4"/>
      <c r="B186" s="131"/>
      <c r="C186" s="4"/>
      <c r="D186" s="41"/>
      <c r="E186" s="5"/>
      <c r="F186" s="5"/>
      <c r="G186" s="5"/>
      <c r="H186" s="5"/>
      <c r="I186" s="5"/>
      <c r="J186" s="5"/>
      <c r="K186" s="5"/>
      <c r="L186" s="4"/>
    </row>
    <row r="187" spans="1:12" ht="15.75" customHeight="1">
      <c r="A187" s="4"/>
      <c r="B187" s="131"/>
      <c r="C187" s="4"/>
      <c r="D187" s="41"/>
      <c r="E187" s="5"/>
      <c r="F187" s="5"/>
      <c r="G187" s="5"/>
      <c r="H187" s="5"/>
      <c r="I187" s="5"/>
      <c r="J187" s="5"/>
      <c r="K187" s="5"/>
      <c r="L187" s="4"/>
    </row>
    <row r="188" spans="1:12" ht="15.75">
      <c r="A188" s="4"/>
      <c r="B188" s="131"/>
      <c r="C188" s="4"/>
      <c r="D188" s="41"/>
      <c r="E188" s="5"/>
      <c r="F188" s="5"/>
      <c r="G188" s="5"/>
      <c r="H188" s="5"/>
      <c r="I188" s="5"/>
      <c r="J188" s="5"/>
      <c r="K188" s="5"/>
      <c r="L188" s="4"/>
    </row>
    <row r="189" spans="1:12" ht="15.75">
      <c r="A189" s="4"/>
      <c r="B189" s="131"/>
      <c r="C189" s="4"/>
      <c r="D189" s="41"/>
      <c r="E189" s="5"/>
      <c r="F189" s="5"/>
      <c r="G189" s="5"/>
      <c r="H189" s="5"/>
      <c r="I189" s="5"/>
      <c r="J189" s="5"/>
      <c r="K189" s="5"/>
      <c r="L189" s="4"/>
    </row>
    <row r="190" spans="1:12" ht="15.75">
      <c r="A190" s="4"/>
      <c r="B190" s="131"/>
      <c r="C190" s="4"/>
      <c r="D190" s="41"/>
      <c r="E190" s="5"/>
      <c r="F190" s="5"/>
      <c r="G190" s="5"/>
      <c r="H190" s="5"/>
      <c r="I190" s="5"/>
      <c r="J190" s="5"/>
      <c r="K190" s="5"/>
      <c r="L190" s="4"/>
    </row>
    <row r="191" spans="1:12" ht="15.75">
      <c r="A191" s="4"/>
      <c r="B191" s="131"/>
      <c r="C191" s="4"/>
      <c r="D191" s="41"/>
      <c r="E191" s="5"/>
      <c r="F191" s="5"/>
      <c r="G191" s="5"/>
      <c r="H191" s="5"/>
      <c r="I191" s="5"/>
      <c r="J191" s="5"/>
      <c r="K191" s="5"/>
      <c r="L191" s="4"/>
    </row>
    <row r="192" spans="1:12" ht="15.75">
      <c r="A192" s="4"/>
      <c r="B192" s="131"/>
      <c r="C192" s="4"/>
      <c r="D192" s="41"/>
      <c r="E192" s="5"/>
      <c r="F192" s="5"/>
      <c r="G192" s="5"/>
      <c r="H192" s="5"/>
      <c r="I192" s="5"/>
      <c r="J192" s="5"/>
      <c r="K192" s="5"/>
      <c r="L192" s="4"/>
    </row>
    <row r="193" spans="1:12" ht="15.75">
      <c r="A193" s="4"/>
      <c r="B193" s="131"/>
      <c r="C193" s="4"/>
      <c r="D193" s="41"/>
      <c r="E193" s="5"/>
      <c r="F193" s="5"/>
      <c r="G193" s="5"/>
      <c r="H193" s="5"/>
      <c r="I193" s="5"/>
      <c r="J193" s="5"/>
      <c r="K193" s="5"/>
      <c r="L193" s="4"/>
    </row>
    <row r="194" spans="1:12" ht="15.75">
      <c r="A194" s="4"/>
      <c r="B194" s="131"/>
      <c r="C194" s="4"/>
      <c r="D194" s="41"/>
      <c r="E194" s="5"/>
      <c r="F194" s="5"/>
      <c r="G194" s="5"/>
      <c r="H194" s="5"/>
      <c r="I194" s="5"/>
      <c r="J194" s="5"/>
      <c r="K194" s="5"/>
      <c r="L194" s="4"/>
    </row>
    <row r="195" spans="1:12" ht="15.75">
      <c r="A195" s="4"/>
      <c r="B195" s="131"/>
      <c r="C195" s="4"/>
      <c r="D195" s="41"/>
      <c r="E195" s="5"/>
      <c r="F195" s="5"/>
      <c r="G195" s="5"/>
      <c r="H195" s="5"/>
      <c r="I195" s="5"/>
      <c r="J195" s="5"/>
      <c r="K195" s="5"/>
      <c r="L195" s="4"/>
    </row>
    <row r="196" spans="1:12" ht="15.75">
      <c r="A196" s="4"/>
      <c r="B196" s="131"/>
      <c r="C196" s="4"/>
      <c r="D196" s="41"/>
      <c r="E196" s="5"/>
      <c r="F196" s="5"/>
      <c r="G196" s="5"/>
      <c r="H196" s="5"/>
      <c r="I196" s="5"/>
      <c r="J196" s="5"/>
      <c r="K196" s="5"/>
      <c r="L196" s="4"/>
    </row>
    <row r="197" spans="1:12" ht="15.75">
      <c r="A197" s="4"/>
      <c r="B197" s="131"/>
      <c r="C197" s="4"/>
      <c r="D197" s="41"/>
      <c r="E197" s="5"/>
      <c r="F197" s="5"/>
      <c r="G197" s="5"/>
      <c r="H197" s="5"/>
      <c r="I197" s="5"/>
      <c r="J197" s="5"/>
      <c r="K197" s="5"/>
      <c r="L197" s="4"/>
    </row>
    <row r="198" spans="1:12" ht="15.75">
      <c r="A198" s="4"/>
      <c r="B198" s="131"/>
      <c r="C198" s="4"/>
      <c r="D198" s="41"/>
      <c r="E198" s="5"/>
      <c r="F198" s="5"/>
      <c r="G198" s="5"/>
      <c r="H198" s="5"/>
      <c r="I198" s="5"/>
      <c r="J198" s="5"/>
      <c r="K198" s="5"/>
      <c r="L198" s="4"/>
    </row>
    <row r="199" spans="1:12" ht="15.75">
      <c r="A199" s="4"/>
      <c r="B199" s="131"/>
      <c r="C199" s="4"/>
      <c r="D199" s="41"/>
      <c r="E199" s="5"/>
      <c r="F199" s="5"/>
      <c r="G199" s="5"/>
      <c r="H199" s="5"/>
      <c r="I199" s="5"/>
      <c r="J199" s="5"/>
      <c r="K199" s="5"/>
      <c r="L199" s="4"/>
    </row>
    <row r="200" spans="1:12" ht="15.75">
      <c r="A200" s="4"/>
      <c r="B200" s="131"/>
      <c r="C200" s="4"/>
      <c r="D200" s="41"/>
      <c r="E200" s="5"/>
      <c r="F200" s="5"/>
      <c r="G200" s="5"/>
      <c r="H200" s="5"/>
      <c r="I200" s="5"/>
      <c r="J200" s="5"/>
      <c r="K200" s="5"/>
      <c r="L200" s="4"/>
    </row>
    <row r="201" spans="1:12" ht="15.75">
      <c r="A201" s="4"/>
      <c r="B201" s="131"/>
      <c r="C201" s="4"/>
      <c r="D201" s="41"/>
      <c r="E201" s="5"/>
      <c r="F201" s="5"/>
      <c r="G201" s="5"/>
      <c r="H201" s="5"/>
      <c r="I201" s="5"/>
      <c r="J201" s="5"/>
      <c r="K201" s="5"/>
      <c r="L201" s="4"/>
    </row>
    <row r="202" spans="1:12" ht="15.75">
      <c r="A202" s="4"/>
      <c r="B202" s="131"/>
      <c r="C202" s="4"/>
      <c r="D202" s="41"/>
      <c r="E202" s="5"/>
      <c r="F202" s="5"/>
      <c r="G202" s="5"/>
      <c r="H202" s="5"/>
      <c r="I202" s="5"/>
      <c r="J202" s="5"/>
      <c r="K202" s="5"/>
      <c r="L202" s="4"/>
    </row>
    <row r="203" spans="1:12" ht="15.75">
      <c r="A203" s="4"/>
      <c r="B203" s="131"/>
      <c r="C203" s="4"/>
      <c r="D203" s="41"/>
      <c r="E203" s="5"/>
      <c r="F203" s="5"/>
      <c r="G203" s="5"/>
      <c r="H203" s="5"/>
      <c r="I203" s="5"/>
      <c r="J203" s="5"/>
      <c r="K203" s="5"/>
      <c r="L203" s="4"/>
    </row>
    <row r="204" spans="1:12" ht="15.75">
      <c r="A204" s="4"/>
      <c r="B204" s="131"/>
      <c r="C204" s="4"/>
      <c r="D204" s="41"/>
      <c r="E204" s="5"/>
      <c r="F204" s="5"/>
      <c r="G204" s="5"/>
      <c r="H204" s="5"/>
      <c r="I204" s="5"/>
      <c r="J204" s="5"/>
      <c r="K204" s="5"/>
      <c r="L204" s="4"/>
    </row>
    <row r="205" spans="1:12" ht="15.75">
      <c r="A205" s="4"/>
      <c r="B205" s="131"/>
      <c r="C205" s="4"/>
      <c r="D205" s="41"/>
      <c r="E205" s="5"/>
      <c r="F205" s="5"/>
      <c r="G205" s="5"/>
      <c r="H205" s="5"/>
      <c r="I205" s="5"/>
      <c r="J205" s="5"/>
      <c r="K205" s="5"/>
      <c r="L205" s="4"/>
    </row>
    <row r="206" spans="1:12" ht="15.75">
      <c r="A206" s="4"/>
      <c r="B206" s="131"/>
      <c r="C206" s="4"/>
      <c r="D206" s="41"/>
      <c r="E206" s="5"/>
      <c r="F206" s="5"/>
      <c r="G206" s="5"/>
      <c r="H206" s="5"/>
      <c r="I206" s="5"/>
      <c r="J206" s="5"/>
      <c r="K206" s="5"/>
      <c r="L206" s="4"/>
    </row>
    <row r="207" spans="1:12" ht="15.75">
      <c r="A207" s="4"/>
      <c r="B207" s="131"/>
      <c r="C207" s="4"/>
      <c r="D207" s="41"/>
      <c r="E207" s="5"/>
      <c r="F207" s="5"/>
      <c r="G207" s="5"/>
      <c r="H207" s="5"/>
      <c r="I207" s="5"/>
      <c r="J207" s="5"/>
      <c r="K207" s="5"/>
      <c r="L207" s="4"/>
    </row>
    <row r="208" spans="1:12" ht="15.75">
      <c r="A208" s="4"/>
      <c r="B208" s="131"/>
      <c r="C208" s="4"/>
      <c r="D208" s="41"/>
      <c r="E208" s="5"/>
      <c r="F208" s="5"/>
      <c r="G208" s="5"/>
      <c r="H208" s="5"/>
      <c r="I208" s="5"/>
      <c r="J208" s="5"/>
      <c r="K208" s="5"/>
      <c r="L208" s="4"/>
    </row>
    <row r="209" spans="1:12" ht="15.75">
      <c r="A209" s="4"/>
      <c r="B209" s="131"/>
      <c r="C209" s="4"/>
      <c r="D209" s="41"/>
      <c r="E209" s="5"/>
      <c r="F209" s="5"/>
      <c r="G209" s="5"/>
      <c r="H209" s="5"/>
      <c r="I209" s="5"/>
      <c r="J209" s="5"/>
      <c r="K209" s="5"/>
      <c r="L209" s="4"/>
    </row>
    <row r="210" spans="1:12" ht="15.75">
      <c r="A210" s="4"/>
      <c r="B210" s="131"/>
      <c r="C210" s="4"/>
      <c r="D210" s="41"/>
      <c r="E210" s="5"/>
      <c r="F210" s="5"/>
      <c r="G210" s="5"/>
      <c r="H210" s="5"/>
      <c r="I210" s="5"/>
      <c r="J210" s="5"/>
      <c r="K210" s="5"/>
      <c r="L210" s="4"/>
    </row>
    <row r="211" spans="1:12" ht="15.75">
      <c r="A211" s="4"/>
      <c r="B211" s="131"/>
      <c r="C211" s="4"/>
      <c r="D211" s="41"/>
      <c r="E211" s="5"/>
      <c r="F211" s="5"/>
      <c r="G211" s="5"/>
      <c r="H211" s="5"/>
      <c r="I211" s="5"/>
      <c r="J211" s="5"/>
      <c r="K211" s="5"/>
      <c r="L211" s="4"/>
    </row>
    <row r="212" spans="1:12" ht="15.75">
      <c r="A212" s="4"/>
      <c r="B212" s="131"/>
      <c r="C212" s="4"/>
      <c r="D212" s="41"/>
      <c r="E212" s="5"/>
      <c r="F212" s="5"/>
      <c r="G212" s="5"/>
      <c r="H212" s="5"/>
      <c r="I212" s="5"/>
      <c r="J212" s="5"/>
      <c r="K212" s="5"/>
      <c r="L212" s="4"/>
    </row>
    <row r="213" spans="1:12" ht="15.75">
      <c r="A213" s="4"/>
      <c r="B213" s="131"/>
      <c r="C213" s="4"/>
      <c r="D213" s="41"/>
      <c r="E213" s="5"/>
      <c r="F213" s="5"/>
      <c r="G213" s="5"/>
      <c r="H213" s="5"/>
      <c r="I213" s="5"/>
      <c r="J213" s="5"/>
      <c r="K213" s="5"/>
      <c r="L213" s="4"/>
    </row>
    <row r="214" spans="1:12" ht="15.75">
      <c r="A214" s="4"/>
      <c r="B214" s="131"/>
      <c r="C214" s="4"/>
      <c r="D214" s="41"/>
      <c r="E214" s="5"/>
      <c r="F214" s="5"/>
      <c r="G214" s="5"/>
      <c r="H214" s="5"/>
      <c r="I214" s="5"/>
      <c r="J214" s="5"/>
      <c r="K214" s="5"/>
      <c r="L214" s="4"/>
    </row>
    <row r="215" spans="1:12">
      <c r="A215" s="4"/>
      <c r="B215" s="4"/>
      <c r="C215" s="4"/>
      <c r="D215" s="41"/>
      <c r="E215" s="5"/>
      <c r="F215" s="5"/>
      <c r="G215" s="5"/>
      <c r="H215" s="5"/>
      <c r="I215" s="5"/>
      <c r="J215" s="5"/>
      <c r="K215" s="5"/>
      <c r="L215" s="4"/>
    </row>
    <row r="216" spans="1:12">
      <c r="A216" s="4"/>
      <c r="B216" s="4"/>
      <c r="C216" s="4"/>
      <c r="D216" s="41"/>
      <c r="E216" s="5"/>
      <c r="F216" s="5"/>
      <c r="G216" s="5"/>
      <c r="H216" s="5"/>
      <c r="I216" s="5"/>
      <c r="J216" s="5"/>
      <c r="K216" s="5"/>
      <c r="L216" s="4"/>
    </row>
    <row r="217" spans="1:12">
      <c r="A217" s="4"/>
      <c r="B217" s="4"/>
      <c r="C217" s="4"/>
      <c r="D217" s="41"/>
      <c r="E217" s="5"/>
      <c r="F217" s="5"/>
      <c r="G217" s="5"/>
      <c r="H217" s="5"/>
      <c r="I217" s="5"/>
      <c r="J217" s="5"/>
      <c r="K217" s="5"/>
      <c r="L217" s="4"/>
    </row>
    <row r="218" spans="1:12">
      <c r="A218" s="4"/>
      <c r="B218" s="4"/>
      <c r="C218" s="4"/>
      <c r="D218" s="41"/>
      <c r="E218" s="5"/>
      <c r="F218" s="5"/>
      <c r="G218" s="5"/>
      <c r="H218" s="5"/>
      <c r="I218" s="5"/>
      <c r="J218" s="5"/>
      <c r="K218" s="5"/>
      <c r="L218" s="4"/>
    </row>
    <row r="219" spans="1:12">
      <c r="A219" s="4"/>
      <c r="B219" s="4"/>
      <c r="C219" s="4"/>
      <c r="D219" s="41"/>
      <c r="E219" s="5"/>
      <c r="F219" s="5"/>
      <c r="G219" s="5"/>
      <c r="H219" s="5"/>
      <c r="I219" s="5"/>
      <c r="J219" s="5"/>
      <c r="K219" s="5"/>
      <c r="L219" s="4"/>
    </row>
    <row r="220" spans="1:12">
      <c r="A220" s="4"/>
      <c r="B220" s="4"/>
      <c r="C220" s="4"/>
      <c r="D220" s="41"/>
      <c r="E220" s="5"/>
      <c r="F220" s="5"/>
      <c r="G220" s="5"/>
      <c r="H220" s="5"/>
      <c r="I220" s="5"/>
      <c r="J220" s="5"/>
      <c r="K220" s="5"/>
      <c r="L220" s="4"/>
    </row>
    <row r="221" spans="1:12">
      <c r="A221" s="4"/>
      <c r="B221" s="4"/>
      <c r="C221" s="4"/>
      <c r="D221" s="41"/>
      <c r="E221" s="5"/>
      <c r="F221" s="5"/>
      <c r="G221" s="5"/>
      <c r="H221" s="5"/>
      <c r="I221" s="5"/>
      <c r="J221" s="5"/>
      <c r="K221" s="5"/>
      <c r="L221" s="4"/>
    </row>
    <row r="222" spans="1:12">
      <c r="A222" s="4"/>
      <c r="B222" s="4"/>
      <c r="C222" s="4"/>
      <c r="D222" s="41"/>
      <c r="E222" s="5"/>
      <c r="F222" s="5"/>
      <c r="G222" s="5"/>
      <c r="H222" s="5"/>
      <c r="I222" s="5"/>
      <c r="J222" s="5"/>
      <c r="K222" s="5"/>
      <c r="L222" s="4"/>
    </row>
    <row r="223" spans="1:12">
      <c r="A223" s="4"/>
      <c r="B223" s="4"/>
      <c r="C223" s="4"/>
      <c r="D223" s="41"/>
      <c r="E223" s="5"/>
      <c r="F223" s="5"/>
      <c r="G223" s="5"/>
      <c r="H223" s="5"/>
      <c r="I223" s="5"/>
      <c r="J223" s="5"/>
      <c r="K223" s="5"/>
      <c r="L223" s="4"/>
    </row>
    <row r="224" spans="1:12">
      <c r="A224" s="4"/>
      <c r="B224" s="4"/>
      <c r="C224" s="4"/>
      <c r="D224" s="41"/>
      <c r="E224" s="5"/>
      <c r="F224" s="5"/>
      <c r="G224" s="5"/>
      <c r="H224" s="5"/>
      <c r="I224" s="5"/>
      <c r="J224" s="5"/>
      <c r="K224" s="5"/>
      <c r="L224" s="4"/>
    </row>
    <row r="225" spans="1:12">
      <c r="A225" s="4"/>
      <c r="B225" s="4"/>
      <c r="C225" s="4"/>
      <c r="D225" s="41"/>
      <c r="E225" s="5"/>
      <c r="F225" s="5"/>
      <c r="G225" s="5"/>
      <c r="H225" s="5"/>
      <c r="I225" s="5"/>
      <c r="J225" s="5"/>
      <c r="K225" s="5"/>
      <c r="L225" s="4"/>
    </row>
    <row r="226" spans="1:12">
      <c r="A226" s="4"/>
      <c r="B226" s="4"/>
      <c r="C226" s="4"/>
      <c r="D226" s="41"/>
      <c r="E226" s="5"/>
      <c r="F226" s="5"/>
      <c r="G226" s="5"/>
      <c r="H226" s="5"/>
      <c r="I226" s="5"/>
      <c r="J226" s="5"/>
      <c r="K226" s="5"/>
      <c r="L226" s="4"/>
    </row>
    <row r="227" spans="1:12">
      <c r="A227" s="4"/>
      <c r="B227" s="4"/>
      <c r="C227" s="4"/>
      <c r="D227" s="41"/>
      <c r="E227" s="5"/>
      <c r="F227" s="5"/>
      <c r="G227" s="5"/>
      <c r="H227" s="5"/>
      <c r="I227" s="5"/>
      <c r="J227" s="5"/>
      <c r="K227" s="5"/>
      <c r="L227" s="4"/>
    </row>
    <row r="228" spans="1:12">
      <c r="A228" s="4"/>
      <c r="B228" s="4"/>
      <c r="C228" s="4"/>
      <c r="D228" s="41"/>
      <c r="E228" s="5"/>
      <c r="F228" s="5"/>
      <c r="G228" s="5"/>
      <c r="H228" s="5"/>
      <c r="I228" s="5"/>
      <c r="J228" s="5"/>
      <c r="K228" s="5"/>
      <c r="L228" s="4"/>
    </row>
    <row r="229" spans="1:12">
      <c r="A229" s="4"/>
      <c r="B229" s="4"/>
      <c r="C229" s="4"/>
      <c r="D229" s="41"/>
      <c r="E229" s="5"/>
      <c r="F229" s="5"/>
      <c r="G229" s="5"/>
      <c r="H229" s="5"/>
      <c r="I229" s="5"/>
      <c r="J229" s="5"/>
      <c r="K229" s="5"/>
      <c r="L229" s="4"/>
    </row>
    <row r="230" spans="1:12">
      <c r="A230" s="4"/>
      <c r="B230" s="4"/>
      <c r="C230" s="4"/>
      <c r="D230" s="41"/>
      <c r="E230" s="5"/>
      <c r="F230" s="5"/>
      <c r="G230" s="5"/>
      <c r="H230" s="5"/>
      <c r="I230" s="5"/>
      <c r="J230" s="5"/>
      <c r="K230" s="5"/>
      <c r="L230" s="4"/>
    </row>
    <row r="231" spans="1:12">
      <c r="A231" s="4"/>
      <c r="B231" s="4"/>
      <c r="C231" s="4"/>
      <c r="D231" s="41"/>
      <c r="E231" s="5"/>
      <c r="F231" s="5"/>
      <c r="G231" s="5"/>
      <c r="H231" s="5"/>
      <c r="I231" s="5"/>
      <c r="J231" s="5"/>
      <c r="K231" s="5"/>
      <c r="L231" s="4"/>
    </row>
    <row r="232" spans="1:12">
      <c r="A232" s="4"/>
      <c r="B232" s="4"/>
      <c r="C232" s="4"/>
      <c r="D232" s="41"/>
      <c r="E232" s="5"/>
      <c r="F232" s="5"/>
      <c r="G232" s="5"/>
      <c r="H232" s="5"/>
      <c r="I232" s="5"/>
      <c r="J232" s="5"/>
      <c r="K232" s="5"/>
      <c r="L232" s="4"/>
    </row>
    <row r="233" spans="1:12">
      <c r="A233" s="4"/>
      <c r="B233" s="9"/>
      <c r="C233" s="4"/>
      <c r="D233" s="41"/>
      <c r="E233" s="5"/>
      <c r="F233" s="5"/>
      <c r="G233" s="5"/>
      <c r="H233" s="5"/>
      <c r="I233" s="5"/>
      <c r="J233" s="5"/>
      <c r="K233" s="5"/>
      <c r="L233" s="4"/>
    </row>
    <row r="234" spans="1:12">
      <c r="A234" s="4"/>
      <c r="B234" s="4"/>
      <c r="C234" s="4"/>
      <c r="D234" s="41"/>
      <c r="E234" s="5"/>
      <c r="F234" s="5"/>
      <c r="G234" s="5"/>
      <c r="H234" s="5"/>
      <c r="I234" s="5"/>
      <c r="J234" s="5"/>
      <c r="K234" s="5"/>
      <c r="L234" s="4"/>
    </row>
    <row r="235" spans="1:12">
      <c r="A235" s="4"/>
      <c r="B235" s="4"/>
      <c r="C235" s="4"/>
      <c r="D235" s="41"/>
      <c r="E235" s="5"/>
      <c r="F235" s="5"/>
      <c r="G235" s="5"/>
      <c r="H235" s="5"/>
      <c r="I235" s="5"/>
      <c r="J235" s="5"/>
      <c r="K235" s="5"/>
      <c r="L235" s="4"/>
    </row>
    <row r="236" spans="1:12">
      <c r="A236" s="4"/>
      <c r="B236" s="4"/>
      <c r="C236" s="4"/>
      <c r="D236" s="41"/>
      <c r="E236" s="5"/>
      <c r="F236" s="5"/>
      <c r="G236" s="5"/>
      <c r="H236" s="5"/>
      <c r="I236" s="5"/>
      <c r="J236" s="5"/>
      <c r="K236" s="5"/>
      <c r="L236" s="4"/>
    </row>
    <row r="237" spans="1:12">
      <c r="A237" s="4"/>
      <c r="B237" s="4"/>
      <c r="C237" s="4"/>
      <c r="D237" s="41"/>
      <c r="E237" s="5"/>
      <c r="F237" s="5"/>
      <c r="G237" s="5"/>
      <c r="H237" s="5"/>
      <c r="I237" s="5"/>
      <c r="J237" s="5"/>
      <c r="K237" s="5"/>
      <c r="L237" s="4"/>
    </row>
    <row r="238" spans="1:12">
      <c r="A238" s="4"/>
      <c r="B238" s="4"/>
      <c r="C238" s="4"/>
      <c r="D238" s="123"/>
      <c r="E238" s="5"/>
      <c r="F238" s="5"/>
      <c r="G238" s="5"/>
      <c r="H238" s="5"/>
      <c r="I238" s="5"/>
      <c r="J238" s="5"/>
      <c r="K238" s="5"/>
      <c r="L238" s="4"/>
    </row>
    <row r="239" spans="1:12">
      <c r="A239" s="4"/>
      <c r="B239" s="4"/>
      <c r="C239" s="4"/>
      <c r="D239" s="41"/>
      <c r="E239" s="5"/>
      <c r="F239" s="5"/>
      <c r="G239" s="5"/>
      <c r="H239" s="5"/>
      <c r="I239" s="5"/>
      <c r="J239" s="5"/>
      <c r="K239" s="5"/>
      <c r="L239" s="4"/>
    </row>
    <row r="240" spans="1:12">
      <c r="A240" s="4"/>
      <c r="B240" s="4"/>
      <c r="C240" s="4"/>
      <c r="D240" s="41"/>
      <c r="E240" s="5"/>
      <c r="F240" s="5"/>
      <c r="G240" s="5"/>
      <c r="H240" s="5"/>
      <c r="I240" s="5"/>
      <c r="J240" s="5"/>
      <c r="K240" s="5"/>
      <c r="L240" s="4"/>
    </row>
    <row r="241" spans="1:12">
      <c r="A241" s="4"/>
      <c r="B241" s="4"/>
      <c r="C241" s="4"/>
      <c r="D241" s="41"/>
      <c r="E241" s="5"/>
      <c r="F241" s="5"/>
      <c r="G241" s="5"/>
      <c r="H241" s="5"/>
      <c r="I241" s="5"/>
      <c r="J241" s="5"/>
      <c r="K241" s="5"/>
      <c r="L241" s="4"/>
    </row>
    <row r="242" spans="1:12">
      <c r="A242" s="4"/>
      <c r="B242" s="4"/>
      <c r="C242" s="4"/>
      <c r="D242" s="41"/>
      <c r="E242" s="5"/>
      <c r="F242" s="5"/>
      <c r="G242" s="5"/>
      <c r="H242" s="5"/>
      <c r="I242" s="5"/>
      <c r="J242" s="5"/>
      <c r="K242" s="5"/>
      <c r="L242" s="4"/>
    </row>
    <row r="243" spans="1:12">
      <c r="A243" s="4"/>
      <c r="B243" s="4"/>
      <c r="C243" s="4"/>
      <c r="D243" s="41"/>
      <c r="E243" s="5"/>
      <c r="F243" s="5"/>
      <c r="G243" s="5"/>
      <c r="H243" s="5"/>
      <c r="I243" s="5"/>
      <c r="J243" s="5"/>
      <c r="K243" s="5"/>
      <c r="L243" s="4"/>
    </row>
    <row r="244" spans="1:12">
      <c r="A244" s="4"/>
      <c r="B244" s="4"/>
      <c r="C244" s="4"/>
      <c r="D244" s="41"/>
      <c r="E244" s="5"/>
      <c r="F244" s="5"/>
      <c r="G244" s="5"/>
      <c r="H244" s="5"/>
      <c r="I244" s="5"/>
      <c r="J244" s="5"/>
      <c r="K244" s="5"/>
      <c r="L244" s="4"/>
    </row>
    <row r="245" spans="1:12">
      <c r="A245" s="4"/>
      <c r="B245" s="4"/>
      <c r="C245" s="4"/>
      <c r="D245" s="41"/>
      <c r="E245" s="5"/>
      <c r="F245" s="5"/>
      <c r="G245" s="5"/>
      <c r="H245" s="5"/>
      <c r="I245" s="5"/>
      <c r="J245" s="5"/>
      <c r="K245" s="5"/>
      <c r="L245" s="4"/>
    </row>
    <row r="246" spans="1:12">
      <c r="A246" s="4"/>
      <c r="B246" s="4"/>
      <c r="C246" s="4"/>
      <c r="D246" s="41"/>
      <c r="E246" s="5"/>
      <c r="F246" s="5"/>
      <c r="G246" s="5"/>
      <c r="H246" s="5"/>
      <c r="I246" s="5"/>
      <c r="J246" s="5"/>
      <c r="K246" s="5"/>
      <c r="L246" s="4"/>
    </row>
    <row r="247" spans="1:12">
      <c r="A247" s="4"/>
      <c r="B247" s="4"/>
      <c r="C247" s="4"/>
      <c r="D247" s="41"/>
      <c r="E247" s="5"/>
      <c r="F247" s="5"/>
      <c r="G247" s="5"/>
      <c r="H247" s="5"/>
      <c r="I247" s="5"/>
      <c r="J247" s="5"/>
      <c r="K247" s="5"/>
      <c r="L247" s="4"/>
    </row>
    <row r="248" spans="1:12">
      <c r="A248" s="4"/>
      <c r="B248" s="4"/>
      <c r="C248" s="4"/>
      <c r="D248" s="8"/>
      <c r="E248" s="5"/>
      <c r="F248" s="5"/>
      <c r="G248" s="5"/>
      <c r="H248" s="5"/>
      <c r="I248" s="5"/>
      <c r="J248" s="5"/>
      <c r="K248" s="5"/>
      <c r="L248" s="4"/>
    </row>
    <row r="249" spans="1:1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4"/>
    </row>
    <row r="250" spans="1:1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4"/>
    </row>
    <row r="251" spans="1:1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4"/>
    </row>
    <row r="252" spans="1:1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4"/>
    </row>
    <row r="253" spans="1:1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4"/>
    </row>
    <row r="254" spans="1:12">
      <c r="A254" s="4"/>
      <c r="B254" s="4"/>
      <c r="C254" s="4"/>
      <c r="D254" s="122"/>
      <c r="E254" s="5"/>
      <c r="F254" s="5"/>
      <c r="G254" s="5"/>
      <c r="H254" s="5"/>
      <c r="I254" s="5"/>
      <c r="J254" s="5"/>
      <c r="K254" s="5"/>
      <c r="L254" s="4"/>
    </row>
    <row r="255" spans="1:1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4"/>
    </row>
    <row r="256" spans="1:1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4"/>
    </row>
    <row r="257" spans="1:1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4"/>
    </row>
    <row r="258" spans="1:1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4"/>
    </row>
    <row r="259" spans="1:1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4"/>
    </row>
    <row r="260" spans="1:1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4"/>
    </row>
    <row r="261" spans="1:1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4"/>
    </row>
    <row r="262" spans="1:1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4"/>
    </row>
    <row r="263" spans="1:1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4"/>
    </row>
    <row r="264" spans="1:1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4"/>
    </row>
    <row r="265" spans="1:1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4"/>
    </row>
    <row r="266" spans="1:1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4"/>
    </row>
    <row r="267" spans="1:1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4"/>
    </row>
    <row r="268" spans="1:1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4"/>
    </row>
    <row r="269" spans="1:1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4"/>
    </row>
    <row r="270" spans="1:1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4"/>
    </row>
    <row r="271" spans="1:1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4"/>
    </row>
    <row r="272" spans="1:1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4"/>
    </row>
    <row r="273" spans="1:1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4"/>
    </row>
    <row r="274" spans="1:1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4"/>
    </row>
    <row r="275" spans="1:1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4"/>
    </row>
    <row r="276" spans="1:1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4"/>
    </row>
    <row r="277" spans="1:1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4"/>
    </row>
    <row r="278" spans="1:1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4"/>
    </row>
    <row r="279" spans="1:1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4"/>
    </row>
    <row r="280" spans="1:1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4"/>
    </row>
    <row r="281" spans="1:1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4"/>
    </row>
    <row r="282" spans="1:1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4"/>
    </row>
    <row r="283" spans="1:1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4"/>
    </row>
    <row r="284" spans="1:1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4"/>
    </row>
    <row r="285" spans="1:1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4"/>
    </row>
    <row r="286" spans="1:1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4"/>
    </row>
    <row r="287" spans="1:1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4"/>
    </row>
    <row r="288" spans="1:1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4"/>
    </row>
    <row r="289" spans="1:1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4"/>
    </row>
    <row r="290" spans="1:12">
      <c r="A290" s="16"/>
      <c r="E290" s="5"/>
      <c r="F290" s="5"/>
      <c r="G290" s="5"/>
      <c r="H290" s="5"/>
      <c r="I290" s="5"/>
      <c r="J290" s="5"/>
      <c r="K290" s="5"/>
    </row>
    <row r="291" spans="1:12">
      <c r="A291" s="4"/>
      <c r="E291" s="5"/>
      <c r="F291" s="5"/>
      <c r="G291" s="5"/>
      <c r="H291" s="5"/>
      <c r="I291" s="5"/>
      <c r="J291" s="5"/>
      <c r="K291" s="5"/>
    </row>
    <row r="292" spans="1:12">
      <c r="A292" s="4"/>
      <c r="E292" s="5"/>
      <c r="F292" s="5"/>
      <c r="G292" s="5"/>
      <c r="H292" s="5"/>
      <c r="I292" s="5"/>
      <c r="J292" s="5"/>
      <c r="K292" s="5"/>
    </row>
    <row r="293" spans="1:12">
      <c r="A293" s="4"/>
      <c r="I293" s="5"/>
      <c r="J293" s="5"/>
      <c r="K293" s="5"/>
    </row>
    <row r="294" spans="1:12">
      <c r="A294" s="4"/>
      <c r="I294" s="5"/>
      <c r="J294" s="5"/>
      <c r="K294" s="5"/>
    </row>
    <row r="295" spans="1:12">
      <c r="A295" s="4"/>
      <c r="I295" s="5"/>
      <c r="J295" s="5"/>
      <c r="K295" s="5"/>
    </row>
    <row r="296" spans="1:12">
      <c r="A296" s="4"/>
      <c r="I296" s="5"/>
      <c r="J296" s="5"/>
      <c r="K296" s="5"/>
    </row>
    <row r="297" spans="1:12">
      <c r="A297" s="4"/>
      <c r="I297" s="5"/>
      <c r="J297" s="5"/>
      <c r="K297" s="5"/>
    </row>
    <row r="298" spans="1:12">
      <c r="A298" s="4"/>
      <c r="I298" s="5"/>
      <c r="J298" s="5"/>
      <c r="K298" s="5"/>
    </row>
    <row r="299" spans="1:12">
      <c r="A299" s="4"/>
      <c r="I299" s="5"/>
      <c r="J299" s="5"/>
      <c r="K299" s="5"/>
    </row>
    <row r="300" spans="1:12">
      <c r="A300" s="4"/>
      <c r="I300" s="5"/>
      <c r="J300" s="5"/>
      <c r="K300" s="5"/>
    </row>
    <row r="301" spans="1:12">
      <c r="A301" s="4"/>
      <c r="I301" s="5"/>
      <c r="J301" s="5"/>
      <c r="K301" s="5"/>
    </row>
    <row r="302" spans="1:12">
      <c r="A302" s="4"/>
      <c r="I302" s="5"/>
      <c r="J302" s="5"/>
      <c r="K302" s="5"/>
    </row>
    <row r="303" spans="1:12">
      <c r="A303" s="4"/>
      <c r="I303" s="5"/>
      <c r="J303" s="5"/>
      <c r="K303" s="5"/>
    </row>
    <row r="304" spans="1:12">
      <c r="A304" s="4"/>
      <c r="I304" s="5"/>
      <c r="J304" s="5"/>
      <c r="K304" s="5"/>
    </row>
    <row r="305" spans="1:11">
      <c r="A305" s="4"/>
      <c r="I305" s="5"/>
      <c r="J305" s="5"/>
      <c r="K305" s="5"/>
    </row>
    <row r="306" spans="1:11">
      <c r="A306" s="4"/>
      <c r="I306" s="5"/>
      <c r="J306" s="5"/>
      <c r="K306" s="5"/>
    </row>
    <row r="307" spans="1:11">
      <c r="A307" s="4"/>
      <c r="I307" s="5"/>
      <c r="J307" s="5"/>
      <c r="K307" s="5"/>
    </row>
    <row r="308" spans="1:11">
      <c r="A308" s="4"/>
      <c r="I308" s="5"/>
      <c r="J308" s="5"/>
      <c r="K308" s="5"/>
    </row>
    <row r="309" spans="1:11">
      <c r="A309" s="4"/>
      <c r="I309" s="5"/>
      <c r="J309" s="5"/>
      <c r="K309" s="5"/>
    </row>
    <row r="310" spans="1:11">
      <c r="A310" s="4"/>
      <c r="I310" s="5"/>
      <c r="J310" s="5"/>
      <c r="K310" s="5"/>
    </row>
    <row r="311" spans="1:11">
      <c r="A311" s="4"/>
      <c r="I311" s="5"/>
      <c r="J311" s="5"/>
      <c r="K311" s="5"/>
    </row>
    <row r="312" spans="1:11">
      <c r="A312" s="4"/>
      <c r="I312" s="5"/>
      <c r="J312" s="5"/>
      <c r="K312" s="5"/>
    </row>
    <row r="313" spans="1:11">
      <c r="A313" s="4"/>
      <c r="I313" s="5"/>
      <c r="J313" s="5"/>
      <c r="K313" s="5"/>
    </row>
    <row r="314" spans="1:11">
      <c r="A314" s="4"/>
      <c r="I314" s="5"/>
      <c r="J314" s="5"/>
      <c r="K314" s="5"/>
    </row>
    <row r="315" spans="1:11">
      <c r="A315" s="4"/>
      <c r="I315" s="5"/>
      <c r="J315" s="5"/>
      <c r="K315" s="5"/>
    </row>
    <row r="316" spans="1:11">
      <c r="A316" s="4"/>
      <c r="I316" s="5"/>
      <c r="J316" s="5"/>
      <c r="K316" s="5"/>
    </row>
    <row r="317" spans="1:11">
      <c r="A317" s="4"/>
      <c r="I317" s="5"/>
      <c r="J317" s="5"/>
      <c r="K317" s="5"/>
    </row>
    <row r="318" spans="1:11">
      <c r="A318" s="4"/>
      <c r="I318" s="5"/>
      <c r="J318" s="5"/>
      <c r="K318" s="5"/>
    </row>
    <row r="319" spans="1:11">
      <c r="A319" s="4"/>
      <c r="I319" s="5"/>
      <c r="J319" s="5"/>
      <c r="K319" s="5"/>
    </row>
    <row r="320" spans="1:11">
      <c r="A320" s="4"/>
      <c r="I320" s="5"/>
      <c r="J320" s="5"/>
      <c r="K320" s="5"/>
    </row>
    <row r="321" spans="1:11">
      <c r="A321" s="4"/>
      <c r="I321" s="5"/>
      <c r="J321" s="5"/>
      <c r="K321" s="5"/>
    </row>
    <row r="322" spans="1:11">
      <c r="A322" s="4"/>
      <c r="I322" s="5"/>
      <c r="J322" s="5"/>
      <c r="K322" s="5"/>
    </row>
    <row r="323" spans="1:11">
      <c r="A323" s="4"/>
      <c r="I323" s="5"/>
      <c r="J323" s="5"/>
      <c r="K323" s="5"/>
    </row>
    <row r="324" spans="1:11">
      <c r="A324" s="4"/>
      <c r="I324" s="5"/>
      <c r="J324" s="5"/>
      <c r="K324" s="5"/>
    </row>
    <row r="325" spans="1:11">
      <c r="A325" s="4"/>
      <c r="I325" s="5"/>
      <c r="J325" s="5"/>
      <c r="K325" s="5"/>
    </row>
    <row r="326" spans="1:11">
      <c r="A326" s="4"/>
      <c r="I326" s="5"/>
      <c r="J326" s="5"/>
      <c r="K326" s="5"/>
    </row>
    <row r="327" spans="1:11">
      <c r="A327" s="4"/>
      <c r="I327" s="5"/>
      <c r="J327" s="5"/>
      <c r="K327" s="5"/>
    </row>
    <row r="328" spans="1:11">
      <c r="A328" s="4"/>
      <c r="I328" s="5"/>
      <c r="J328" s="5"/>
      <c r="K328" s="5"/>
    </row>
    <row r="329" spans="1:11">
      <c r="A329" s="4"/>
      <c r="I329" s="5"/>
      <c r="J329" s="5"/>
      <c r="K329" s="5"/>
    </row>
    <row r="330" spans="1:11">
      <c r="A330" s="4"/>
      <c r="I330" s="5"/>
      <c r="J330" s="5"/>
      <c r="K330" s="5"/>
    </row>
    <row r="331" spans="1:11">
      <c r="A331" s="4"/>
      <c r="I331" s="5"/>
      <c r="J331" s="5"/>
      <c r="K331" s="5"/>
    </row>
    <row r="332" spans="1:11">
      <c r="A332" s="4"/>
      <c r="I332" s="5"/>
      <c r="J332" s="5"/>
      <c r="K332" s="5"/>
    </row>
    <row r="333" spans="1:11">
      <c r="A333" s="4"/>
      <c r="I333" s="5"/>
      <c r="J333" s="5"/>
      <c r="K333" s="5"/>
    </row>
    <row r="334" spans="1:11">
      <c r="A334" s="4"/>
      <c r="J334" s="5"/>
      <c r="K334" s="5"/>
    </row>
    <row r="335" spans="1:11">
      <c r="A335" s="4"/>
      <c r="J335" s="5"/>
      <c r="K335" s="5"/>
    </row>
    <row r="336" spans="1:11">
      <c r="A336" s="4"/>
      <c r="J336" s="5"/>
      <c r="K336" s="5"/>
    </row>
    <row r="337" spans="1:11">
      <c r="A337" s="4"/>
      <c r="J337" s="5"/>
      <c r="K337" s="5"/>
    </row>
    <row r="338" spans="1:11">
      <c r="A338" s="4"/>
      <c r="J338" s="5"/>
      <c r="K338" s="5"/>
    </row>
    <row r="339" spans="1:11">
      <c r="A339" s="4"/>
      <c r="J339" s="5"/>
      <c r="K339" s="5"/>
    </row>
    <row r="340" spans="1:11">
      <c r="A340" s="4"/>
      <c r="J340" s="5"/>
      <c r="K340" s="5"/>
    </row>
    <row r="341" spans="1:11">
      <c r="A341" s="4"/>
      <c r="J341" s="5"/>
      <c r="K341" s="5"/>
    </row>
    <row r="342" spans="1:11">
      <c r="A342" s="4"/>
      <c r="J342" s="5"/>
      <c r="K342" s="5"/>
    </row>
    <row r="343" spans="1:11">
      <c r="A343" s="4"/>
      <c r="J343" s="5"/>
      <c r="K343" s="5"/>
    </row>
    <row r="344" spans="1:11">
      <c r="A344" s="4"/>
      <c r="J344" s="5"/>
      <c r="K344" s="5"/>
    </row>
    <row r="345" spans="1:11">
      <c r="A345" s="4"/>
      <c r="J345" s="5"/>
      <c r="K345" s="5"/>
    </row>
    <row r="346" spans="1:11">
      <c r="A346" s="4"/>
      <c r="J346" s="5"/>
      <c r="K346" s="5"/>
    </row>
    <row r="347" spans="1:11">
      <c r="A347" s="4"/>
      <c r="J347" s="5"/>
      <c r="K347" s="5"/>
    </row>
    <row r="348" spans="1:11">
      <c r="A348" s="4"/>
      <c r="J348" s="5"/>
      <c r="K348" s="5"/>
    </row>
    <row r="349" spans="1:11">
      <c r="A349" s="4"/>
      <c r="J349" s="5"/>
      <c r="K349" s="5"/>
    </row>
    <row r="350" spans="1:11">
      <c r="A350" s="4"/>
      <c r="J350" s="5"/>
      <c r="K350" s="5"/>
    </row>
    <row r="351" spans="1:11">
      <c r="A351" s="4"/>
      <c r="J351" s="5"/>
      <c r="K351" s="5"/>
    </row>
    <row r="352" spans="1:11">
      <c r="A352" s="4"/>
      <c r="J352" s="5"/>
      <c r="K352" s="5"/>
    </row>
    <row r="353" spans="1:11">
      <c r="A353" s="4"/>
      <c r="J353" s="5"/>
      <c r="K353" s="5"/>
    </row>
    <row r="354" spans="1:11">
      <c r="A354" s="4"/>
      <c r="J354" s="5"/>
      <c r="K354" s="5"/>
    </row>
    <row r="355" spans="1:11">
      <c r="A355" s="4"/>
      <c r="J355" s="5"/>
      <c r="K355" s="5"/>
    </row>
    <row r="356" spans="1:11">
      <c r="A356" s="4"/>
      <c r="J356" s="5"/>
      <c r="K356" s="5"/>
    </row>
    <row r="357" spans="1:11">
      <c r="A357" s="4"/>
      <c r="J357" s="5"/>
      <c r="K357" s="5"/>
    </row>
    <row r="358" spans="1:11">
      <c r="A358" s="4"/>
      <c r="J358" s="5"/>
      <c r="K358" s="5"/>
    </row>
    <row r="359" spans="1:11">
      <c r="A359" s="4"/>
      <c r="J359" s="5"/>
      <c r="K359" s="5"/>
    </row>
    <row r="360" spans="1:11">
      <c r="A360" s="4"/>
      <c r="J360" s="5"/>
      <c r="K360" s="5"/>
    </row>
    <row r="361" spans="1:11">
      <c r="A361" s="4"/>
      <c r="J361" s="5"/>
      <c r="K361" s="5"/>
    </row>
    <row r="362" spans="1:11">
      <c r="A362" s="4"/>
      <c r="J362" s="5"/>
      <c r="K362" s="5"/>
    </row>
    <row r="363" spans="1:11">
      <c r="A363" s="4"/>
      <c r="J363" s="5"/>
      <c r="K363" s="5"/>
    </row>
    <row r="364" spans="1:11">
      <c r="A364" s="4"/>
      <c r="J364" s="5"/>
      <c r="K364" s="5"/>
    </row>
    <row r="365" spans="1:11">
      <c r="A365" s="4"/>
      <c r="J365" s="5"/>
      <c r="K365" s="5"/>
    </row>
    <row r="366" spans="1:11">
      <c r="A366" s="4"/>
      <c r="J366" s="5"/>
      <c r="K366" s="5"/>
    </row>
    <row r="367" spans="1:11">
      <c r="A367" s="4"/>
      <c r="J367" s="5"/>
      <c r="K367" s="5"/>
    </row>
    <row r="368" spans="1:11">
      <c r="A368" s="4"/>
      <c r="J368" s="5"/>
      <c r="K368" s="5"/>
    </row>
    <row r="369" spans="1:11">
      <c r="A369" s="4"/>
      <c r="J369" s="5"/>
      <c r="K369" s="5"/>
    </row>
    <row r="370" spans="1:11">
      <c r="A370" s="4"/>
      <c r="J370" s="5"/>
      <c r="K370" s="5"/>
    </row>
    <row r="371" spans="1:11">
      <c r="A371" s="4"/>
      <c r="J371" s="5"/>
      <c r="K371" s="5"/>
    </row>
    <row r="372" spans="1:11">
      <c r="A372" s="4"/>
      <c r="J372" s="5"/>
      <c r="K372" s="5"/>
    </row>
    <row r="373" spans="1:11">
      <c r="A373" s="4"/>
      <c r="J373" s="5"/>
      <c r="K373" s="5"/>
    </row>
    <row r="374" spans="1:11">
      <c r="A374" s="4"/>
      <c r="J374" s="5"/>
      <c r="K374" s="5"/>
    </row>
    <row r="375" spans="1:11">
      <c r="A375" s="4"/>
      <c r="J375" s="5"/>
      <c r="K375" s="5"/>
    </row>
    <row r="376" spans="1:11">
      <c r="A376" s="4"/>
      <c r="J376" s="5"/>
      <c r="K376" s="5"/>
    </row>
    <row r="377" spans="1:11">
      <c r="A377" s="4"/>
      <c r="J377" s="5"/>
      <c r="K377" s="5"/>
    </row>
    <row r="378" spans="1:11">
      <c r="A378" s="4"/>
      <c r="J378" s="5"/>
      <c r="K378" s="5"/>
    </row>
    <row r="379" spans="1:11">
      <c r="A379" s="4"/>
      <c r="J379" s="5"/>
      <c r="K379" s="5"/>
    </row>
    <row r="380" spans="1:11">
      <c r="A380" s="4"/>
      <c r="J380" s="5"/>
      <c r="K380" s="5"/>
    </row>
    <row r="381" spans="1:11">
      <c r="A381" s="4"/>
      <c r="J381" s="5"/>
      <c r="K381" s="5"/>
    </row>
    <row r="382" spans="1:11">
      <c r="A382" s="4"/>
      <c r="J382" s="5"/>
      <c r="K382" s="5"/>
    </row>
    <row r="383" spans="1:11">
      <c r="A383" s="4"/>
      <c r="J383" s="5"/>
      <c r="K383" s="5"/>
    </row>
    <row r="384" spans="1:11">
      <c r="A384" s="4"/>
      <c r="J384" s="5"/>
      <c r="K384" s="5"/>
    </row>
    <row r="385" spans="1:11">
      <c r="A385" s="4"/>
      <c r="J385" s="5"/>
      <c r="K385" s="5"/>
    </row>
    <row r="386" spans="1:11">
      <c r="A386" s="4"/>
      <c r="J386" s="5"/>
      <c r="K386" s="5"/>
    </row>
    <row r="387" spans="1:11">
      <c r="A387" s="4"/>
      <c r="J387" s="5"/>
      <c r="K387" s="5"/>
    </row>
    <row r="388" spans="1:11">
      <c r="A388" s="4"/>
      <c r="J388" s="5"/>
      <c r="K388" s="5"/>
    </row>
    <row r="389" spans="1:11">
      <c r="A389" s="4"/>
      <c r="J389" s="5"/>
      <c r="K389" s="5"/>
    </row>
    <row r="390" spans="1:11">
      <c r="A390" s="4"/>
      <c r="J390" s="5"/>
      <c r="K390" s="5"/>
    </row>
    <row r="391" spans="1:11">
      <c r="A391" s="4"/>
      <c r="J391" s="5"/>
      <c r="K391" s="5"/>
    </row>
    <row r="392" spans="1:11">
      <c r="A392" s="4"/>
      <c r="J392" s="5"/>
      <c r="K392" s="5"/>
    </row>
    <row r="393" spans="1:11">
      <c r="A393" s="4"/>
      <c r="J393" s="5"/>
      <c r="K393" s="5"/>
    </row>
    <row r="394" spans="1:11">
      <c r="A394" s="4"/>
      <c r="J394" s="5"/>
      <c r="K394" s="5"/>
    </row>
    <row r="395" spans="1:11">
      <c r="A395" s="4"/>
      <c r="J395" s="5"/>
      <c r="K395" s="5"/>
    </row>
    <row r="396" spans="1:11">
      <c r="A396" s="4"/>
      <c r="J396" s="5"/>
      <c r="K396" s="5"/>
    </row>
    <row r="397" spans="1:11">
      <c r="A397" s="4"/>
      <c r="J397" s="5"/>
      <c r="K397" s="5"/>
    </row>
    <row r="398" spans="1:11">
      <c r="A398" s="4"/>
      <c r="J398" s="5"/>
      <c r="K398" s="5"/>
    </row>
    <row r="399" spans="1:11">
      <c r="A399" s="4"/>
      <c r="J399" s="5"/>
      <c r="K399" s="5"/>
    </row>
    <row r="400" spans="1:11">
      <c r="A400" s="4"/>
      <c r="J400" s="5"/>
      <c r="K400" s="5"/>
    </row>
    <row r="401" spans="1:11">
      <c r="A401" s="4"/>
      <c r="J401" s="5"/>
      <c r="K401" s="5"/>
    </row>
    <row r="402" spans="1:11">
      <c r="A402" s="4"/>
      <c r="J402" s="5"/>
      <c r="K402" s="5"/>
    </row>
    <row r="403" spans="1:11">
      <c r="A403" s="4"/>
      <c r="J403" s="5"/>
      <c r="K403" s="5"/>
    </row>
    <row r="404" spans="1:11">
      <c r="A404" s="4"/>
      <c r="J404" s="5"/>
      <c r="K404" s="5"/>
    </row>
    <row r="405" spans="1:11">
      <c r="A405" s="4"/>
      <c r="J405" s="5"/>
      <c r="K405" s="5"/>
    </row>
    <row r="406" spans="1:11">
      <c r="A406" s="4"/>
      <c r="J406" s="5"/>
      <c r="K406" s="5"/>
    </row>
    <row r="407" spans="1:11">
      <c r="A407" s="4"/>
      <c r="J407" s="5"/>
      <c r="K407" s="5"/>
    </row>
    <row r="408" spans="1:11">
      <c r="A408" s="4"/>
      <c r="J408" s="5"/>
      <c r="K408" s="5"/>
    </row>
    <row r="409" spans="1:11">
      <c r="A409" s="4"/>
      <c r="J409" s="5"/>
      <c r="K409" s="5"/>
    </row>
    <row r="410" spans="1:11">
      <c r="A410" s="4"/>
      <c r="J410" s="5"/>
      <c r="K410" s="5"/>
    </row>
    <row r="411" spans="1:11">
      <c r="A411" s="4"/>
      <c r="J411" s="5"/>
      <c r="K411" s="5"/>
    </row>
    <row r="412" spans="1:11">
      <c r="A412" s="4"/>
      <c r="J412" s="5"/>
      <c r="K412" s="5"/>
    </row>
    <row r="413" spans="1:11">
      <c r="A413" s="4"/>
      <c r="J413" s="5"/>
      <c r="K413" s="5"/>
    </row>
    <row r="414" spans="1:11">
      <c r="A414" s="4"/>
      <c r="J414" s="5"/>
      <c r="K414" s="5"/>
    </row>
    <row r="415" spans="1:11">
      <c r="A415" s="4"/>
      <c r="J415" s="5"/>
      <c r="K415" s="5"/>
    </row>
    <row r="416" spans="1:11">
      <c r="A416" s="4"/>
      <c r="J416" s="5"/>
      <c r="K416" s="5"/>
    </row>
    <row r="417" spans="1:11">
      <c r="A417" s="4"/>
      <c r="J417" s="5"/>
      <c r="K417" s="5"/>
    </row>
    <row r="418" spans="1:11">
      <c r="A418" s="4"/>
      <c r="J418" s="5"/>
      <c r="K418" s="5"/>
    </row>
    <row r="419" spans="1:11">
      <c r="A419" s="4"/>
      <c r="J419" s="5"/>
      <c r="K419" s="5"/>
    </row>
    <row r="420" spans="1:11">
      <c r="A420" s="4"/>
      <c r="J420" s="5"/>
      <c r="K420" s="5"/>
    </row>
    <row r="421" spans="1:11">
      <c r="A421" s="4"/>
      <c r="J421" s="5"/>
      <c r="K421" s="5"/>
    </row>
    <row r="422" spans="1:11">
      <c r="A422" s="4"/>
      <c r="J422" s="5"/>
      <c r="K422" s="5"/>
    </row>
    <row r="423" spans="1:11">
      <c r="A423" s="4"/>
      <c r="J423" s="5"/>
      <c r="K423" s="5"/>
    </row>
    <row r="424" spans="1:11">
      <c r="A424" s="4"/>
      <c r="J424" s="5"/>
      <c r="K424" s="5"/>
    </row>
    <row r="425" spans="1:11">
      <c r="A425" s="4"/>
      <c r="J425" s="5"/>
      <c r="K425" s="5"/>
    </row>
    <row r="426" spans="1:11">
      <c r="A426" s="4"/>
      <c r="J426" s="5"/>
      <c r="K426" s="5"/>
    </row>
    <row r="427" spans="1:11">
      <c r="A427" s="4"/>
      <c r="J427" s="5"/>
      <c r="K427" s="5"/>
    </row>
    <row r="428" spans="1:11">
      <c r="A428" s="4"/>
      <c r="J428" s="5"/>
      <c r="K428" s="5"/>
    </row>
    <row r="429" spans="1:11">
      <c r="A429" s="4"/>
      <c r="J429" s="5"/>
      <c r="K429" s="5"/>
    </row>
    <row r="430" spans="1:11">
      <c r="A430" s="4"/>
      <c r="J430" s="5"/>
      <c r="K430" s="5"/>
    </row>
    <row r="431" spans="1:11">
      <c r="A431" s="4"/>
      <c r="J431" s="5"/>
      <c r="K431" s="5"/>
    </row>
    <row r="432" spans="1:1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  <row r="743" spans="1:1">
      <c r="A743" s="4">
        <v>741</v>
      </c>
    </row>
    <row r="744" spans="1:1">
      <c r="A744" s="4">
        <v>742</v>
      </c>
    </row>
    <row r="745" spans="1:1">
      <c r="A745" s="4">
        <v>743</v>
      </c>
    </row>
    <row r="746" spans="1:1">
      <c r="A746" s="4">
        <v>744</v>
      </c>
    </row>
    <row r="747" spans="1:1">
      <c r="A747" s="4">
        <v>745</v>
      </c>
    </row>
    <row r="748" spans="1:1">
      <c r="A748" s="4">
        <v>746</v>
      </c>
    </row>
    <row r="749" spans="1:1">
      <c r="A749" s="4">
        <v>747</v>
      </c>
    </row>
    <row r="750" spans="1:1">
      <c r="A750" s="4">
        <v>748</v>
      </c>
    </row>
    <row r="751" spans="1:1">
      <c r="A751" s="4">
        <v>749</v>
      </c>
    </row>
    <row r="752" spans="1:1">
      <c r="A752" s="4">
        <v>750</v>
      </c>
    </row>
    <row r="753" spans="1:1">
      <c r="A753" s="4">
        <v>751</v>
      </c>
    </row>
    <row r="754" spans="1:1">
      <c r="A754" s="4">
        <v>752</v>
      </c>
    </row>
    <row r="755" spans="1:1">
      <c r="A755" s="4">
        <v>753</v>
      </c>
    </row>
    <row r="756" spans="1:1">
      <c r="A756" s="4">
        <v>754</v>
      </c>
    </row>
    <row r="757" spans="1:1">
      <c r="A757" s="4">
        <v>755</v>
      </c>
    </row>
    <row r="758" spans="1:1">
      <c r="A758" s="4">
        <v>756</v>
      </c>
    </row>
    <row r="759" spans="1:1">
      <c r="A759" s="4">
        <v>757</v>
      </c>
    </row>
    <row r="760" spans="1:1">
      <c r="A760" s="4">
        <v>758</v>
      </c>
    </row>
    <row r="761" spans="1:1">
      <c r="A761" s="4">
        <v>759</v>
      </c>
    </row>
    <row r="762" spans="1:1">
      <c r="A762" s="4">
        <v>760</v>
      </c>
    </row>
    <row r="763" spans="1:1">
      <c r="A763" s="4">
        <v>761</v>
      </c>
    </row>
    <row r="764" spans="1:1">
      <c r="A764" s="4">
        <v>762</v>
      </c>
    </row>
    <row r="765" spans="1:1">
      <c r="A765" s="4">
        <v>763</v>
      </c>
    </row>
    <row r="766" spans="1:1">
      <c r="A766" s="4">
        <v>764</v>
      </c>
    </row>
    <row r="767" spans="1:1">
      <c r="A767" s="4">
        <v>765</v>
      </c>
    </row>
    <row r="768" spans="1:1">
      <c r="A768" s="4">
        <v>766</v>
      </c>
    </row>
    <row r="769" spans="1:1">
      <c r="A769" s="4">
        <v>767</v>
      </c>
    </row>
    <row r="770" spans="1:1">
      <c r="A770" s="4">
        <v>768</v>
      </c>
    </row>
    <row r="771" spans="1:1">
      <c r="A771" s="4">
        <v>769</v>
      </c>
    </row>
    <row r="772" spans="1:1">
      <c r="A772" s="4">
        <v>770</v>
      </c>
    </row>
    <row r="773" spans="1:1">
      <c r="A773" s="4">
        <v>771</v>
      </c>
    </row>
    <row r="774" spans="1:1">
      <c r="A774" s="4">
        <v>772</v>
      </c>
    </row>
    <row r="775" spans="1:1">
      <c r="A775" s="4">
        <v>773</v>
      </c>
    </row>
    <row r="776" spans="1:1">
      <c r="A776" s="4">
        <v>774</v>
      </c>
    </row>
    <row r="777" spans="1:1">
      <c r="A777" s="4">
        <v>775</v>
      </c>
    </row>
    <row r="778" spans="1:1">
      <c r="A778" s="4">
        <v>776</v>
      </c>
    </row>
    <row r="779" spans="1:1">
      <c r="A779" s="4">
        <v>777</v>
      </c>
    </row>
    <row r="780" spans="1:1">
      <c r="A780" s="4">
        <v>778</v>
      </c>
    </row>
    <row r="781" spans="1:1">
      <c r="A781" s="4">
        <v>779</v>
      </c>
    </row>
    <row r="782" spans="1:1">
      <c r="A782" s="4">
        <v>780</v>
      </c>
    </row>
    <row r="783" spans="1:1">
      <c r="A783" s="4">
        <v>781</v>
      </c>
    </row>
    <row r="784" spans="1:1">
      <c r="A784" s="4">
        <v>782</v>
      </c>
    </row>
    <row r="785" spans="1:1">
      <c r="A785" s="4">
        <v>783</v>
      </c>
    </row>
    <row r="786" spans="1:1">
      <c r="A786" s="4">
        <v>784</v>
      </c>
    </row>
    <row r="787" spans="1:1">
      <c r="A787" s="4">
        <v>785</v>
      </c>
    </row>
    <row r="788" spans="1:1">
      <c r="A788" s="4">
        <v>786</v>
      </c>
    </row>
    <row r="789" spans="1:1">
      <c r="A789" s="4">
        <v>787</v>
      </c>
    </row>
    <row r="790" spans="1:1">
      <c r="A790" s="4">
        <v>788</v>
      </c>
    </row>
    <row r="791" spans="1:1">
      <c r="A791" s="4">
        <v>789</v>
      </c>
    </row>
    <row r="792" spans="1:1">
      <c r="A792" s="4">
        <v>790</v>
      </c>
    </row>
    <row r="793" spans="1:1">
      <c r="A793" s="4">
        <v>791</v>
      </c>
    </row>
    <row r="794" spans="1:1">
      <c r="A794" s="4">
        <v>792</v>
      </c>
    </row>
    <row r="795" spans="1:1">
      <c r="A795" s="4">
        <v>793</v>
      </c>
    </row>
    <row r="796" spans="1:1">
      <c r="A796" s="4">
        <v>794</v>
      </c>
    </row>
    <row r="797" spans="1:1">
      <c r="A797" s="4">
        <v>795</v>
      </c>
    </row>
    <row r="798" spans="1:1">
      <c r="A798" s="4">
        <v>796</v>
      </c>
    </row>
    <row r="799" spans="1:1">
      <c r="A799" s="4">
        <v>797</v>
      </c>
    </row>
    <row r="800" spans="1:1">
      <c r="A800" s="4">
        <v>798</v>
      </c>
    </row>
    <row r="801" spans="1:1">
      <c r="A801" s="4">
        <v>799</v>
      </c>
    </row>
    <row r="802" spans="1:1">
      <c r="A802" s="4">
        <v>800</v>
      </c>
    </row>
    <row r="803" spans="1:1">
      <c r="A803" s="4">
        <v>801</v>
      </c>
    </row>
    <row r="804" spans="1:1">
      <c r="A804" s="4">
        <v>802</v>
      </c>
    </row>
    <row r="805" spans="1:1">
      <c r="A805" s="4">
        <v>803</v>
      </c>
    </row>
    <row r="806" spans="1:1">
      <c r="A806" s="4">
        <v>804</v>
      </c>
    </row>
    <row r="807" spans="1:1">
      <c r="A807" s="4">
        <v>805</v>
      </c>
    </row>
    <row r="808" spans="1:1">
      <c r="A808" s="4">
        <v>806</v>
      </c>
    </row>
    <row r="809" spans="1:1">
      <c r="A809" s="4">
        <v>807</v>
      </c>
    </row>
    <row r="810" spans="1:1">
      <c r="A810" s="4">
        <v>808</v>
      </c>
    </row>
    <row r="811" spans="1:1">
      <c r="A811" s="4">
        <v>809</v>
      </c>
    </row>
    <row r="812" spans="1:1">
      <c r="A812" s="4">
        <v>810</v>
      </c>
    </row>
    <row r="813" spans="1:1">
      <c r="A813" s="4">
        <v>811</v>
      </c>
    </row>
    <row r="814" spans="1:1">
      <c r="A814" s="4">
        <v>812</v>
      </c>
    </row>
    <row r="815" spans="1:1">
      <c r="A815" s="4">
        <v>813</v>
      </c>
    </row>
    <row r="816" spans="1:1">
      <c r="A816" s="4">
        <v>814</v>
      </c>
    </row>
    <row r="817" spans="1:1">
      <c r="A817" s="4">
        <v>815</v>
      </c>
    </row>
    <row r="818" spans="1:1">
      <c r="A818" s="4">
        <v>816</v>
      </c>
    </row>
    <row r="819" spans="1:1">
      <c r="A819" s="4">
        <v>817</v>
      </c>
    </row>
    <row r="820" spans="1:1">
      <c r="A820" s="4">
        <v>818</v>
      </c>
    </row>
    <row r="821" spans="1:1">
      <c r="A821" s="4">
        <v>819</v>
      </c>
    </row>
    <row r="822" spans="1:1">
      <c r="A822" s="4">
        <v>820</v>
      </c>
    </row>
    <row r="823" spans="1:1">
      <c r="A823" s="4">
        <v>821</v>
      </c>
    </row>
    <row r="824" spans="1:1">
      <c r="A824" s="4">
        <v>822</v>
      </c>
    </row>
    <row r="825" spans="1:1">
      <c r="A825" s="4">
        <v>823</v>
      </c>
    </row>
    <row r="826" spans="1:1">
      <c r="A826" s="4">
        <v>824</v>
      </c>
    </row>
    <row r="827" spans="1:1">
      <c r="A827" s="4">
        <v>825</v>
      </c>
    </row>
    <row r="828" spans="1:1">
      <c r="A828" s="4">
        <v>826</v>
      </c>
    </row>
    <row r="829" spans="1:1">
      <c r="A829" s="4">
        <v>827</v>
      </c>
    </row>
    <row r="830" spans="1:1">
      <c r="A830" s="4">
        <v>828</v>
      </c>
    </row>
    <row r="831" spans="1:1">
      <c r="A831" s="4">
        <v>829</v>
      </c>
    </row>
    <row r="832" spans="1:1">
      <c r="A832" s="4">
        <v>830</v>
      </c>
    </row>
    <row r="833" spans="1:1">
      <c r="A833" s="4">
        <v>831</v>
      </c>
    </row>
    <row r="834" spans="1:1">
      <c r="A834" s="4">
        <v>832</v>
      </c>
    </row>
    <row r="835" spans="1:1">
      <c r="A835" s="4">
        <v>833</v>
      </c>
    </row>
    <row r="836" spans="1:1">
      <c r="A836" s="4">
        <v>834</v>
      </c>
    </row>
    <row r="837" spans="1:1">
      <c r="A837" s="4">
        <v>835</v>
      </c>
    </row>
    <row r="838" spans="1:1">
      <c r="A838" s="4">
        <v>836</v>
      </c>
    </row>
    <row r="839" spans="1:1">
      <c r="A839" s="4">
        <v>837</v>
      </c>
    </row>
    <row r="840" spans="1:1">
      <c r="A840" s="4">
        <v>838</v>
      </c>
    </row>
    <row r="841" spans="1:1">
      <c r="A841" s="4">
        <v>839</v>
      </c>
    </row>
    <row r="842" spans="1:1">
      <c r="A842" s="4">
        <v>840</v>
      </c>
    </row>
    <row r="843" spans="1:1">
      <c r="A843" s="4">
        <v>841</v>
      </c>
    </row>
    <row r="844" spans="1:1">
      <c r="A844" s="4">
        <v>842</v>
      </c>
    </row>
    <row r="845" spans="1:1">
      <c r="A845" s="4">
        <v>843</v>
      </c>
    </row>
    <row r="846" spans="1:1">
      <c r="A846" s="4">
        <v>844</v>
      </c>
    </row>
    <row r="847" spans="1:1">
      <c r="A847" s="4">
        <v>845</v>
      </c>
    </row>
    <row r="848" spans="1:1">
      <c r="A848" s="4">
        <v>846</v>
      </c>
    </row>
    <row r="849" spans="1:1">
      <c r="A849" s="4">
        <v>847</v>
      </c>
    </row>
    <row r="850" spans="1:1">
      <c r="A850" s="4">
        <v>848</v>
      </c>
    </row>
    <row r="851" spans="1:1">
      <c r="A851" s="4">
        <v>849</v>
      </c>
    </row>
    <row r="852" spans="1:1">
      <c r="A852" s="4">
        <v>850</v>
      </c>
    </row>
    <row r="853" spans="1:1">
      <c r="A853" s="4">
        <v>851</v>
      </c>
    </row>
    <row r="854" spans="1:1">
      <c r="A854" s="4">
        <v>852</v>
      </c>
    </row>
    <row r="855" spans="1:1">
      <c r="A855" s="4">
        <v>853</v>
      </c>
    </row>
    <row r="856" spans="1:1">
      <c r="A856" s="4">
        <v>854</v>
      </c>
    </row>
    <row r="857" spans="1:1">
      <c r="A857" s="4">
        <v>855</v>
      </c>
    </row>
    <row r="858" spans="1:1">
      <c r="A858" s="4">
        <v>856</v>
      </c>
    </row>
    <row r="859" spans="1:1">
      <c r="A859" s="4">
        <v>857</v>
      </c>
    </row>
    <row r="860" spans="1:1">
      <c r="A860" s="4">
        <v>858</v>
      </c>
    </row>
    <row r="861" spans="1:1">
      <c r="A861" s="4">
        <v>859</v>
      </c>
    </row>
    <row r="862" spans="1:1">
      <c r="A862" s="4">
        <v>860</v>
      </c>
    </row>
    <row r="863" spans="1:1">
      <c r="A863" s="4">
        <v>861</v>
      </c>
    </row>
    <row r="864" spans="1:1">
      <c r="A864" s="4">
        <v>862</v>
      </c>
    </row>
    <row r="865" spans="1:1">
      <c r="A865" s="4">
        <v>863</v>
      </c>
    </row>
    <row r="866" spans="1:1">
      <c r="A866" s="4">
        <v>864</v>
      </c>
    </row>
    <row r="867" spans="1:1">
      <c r="A867" s="4">
        <v>865</v>
      </c>
    </row>
    <row r="868" spans="1:1">
      <c r="A868" s="4">
        <v>866</v>
      </c>
    </row>
    <row r="869" spans="1:1">
      <c r="A869" s="4">
        <v>867</v>
      </c>
    </row>
    <row r="870" spans="1:1">
      <c r="A870" s="4">
        <v>868</v>
      </c>
    </row>
    <row r="871" spans="1:1">
      <c r="A871" s="4">
        <v>869</v>
      </c>
    </row>
    <row r="872" spans="1:1">
      <c r="A872" s="4">
        <v>870</v>
      </c>
    </row>
    <row r="873" spans="1:1">
      <c r="A873" s="4">
        <v>871</v>
      </c>
    </row>
    <row r="874" spans="1:1">
      <c r="A874" s="4">
        <v>872</v>
      </c>
    </row>
    <row r="875" spans="1:1">
      <c r="A875" s="4">
        <v>873</v>
      </c>
    </row>
    <row r="876" spans="1:1">
      <c r="A876" s="4">
        <v>874</v>
      </c>
    </row>
    <row r="877" spans="1:1">
      <c r="A877" s="4">
        <v>875</v>
      </c>
    </row>
    <row r="878" spans="1:1">
      <c r="A878" s="4">
        <v>876</v>
      </c>
    </row>
    <row r="879" spans="1:1">
      <c r="A879" s="4">
        <v>877</v>
      </c>
    </row>
    <row r="880" spans="1:1">
      <c r="A880" s="4">
        <v>878</v>
      </c>
    </row>
    <row r="881" spans="1:1">
      <c r="A881" s="4">
        <v>879</v>
      </c>
    </row>
    <row r="882" spans="1:1">
      <c r="A882" s="4">
        <v>880</v>
      </c>
    </row>
    <row r="883" spans="1:1">
      <c r="A883" s="4">
        <v>881</v>
      </c>
    </row>
    <row r="884" spans="1:1">
      <c r="A884" s="4">
        <v>882</v>
      </c>
    </row>
    <row r="885" spans="1:1">
      <c r="A885" s="4">
        <v>883</v>
      </c>
    </row>
    <row r="886" spans="1:1">
      <c r="A886" s="4">
        <v>884</v>
      </c>
    </row>
    <row r="887" spans="1:1">
      <c r="A887" s="4">
        <v>885</v>
      </c>
    </row>
    <row r="888" spans="1:1">
      <c r="A888" s="4">
        <v>886</v>
      </c>
    </row>
    <row r="889" spans="1:1">
      <c r="A889" s="4">
        <v>887</v>
      </c>
    </row>
    <row r="890" spans="1:1">
      <c r="A890" s="4">
        <v>888</v>
      </c>
    </row>
    <row r="891" spans="1:1">
      <c r="A891" s="4">
        <v>889</v>
      </c>
    </row>
    <row r="892" spans="1:1">
      <c r="A892" s="4">
        <v>890</v>
      </c>
    </row>
    <row r="893" spans="1:1">
      <c r="A893" s="4">
        <v>891</v>
      </c>
    </row>
    <row r="894" spans="1:1">
      <c r="A894" s="4">
        <v>892</v>
      </c>
    </row>
    <row r="895" spans="1:1">
      <c r="A895" s="4">
        <v>893</v>
      </c>
    </row>
    <row r="896" spans="1:1">
      <c r="A896" s="4">
        <v>894</v>
      </c>
    </row>
    <row r="897" spans="1:1">
      <c r="A897" s="4">
        <v>895</v>
      </c>
    </row>
    <row r="898" spans="1:1">
      <c r="A898" s="4">
        <v>896</v>
      </c>
    </row>
    <row r="899" spans="1:1">
      <c r="A899" s="4">
        <v>897</v>
      </c>
    </row>
    <row r="900" spans="1:1">
      <c r="A900" s="4">
        <v>898</v>
      </c>
    </row>
    <row r="901" spans="1:1">
      <c r="A901" s="4">
        <v>899</v>
      </c>
    </row>
    <row r="902" spans="1:1">
      <c r="A902" s="4">
        <v>900</v>
      </c>
    </row>
    <row r="903" spans="1:1">
      <c r="A903" s="4">
        <v>901</v>
      </c>
    </row>
    <row r="904" spans="1:1">
      <c r="A904" s="4">
        <v>902</v>
      </c>
    </row>
    <row r="905" spans="1:1">
      <c r="A905" s="4">
        <v>903</v>
      </c>
    </row>
    <row r="906" spans="1:1">
      <c r="A906" s="4">
        <v>904</v>
      </c>
    </row>
    <row r="907" spans="1:1">
      <c r="A907" s="4">
        <v>905</v>
      </c>
    </row>
    <row r="908" spans="1:1">
      <c r="A908" s="4">
        <v>906</v>
      </c>
    </row>
    <row r="909" spans="1:1">
      <c r="A909" s="4">
        <v>907</v>
      </c>
    </row>
    <row r="910" spans="1:1">
      <c r="A910" s="4">
        <v>908</v>
      </c>
    </row>
    <row r="911" spans="1:1">
      <c r="A911" s="4">
        <v>909</v>
      </c>
    </row>
    <row r="912" spans="1:1">
      <c r="A912" s="4">
        <v>910</v>
      </c>
    </row>
    <row r="913" spans="1:1">
      <c r="A913" s="4">
        <v>911</v>
      </c>
    </row>
    <row r="914" spans="1:1">
      <c r="A914" s="4">
        <v>912</v>
      </c>
    </row>
    <row r="915" spans="1:1">
      <c r="A915" s="4">
        <v>913</v>
      </c>
    </row>
    <row r="916" spans="1:1">
      <c r="A916" s="4">
        <v>914</v>
      </c>
    </row>
    <row r="917" spans="1:1">
      <c r="A917" s="4">
        <v>915</v>
      </c>
    </row>
    <row r="918" spans="1:1">
      <c r="A918" s="4">
        <v>916</v>
      </c>
    </row>
    <row r="919" spans="1:1">
      <c r="A919" s="4">
        <v>917</v>
      </c>
    </row>
    <row r="920" spans="1:1">
      <c r="A920" s="4">
        <v>918</v>
      </c>
    </row>
    <row r="921" spans="1:1">
      <c r="A921" s="4">
        <v>919</v>
      </c>
    </row>
    <row r="922" spans="1:1">
      <c r="A922" s="4">
        <v>920</v>
      </c>
    </row>
    <row r="923" spans="1:1">
      <c r="A923" s="4">
        <v>921</v>
      </c>
    </row>
    <row r="924" spans="1:1">
      <c r="A924" s="4">
        <v>922</v>
      </c>
    </row>
    <row r="925" spans="1:1">
      <c r="A925" s="4">
        <v>923</v>
      </c>
    </row>
    <row r="926" spans="1:1">
      <c r="A926" s="4">
        <v>924</v>
      </c>
    </row>
    <row r="927" spans="1:1">
      <c r="A927" s="4">
        <v>925</v>
      </c>
    </row>
    <row r="928" spans="1:1">
      <c r="A928" s="4">
        <v>926</v>
      </c>
    </row>
    <row r="929" spans="1:1">
      <c r="A929" s="4">
        <v>927</v>
      </c>
    </row>
    <row r="930" spans="1:1">
      <c r="A930" s="4">
        <v>928</v>
      </c>
    </row>
    <row r="931" spans="1:1">
      <c r="A931" s="4">
        <v>929</v>
      </c>
    </row>
    <row r="932" spans="1:1">
      <c r="A932" s="4">
        <v>930</v>
      </c>
    </row>
    <row r="933" spans="1:1">
      <c r="A933" s="4">
        <v>931</v>
      </c>
    </row>
    <row r="934" spans="1:1">
      <c r="A934" s="4">
        <v>932</v>
      </c>
    </row>
    <row r="935" spans="1:1">
      <c r="A935" s="4">
        <v>933</v>
      </c>
    </row>
    <row r="936" spans="1:1">
      <c r="A936" s="4">
        <v>934</v>
      </c>
    </row>
    <row r="937" spans="1:1">
      <c r="A937" s="4">
        <v>935</v>
      </c>
    </row>
    <row r="938" spans="1:1">
      <c r="A938" s="4">
        <v>936</v>
      </c>
    </row>
    <row r="939" spans="1:1">
      <c r="A939" s="4">
        <v>937</v>
      </c>
    </row>
    <row r="940" spans="1:1">
      <c r="A940" s="4">
        <v>938</v>
      </c>
    </row>
    <row r="941" spans="1:1">
      <c r="A941" s="4">
        <v>939</v>
      </c>
    </row>
    <row r="942" spans="1:1">
      <c r="A942" s="4">
        <v>940</v>
      </c>
    </row>
    <row r="943" spans="1:1">
      <c r="A943" s="4">
        <v>941</v>
      </c>
    </row>
    <row r="944" spans="1:1">
      <c r="A944" s="4">
        <v>942</v>
      </c>
    </row>
    <row r="945" spans="1:1">
      <c r="A945" s="4">
        <v>943</v>
      </c>
    </row>
    <row r="946" spans="1:1">
      <c r="A946" s="4">
        <v>944</v>
      </c>
    </row>
    <row r="947" spans="1:1">
      <c r="A947" s="4">
        <v>945</v>
      </c>
    </row>
    <row r="948" spans="1:1">
      <c r="A948" s="4">
        <v>946</v>
      </c>
    </row>
    <row r="949" spans="1:1">
      <c r="A949" s="4">
        <v>947</v>
      </c>
    </row>
    <row r="950" spans="1:1">
      <c r="A950" s="4">
        <v>948</v>
      </c>
    </row>
    <row r="951" spans="1:1">
      <c r="A951" s="4">
        <v>949</v>
      </c>
    </row>
    <row r="952" spans="1:1">
      <c r="A952" s="4">
        <v>950</v>
      </c>
    </row>
    <row r="953" spans="1:1">
      <c r="A953" s="4">
        <v>951</v>
      </c>
    </row>
    <row r="954" spans="1:1">
      <c r="A954" s="4">
        <v>952</v>
      </c>
    </row>
    <row r="955" spans="1:1">
      <c r="A955" s="4">
        <v>953</v>
      </c>
    </row>
    <row r="956" spans="1:1">
      <c r="A956" s="4">
        <v>954</v>
      </c>
    </row>
    <row r="957" spans="1:1">
      <c r="A957" s="4">
        <v>955</v>
      </c>
    </row>
    <row r="958" spans="1:1">
      <c r="A958" s="4">
        <v>956</v>
      </c>
    </row>
    <row r="959" spans="1:1">
      <c r="A959" s="4">
        <v>957</v>
      </c>
    </row>
    <row r="960" spans="1:1">
      <c r="A960" s="4">
        <v>958</v>
      </c>
    </row>
    <row r="961" spans="1:1">
      <c r="A961" s="4">
        <v>959</v>
      </c>
    </row>
    <row r="962" spans="1:1">
      <c r="A962" s="4">
        <v>960</v>
      </c>
    </row>
    <row r="963" spans="1:1">
      <c r="A963" s="4">
        <v>961</v>
      </c>
    </row>
    <row r="964" spans="1:1">
      <c r="A964" s="4">
        <v>962</v>
      </c>
    </row>
    <row r="965" spans="1:1">
      <c r="A965" s="4">
        <v>963</v>
      </c>
    </row>
    <row r="966" spans="1:1">
      <c r="A966" s="4">
        <v>964</v>
      </c>
    </row>
    <row r="967" spans="1:1">
      <c r="A967" s="4">
        <v>965</v>
      </c>
    </row>
    <row r="968" spans="1:1">
      <c r="A968" s="4">
        <v>966</v>
      </c>
    </row>
    <row r="969" spans="1:1">
      <c r="A969" s="4">
        <v>967</v>
      </c>
    </row>
    <row r="970" spans="1:1">
      <c r="A970" s="4">
        <v>968</v>
      </c>
    </row>
    <row r="971" spans="1:1">
      <c r="A971" s="4">
        <v>969</v>
      </c>
    </row>
    <row r="972" spans="1:1">
      <c r="A972" s="4">
        <v>970</v>
      </c>
    </row>
    <row r="973" spans="1:1">
      <c r="A973" s="4">
        <v>971</v>
      </c>
    </row>
    <row r="974" spans="1:1">
      <c r="A974" s="4">
        <v>972</v>
      </c>
    </row>
    <row r="975" spans="1:1">
      <c r="A975" s="4">
        <v>973</v>
      </c>
    </row>
    <row r="976" spans="1:1">
      <c r="A976" s="4">
        <v>974</v>
      </c>
    </row>
    <row r="977" spans="1:1">
      <c r="A977" s="4">
        <v>975</v>
      </c>
    </row>
    <row r="978" spans="1:1">
      <c r="A978" s="4">
        <v>976</v>
      </c>
    </row>
    <row r="979" spans="1:1">
      <c r="A979" s="4">
        <v>977</v>
      </c>
    </row>
    <row r="980" spans="1:1">
      <c r="A980" s="4">
        <v>978</v>
      </c>
    </row>
    <row r="981" spans="1:1">
      <c r="A981" s="4">
        <v>979</v>
      </c>
    </row>
    <row r="982" spans="1:1">
      <c r="A982" s="4">
        <v>980</v>
      </c>
    </row>
    <row r="983" spans="1:1">
      <c r="A983" s="4">
        <v>981</v>
      </c>
    </row>
    <row r="984" spans="1:1">
      <c r="A984" s="4">
        <v>982</v>
      </c>
    </row>
    <row r="985" spans="1:1">
      <c r="A985" s="4">
        <v>983</v>
      </c>
    </row>
    <row r="986" spans="1:1">
      <c r="A986" s="4">
        <v>984</v>
      </c>
    </row>
    <row r="987" spans="1:1">
      <c r="A987" s="4">
        <v>985</v>
      </c>
    </row>
    <row r="988" spans="1:1">
      <c r="A988" s="4">
        <v>986</v>
      </c>
    </row>
    <row r="989" spans="1:1">
      <c r="A989" s="4">
        <v>987</v>
      </c>
    </row>
    <row r="990" spans="1:1">
      <c r="A990" s="4">
        <v>988</v>
      </c>
    </row>
    <row r="991" spans="1:1">
      <c r="A991" s="4">
        <v>989</v>
      </c>
    </row>
    <row r="992" spans="1:1">
      <c r="A992" s="4">
        <v>990</v>
      </c>
    </row>
    <row r="993" spans="1:1">
      <c r="A993" s="4">
        <v>991</v>
      </c>
    </row>
    <row r="994" spans="1:1">
      <c r="A994" s="4">
        <v>992</v>
      </c>
    </row>
    <row r="995" spans="1:1">
      <c r="A995" s="4">
        <v>993</v>
      </c>
    </row>
    <row r="996" spans="1:1">
      <c r="A996" s="4">
        <v>994</v>
      </c>
    </row>
    <row r="997" spans="1:1">
      <c r="A997" s="4">
        <v>995</v>
      </c>
    </row>
    <row r="998" spans="1:1">
      <c r="A998" s="4">
        <v>996</v>
      </c>
    </row>
    <row r="999" spans="1:1">
      <c r="A999" s="4">
        <v>997</v>
      </c>
    </row>
    <row r="1000" spans="1:1">
      <c r="A1000" s="4">
        <v>998</v>
      </c>
    </row>
    <row r="1001" spans="1:1">
      <c r="A1001" s="4">
        <v>999</v>
      </c>
    </row>
    <row r="1002" spans="1:1">
      <c r="A1002" s="4">
        <v>1000</v>
      </c>
    </row>
    <row r="1003" spans="1:1">
      <c r="A1003" s="4">
        <v>1001</v>
      </c>
    </row>
    <row r="1004" spans="1:1">
      <c r="A1004" s="4">
        <v>1002</v>
      </c>
    </row>
    <row r="1005" spans="1:1">
      <c r="A1005" s="4">
        <v>1003</v>
      </c>
    </row>
    <row r="1006" spans="1:1">
      <c r="A1006" s="4">
        <v>1004</v>
      </c>
    </row>
    <row r="1007" spans="1:1">
      <c r="A1007" s="4">
        <v>1005</v>
      </c>
    </row>
    <row r="1008" spans="1:1">
      <c r="A1008" s="4">
        <v>1006</v>
      </c>
    </row>
    <row r="1009" spans="1:1">
      <c r="A1009" s="4">
        <v>1007</v>
      </c>
    </row>
    <row r="1010" spans="1:1">
      <c r="A1010" s="4">
        <v>1008</v>
      </c>
    </row>
    <row r="1011" spans="1:1">
      <c r="A1011" s="4">
        <v>1009</v>
      </c>
    </row>
    <row r="1012" spans="1:1">
      <c r="A1012" s="4">
        <v>1010</v>
      </c>
    </row>
    <row r="1013" spans="1:1">
      <c r="A1013" s="4">
        <v>1011</v>
      </c>
    </row>
    <row r="1014" spans="1:1">
      <c r="A1014" s="4">
        <v>1012</v>
      </c>
    </row>
    <row r="1015" spans="1:1">
      <c r="A1015" s="4">
        <v>1013</v>
      </c>
    </row>
    <row r="1016" spans="1:1">
      <c r="A1016" s="4">
        <v>1014</v>
      </c>
    </row>
    <row r="1017" spans="1:1">
      <c r="A1017" s="4">
        <v>1015</v>
      </c>
    </row>
    <row r="1018" spans="1:1">
      <c r="A1018" s="4">
        <v>1016</v>
      </c>
    </row>
    <row r="1019" spans="1:1">
      <c r="A1019" s="4">
        <v>1017</v>
      </c>
    </row>
    <row r="1020" spans="1:1">
      <c r="A1020" s="4">
        <v>1018</v>
      </c>
    </row>
    <row r="1021" spans="1:1">
      <c r="A1021" s="4">
        <v>1019</v>
      </c>
    </row>
    <row r="1022" spans="1:1">
      <c r="A1022" s="4">
        <v>1020</v>
      </c>
    </row>
    <row r="1023" spans="1:1">
      <c r="A1023" s="4">
        <v>1021</v>
      </c>
    </row>
    <row r="1024" spans="1:1">
      <c r="A1024" s="4">
        <v>1022</v>
      </c>
    </row>
    <row r="1025" spans="1:1">
      <c r="A1025" s="4">
        <v>1023</v>
      </c>
    </row>
    <row r="1026" spans="1:1">
      <c r="A1026" s="4">
        <v>1024</v>
      </c>
    </row>
    <row r="1027" spans="1:1">
      <c r="A1027" s="4">
        <v>1025</v>
      </c>
    </row>
    <row r="1028" spans="1:1">
      <c r="A1028" s="4">
        <v>1026</v>
      </c>
    </row>
    <row r="1029" spans="1:1">
      <c r="A1029" s="4">
        <v>1027</v>
      </c>
    </row>
    <row r="1030" spans="1:1">
      <c r="A1030" s="4">
        <v>1028</v>
      </c>
    </row>
    <row r="1031" spans="1:1">
      <c r="A1031" s="4">
        <v>1029</v>
      </c>
    </row>
    <row r="1032" spans="1:1">
      <c r="A1032" s="4">
        <v>1030</v>
      </c>
    </row>
    <row r="1033" spans="1:1">
      <c r="A1033" s="4">
        <v>1031</v>
      </c>
    </row>
    <row r="1034" spans="1:1">
      <c r="A1034" s="4">
        <v>1032</v>
      </c>
    </row>
    <row r="1035" spans="1:1">
      <c r="A1035" s="4">
        <v>1033</v>
      </c>
    </row>
    <row r="1036" spans="1:1">
      <c r="A1036" s="4">
        <v>1034</v>
      </c>
    </row>
    <row r="1037" spans="1:1">
      <c r="A1037" s="4">
        <v>1035</v>
      </c>
    </row>
    <row r="1038" spans="1:1">
      <c r="A1038" s="4">
        <v>1036</v>
      </c>
    </row>
    <row r="1039" spans="1:1">
      <c r="A1039" s="4">
        <v>1037</v>
      </c>
    </row>
    <row r="1040" spans="1:1">
      <c r="A1040" s="4">
        <v>1038</v>
      </c>
    </row>
    <row r="1041" spans="1:1">
      <c r="A1041" s="4">
        <v>1039</v>
      </c>
    </row>
    <row r="1042" spans="1:1">
      <c r="A1042" s="4">
        <v>1040</v>
      </c>
    </row>
    <row r="1043" spans="1:1">
      <c r="A1043" s="4">
        <v>1041</v>
      </c>
    </row>
    <row r="1044" spans="1:1">
      <c r="A1044" s="4">
        <v>1042</v>
      </c>
    </row>
    <row r="1045" spans="1:1">
      <c r="A1045" s="4">
        <v>1043</v>
      </c>
    </row>
    <row r="1046" spans="1:1">
      <c r="A1046" s="4">
        <v>1044</v>
      </c>
    </row>
    <row r="1047" spans="1:1">
      <c r="A1047" s="4">
        <v>1045</v>
      </c>
    </row>
    <row r="1048" spans="1:1">
      <c r="A1048" s="4">
        <v>1046</v>
      </c>
    </row>
    <row r="1049" spans="1:1">
      <c r="A1049" s="4">
        <v>1047</v>
      </c>
    </row>
    <row r="1050" spans="1:1">
      <c r="A1050" s="4">
        <v>1048</v>
      </c>
    </row>
    <row r="1051" spans="1:1">
      <c r="A1051" s="4">
        <v>1049</v>
      </c>
    </row>
    <row r="1052" spans="1:1">
      <c r="A1052" s="4">
        <v>1050</v>
      </c>
    </row>
    <row r="1053" spans="1:1">
      <c r="A1053" s="4">
        <v>1051</v>
      </c>
    </row>
    <row r="1054" spans="1:1">
      <c r="A1054" s="4">
        <v>1052</v>
      </c>
    </row>
    <row r="1055" spans="1:1">
      <c r="A1055" s="4">
        <v>1053</v>
      </c>
    </row>
    <row r="1056" spans="1:1">
      <c r="A1056" s="4">
        <v>1054</v>
      </c>
    </row>
    <row r="1057" spans="1:1">
      <c r="A1057" s="4">
        <v>1055</v>
      </c>
    </row>
    <row r="1058" spans="1:1">
      <c r="A1058" s="4">
        <v>1056</v>
      </c>
    </row>
    <row r="1059" spans="1:1">
      <c r="A1059" s="4">
        <v>1057</v>
      </c>
    </row>
    <row r="1060" spans="1:1">
      <c r="A1060" s="4">
        <v>1058</v>
      </c>
    </row>
    <row r="1061" spans="1:1">
      <c r="A1061" s="4">
        <v>1059</v>
      </c>
    </row>
    <row r="1062" spans="1:1">
      <c r="A1062" s="4">
        <v>1060</v>
      </c>
    </row>
    <row r="1063" spans="1:1">
      <c r="A1063" s="4">
        <v>1061</v>
      </c>
    </row>
    <row r="1064" spans="1:1">
      <c r="A1064" s="4">
        <v>1062</v>
      </c>
    </row>
    <row r="1065" spans="1:1">
      <c r="A1065" s="4">
        <v>1063</v>
      </c>
    </row>
    <row r="1066" spans="1:1">
      <c r="A1066" s="4">
        <v>1064</v>
      </c>
    </row>
    <row r="1067" spans="1:1">
      <c r="A1067" s="4">
        <v>1065</v>
      </c>
    </row>
    <row r="1068" spans="1:1">
      <c r="A1068" s="4">
        <v>1066</v>
      </c>
    </row>
    <row r="1069" spans="1:1">
      <c r="A1069" s="4">
        <v>1067</v>
      </c>
    </row>
    <row r="1070" spans="1:1">
      <c r="A1070" s="4">
        <v>1068</v>
      </c>
    </row>
    <row r="1071" spans="1:1">
      <c r="A1071" s="4">
        <v>1069</v>
      </c>
    </row>
    <row r="1072" spans="1:1">
      <c r="A1072" s="4">
        <v>1070</v>
      </c>
    </row>
    <row r="1073" spans="1:1">
      <c r="A1073" s="4">
        <v>1071</v>
      </c>
    </row>
    <row r="1074" spans="1:1">
      <c r="A1074" s="4">
        <v>1072</v>
      </c>
    </row>
    <row r="1075" spans="1:1">
      <c r="A1075" s="4">
        <v>1073</v>
      </c>
    </row>
    <row r="1076" spans="1:1">
      <c r="A1076" s="4">
        <v>1074</v>
      </c>
    </row>
    <row r="1077" spans="1:1">
      <c r="A1077" s="4">
        <v>1075</v>
      </c>
    </row>
    <row r="1078" spans="1:1">
      <c r="A1078" s="4">
        <v>1076</v>
      </c>
    </row>
    <row r="1079" spans="1:1">
      <c r="A1079" s="4">
        <v>1077</v>
      </c>
    </row>
    <row r="1080" spans="1:1">
      <c r="A1080" s="4">
        <v>1078</v>
      </c>
    </row>
    <row r="1081" spans="1:1">
      <c r="A1081" s="4">
        <v>1079</v>
      </c>
    </row>
    <row r="1082" spans="1:1">
      <c r="A1082" s="4">
        <v>1080</v>
      </c>
    </row>
    <row r="1083" spans="1:1">
      <c r="A1083" s="4">
        <v>1081</v>
      </c>
    </row>
    <row r="1084" spans="1:1">
      <c r="A1084" s="4">
        <v>1082</v>
      </c>
    </row>
    <row r="1085" spans="1:1">
      <c r="A1085" s="4">
        <v>1083</v>
      </c>
    </row>
    <row r="1086" spans="1:1">
      <c r="A1086" s="4">
        <v>1084</v>
      </c>
    </row>
    <row r="1087" spans="1:1">
      <c r="A1087" s="4">
        <v>1085</v>
      </c>
    </row>
    <row r="1088" spans="1:1">
      <c r="A1088" s="4">
        <v>1086</v>
      </c>
    </row>
    <row r="1089" spans="1:1">
      <c r="A1089" s="4">
        <v>1087</v>
      </c>
    </row>
    <row r="1090" spans="1:1">
      <c r="A1090" s="4">
        <v>1088</v>
      </c>
    </row>
    <row r="1091" spans="1:1">
      <c r="A1091" s="4">
        <v>1089</v>
      </c>
    </row>
    <row r="1092" spans="1:1">
      <c r="A1092" s="4">
        <v>1090</v>
      </c>
    </row>
    <row r="1093" spans="1:1">
      <c r="A1093" s="4">
        <v>1091</v>
      </c>
    </row>
    <row r="1094" spans="1:1">
      <c r="A1094" s="4">
        <v>1092</v>
      </c>
    </row>
    <row r="1095" spans="1:1">
      <c r="A1095" s="4">
        <v>1093</v>
      </c>
    </row>
    <row r="1096" spans="1:1">
      <c r="A1096" s="4">
        <v>1094</v>
      </c>
    </row>
    <row r="1097" spans="1:1">
      <c r="A1097" s="4">
        <v>1095</v>
      </c>
    </row>
    <row r="1098" spans="1:1">
      <c r="A1098" s="4">
        <v>1096</v>
      </c>
    </row>
    <row r="1099" spans="1:1">
      <c r="A1099" s="4">
        <v>1097</v>
      </c>
    </row>
    <row r="1100" spans="1:1">
      <c r="A1100" s="4">
        <v>1098</v>
      </c>
    </row>
    <row r="1101" spans="1:1">
      <c r="A1101" s="4">
        <v>1099</v>
      </c>
    </row>
    <row r="1102" spans="1:1">
      <c r="A1102" s="4">
        <v>1100</v>
      </c>
    </row>
    <row r="1103" spans="1:1">
      <c r="A1103" s="4">
        <v>1101</v>
      </c>
    </row>
    <row r="1104" spans="1:1">
      <c r="A1104" s="4">
        <v>1102</v>
      </c>
    </row>
    <row r="1105" spans="1:1">
      <c r="A1105" s="4">
        <v>1103</v>
      </c>
    </row>
    <row r="1106" spans="1:1">
      <c r="A1106" s="4">
        <v>1104</v>
      </c>
    </row>
    <row r="1107" spans="1:1">
      <c r="A1107" s="4">
        <v>1105</v>
      </c>
    </row>
    <row r="1108" spans="1:1">
      <c r="A1108" s="4">
        <v>1106</v>
      </c>
    </row>
    <row r="1109" spans="1:1">
      <c r="A1109" s="4">
        <v>1107</v>
      </c>
    </row>
    <row r="1110" spans="1:1">
      <c r="A1110" s="4">
        <v>1108</v>
      </c>
    </row>
    <row r="1111" spans="1:1">
      <c r="A1111" s="4">
        <v>1109</v>
      </c>
    </row>
    <row r="1112" spans="1:1">
      <c r="A1112" s="4">
        <v>1110</v>
      </c>
    </row>
    <row r="1113" spans="1:1">
      <c r="A1113" s="4">
        <v>1111</v>
      </c>
    </row>
    <row r="1114" spans="1:1">
      <c r="A1114" s="4">
        <v>1112</v>
      </c>
    </row>
    <row r="1115" spans="1:1">
      <c r="A1115" s="4">
        <v>1113</v>
      </c>
    </row>
    <row r="1116" spans="1:1">
      <c r="A1116" s="4">
        <v>1114</v>
      </c>
    </row>
    <row r="1117" spans="1:1">
      <c r="A1117" s="4">
        <v>1115</v>
      </c>
    </row>
    <row r="1118" spans="1:1">
      <c r="A1118" s="4">
        <v>1116</v>
      </c>
    </row>
    <row r="1119" spans="1:1">
      <c r="A1119" s="4">
        <v>1117</v>
      </c>
    </row>
    <row r="1120" spans="1:1">
      <c r="A1120" s="4">
        <v>1118</v>
      </c>
    </row>
    <row r="1121" spans="1:1">
      <c r="A1121" s="4">
        <v>1119</v>
      </c>
    </row>
    <row r="1122" spans="1:1">
      <c r="A1122" s="4">
        <v>1120</v>
      </c>
    </row>
    <row r="1123" spans="1:1">
      <c r="A1123" s="4">
        <v>1121</v>
      </c>
    </row>
    <row r="1124" spans="1:1">
      <c r="A1124" s="4">
        <v>1122</v>
      </c>
    </row>
    <row r="1125" spans="1:1">
      <c r="A1125" s="4">
        <v>1123</v>
      </c>
    </row>
    <row r="1126" spans="1:1">
      <c r="A1126" s="4">
        <v>1124</v>
      </c>
    </row>
    <row r="1127" spans="1:1">
      <c r="A1127" s="4">
        <v>1125</v>
      </c>
    </row>
    <row r="1128" spans="1:1">
      <c r="A1128" s="4">
        <v>1126</v>
      </c>
    </row>
    <row r="1129" spans="1:1">
      <c r="A1129" s="4">
        <v>1127</v>
      </c>
    </row>
    <row r="1130" spans="1:1">
      <c r="A1130" s="4">
        <v>1128</v>
      </c>
    </row>
    <row r="1131" spans="1:1">
      <c r="A1131" s="4">
        <v>1129</v>
      </c>
    </row>
    <row r="1132" spans="1:1">
      <c r="A1132" s="4">
        <v>1130</v>
      </c>
    </row>
    <row r="1133" spans="1:1">
      <c r="A1133" s="4">
        <v>1131</v>
      </c>
    </row>
    <row r="1134" spans="1:1">
      <c r="A1134" s="4">
        <v>1132</v>
      </c>
    </row>
    <row r="1135" spans="1:1">
      <c r="A1135" s="4">
        <v>1133</v>
      </c>
    </row>
    <row r="1136" spans="1:1">
      <c r="A1136" s="4">
        <v>1134</v>
      </c>
    </row>
    <row r="1137" spans="1:1">
      <c r="A1137" s="4">
        <v>1135</v>
      </c>
    </row>
    <row r="1138" spans="1:1">
      <c r="A1138" s="4">
        <v>1136</v>
      </c>
    </row>
    <row r="1139" spans="1:1">
      <c r="A1139" s="4">
        <v>1137</v>
      </c>
    </row>
    <row r="1140" spans="1:1">
      <c r="A1140" s="4">
        <v>1138</v>
      </c>
    </row>
    <row r="1141" spans="1:1">
      <c r="A1141" s="4">
        <v>1139</v>
      </c>
    </row>
    <row r="1142" spans="1:1">
      <c r="A1142" s="4">
        <v>1140</v>
      </c>
    </row>
    <row r="1143" spans="1:1">
      <c r="A1143" s="4">
        <v>1141</v>
      </c>
    </row>
    <row r="1144" spans="1:1">
      <c r="A1144" s="4">
        <v>1142</v>
      </c>
    </row>
    <row r="1145" spans="1:1">
      <c r="A1145" s="4">
        <v>1143</v>
      </c>
    </row>
    <row r="1146" spans="1:1">
      <c r="A1146" s="4">
        <v>1144</v>
      </c>
    </row>
    <row r="1147" spans="1:1">
      <c r="A1147" s="4">
        <v>1145</v>
      </c>
    </row>
    <row r="1148" spans="1:1">
      <c r="A1148" s="4">
        <v>1146</v>
      </c>
    </row>
    <row r="1149" spans="1:1">
      <c r="A1149" s="4">
        <v>1147</v>
      </c>
    </row>
    <row r="1150" spans="1:1">
      <c r="A1150" s="4">
        <v>1148</v>
      </c>
    </row>
    <row r="1151" spans="1:1">
      <c r="A1151" s="4">
        <v>1149</v>
      </c>
    </row>
    <row r="1152" spans="1:1">
      <c r="A1152" s="4">
        <v>1150</v>
      </c>
    </row>
    <row r="1153" spans="1:1">
      <c r="A1153" s="4">
        <v>1151</v>
      </c>
    </row>
    <row r="1154" spans="1:1">
      <c r="A1154" s="4">
        <v>1152</v>
      </c>
    </row>
    <row r="1155" spans="1:1">
      <c r="A1155" s="4">
        <v>1153</v>
      </c>
    </row>
    <row r="1156" spans="1:1">
      <c r="A1156" s="4">
        <v>1154</v>
      </c>
    </row>
    <row r="1157" spans="1:1">
      <c r="A1157" s="4">
        <v>1155</v>
      </c>
    </row>
    <row r="1158" spans="1:1">
      <c r="A1158" s="4">
        <v>1156</v>
      </c>
    </row>
    <row r="1159" spans="1:1">
      <c r="A1159" s="4">
        <v>1157</v>
      </c>
    </row>
    <row r="1160" spans="1:1">
      <c r="A1160" s="4">
        <v>1158</v>
      </c>
    </row>
    <row r="1161" spans="1:1">
      <c r="A1161" s="4">
        <v>1159</v>
      </c>
    </row>
    <row r="1162" spans="1:1">
      <c r="A1162" s="4">
        <v>1160</v>
      </c>
    </row>
    <row r="1163" spans="1:1">
      <c r="A1163" s="4">
        <v>1161</v>
      </c>
    </row>
    <row r="1164" spans="1:1">
      <c r="A1164" s="4">
        <v>1162</v>
      </c>
    </row>
    <row r="1165" spans="1:1">
      <c r="A1165" s="4">
        <v>1163</v>
      </c>
    </row>
    <row r="1166" spans="1:1">
      <c r="A1166" s="4">
        <v>1164</v>
      </c>
    </row>
    <row r="1167" spans="1:1">
      <c r="A1167" s="4">
        <v>1165</v>
      </c>
    </row>
    <row r="1168" spans="1:1">
      <c r="A1168" s="4">
        <v>1166</v>
      </c>
    </row>
    <row r="1169" spans="1:1">
      <c r="A1169" s="4">
        <v>1167</v>
      </c>
    </row>
    <row r="1170" spans="1:1">
      <c r="A1170" s="4">
        <v>1168</v>
      </c>
    </row>
    <row r="1171" spans="1:1">
      <c r="A1171" s="4">
        <v>1169</v>
      </c>
    </row>
    <row r="1172" spans="1:1">
      <c r="A1172" s="4">
        <v>1170</v>
      </c>
    </row>
    <row r="1173" spans="1:1">
      <c r="A1173" s="4">
        <v>1171</v>
      </c>
    </row>
    <row r="1174" spans="1:1">
      <c r="A1174" s="4">
        <v>1172</v>
      </c>
    </row>
    <row r="1175" spans="1:1">
      <c r="A1175" s="4">
        <v>1173</v>
      </c>
    </row>
    <row r="1176" spans="1:1">
      <c r="A1176" s="4">
        <v>1174</v>
      </c>
    </row>
    <row r="1177" spans="1:1">
      <c r="A1177" s="4">
        <v>1175</v>
      </c>
    </row>
    <row r="1178" spans="1:1">
      <c r="A1178" s="4">
        <v>1176</v>
      </c>
    </row>
    <row r="1179" spans="1:1">
      <c r="A1179" s="4">
        <v>1177</v>
      </c>
    </row>
    <row r="1180" spans="1:1">
      <c r="A1180" s="4">
        <v>1178</v>
      </c>
    </row>
    <row r="1181" spans="1:1">
      <c r="A1181" s="4">
        <v>1179</v>
      </c>
    </row>
    <row r="1182" spans="1:1">
      <c r="A1182" s="4">
        <v>1180</v>
      </c>
    </row>
    <row r="1183" spans="1:1">
      <c r="A1183" s="4">
        <v>1181</v>
      </c>
    </row>
    <row r="1184" spans="1:1">
      <c r="A1184" s="4">
        <v>1182</v>
      </c>
    </row>
    <row r="1185" spans="1:1">
      <c r="A1185" s="4">
        <v>1183</v>
      </c>
    </row>
    <row r="1186" spans="1:1">
      <c r="A1186" s="4">
        <v>1184</v>
      </c>
    </row>
    <row r="1187" spans="1:1">
      <c r="A1187" s="4">
        <v>1185</v>
      </c>
    </row>
    <row r="1188" spans="1:1">
      <c r="A1188" s="4">
        <v>1186</v>
      </c>
    </row>
    <row r="1189" spans="1:1">
      <c r="A1189" s="4">
        <v>1187</v>
      </c>
    </row>
    <row r="1190" spans="1:1">
      <c r="A1190" s="4">
        <v>1188</v>
      </c>
    </row>
    <row r="1191" spans="1:1">
      <c r="A1191" s="4">
        <v>1189</v>
      </c>
    </row>
    <row r="1192" spans="1:1">
      <c r="A1192" s="4">
        <v>1190</v>
      </c>
    </row>
    <row r="1193" spans="1:1">
      <c r="A1193" s="4">
        <v>1191</v>
      </c>
    </row>
    <row r="1194" spans="1:1">
      <c r="A1194" s="4">
        <v>1192</v>
      </c>
    </row>
    <row r="1195" spans="1:1">
      <c r="A1195" s="4">
        <v>1193</v>
      </c>
    </row>
    <row r="1196" spans="1:1">
      <c r="A1196" s="4">
        <v>1194</v>
      </c>
    </row>
    <row r="1197" spans="1:1">
      <c r="A1197" s="4">
        <v>1195</v>
      </c>
    </row>
    <row r="1198" spans="1:1">
      <c r="A1198" s="4">
        <v>1196</v>
      </c>
    </row>
    <row r="1199" spans="1:1">
      <c r="A1199" s="4">
        <v>1197</v>
      </c>
    </row>
    <row r="1200" spans="1:1">
      <c r="A1200" s="4">
        <v>1198</v>
      </c>
    </row>
    <row r="1201" spans="1:1">
      <c r="A1201" s="4">
        <v>1199</v>
      </c>
    </row>
    <row r="1202" spans="1:1">
      <c r="A1202" s="4">
        <v>1200</v>
      </c>
    </row>
    <row r="1203" spans="1:1">
      <c r="A1203" s="4">
        <v>1201</v>
      </c>
    </row>
    <row r="1204" spans="1:1">
      <c r="A1204" s="4">
        <v>1202</v>
      </c>
    </row>
    <row r="1205" spans="1:1">
      <c r="A1205" s="4">
        <v>1203</v>
      </c>
    </row>
    <row r="1206" spans="1:1">
      <c r="A1206" s="4">
        <v>1204</v>
      </c>
    </row>
    <row r="1207" spans="1:1">
      <c r="A1207" s="4">
        <v>1205</v>
      </c>
    </row>
    <row r="1208" spans="1:1">
      <c r="A1208" s="4">
        <v>1206</v>
      </c>
    </row>
    <row r="1209" spans="1:1">
      <c r="A1209" s="4">
        <v>1207</v>
      </c>
    </row>
    <row r="1210" spans="1:1">
      <c r="A1210" s="4">
        <v>1208</v>
      </c>
    </row>
    <row r="1211" spans="1:1">
      <c r="A1211" s="4">
        <v>1209</v>
      </c>
    </row>
    <row r="1212" spans="1:1">
      <c r="A1212" s="4">
        <v>1210</v>
      </c>
    </row>
    <row r="1213" spans="1:1">
      <c r="A1213" s="4">
        <v>1211</v>
      </c>
    </row>
    <row r="1214" spans="1:1">
      <c r="A1214" s="4">
        <v>1212</v>
      </c>
    </row>
    <row r="1215" spans="1:1">
      <c r="A1215" s="4">
        <v>1213</v>
      </c>
    </row>
    <row r="1216" spans="1:1">
      <c r="A1216" s="4">
        <v>1214</v>
      </c>
    </row>
    <row r="1217" spans="1:1">
      <c r="A1217" s="4">
        <v>1215</v>
      </c>
    </row>
    <row r="1218" spans="1:1">
      <c r="A1218" s="4">
        <v>1216</v>
      </c>
    </row>
    <row r="1219" spans="1:1">
      <c r="A1219" s="4">
        <v>1217</v>
      </c>
    </row>
    <row r="1220" spans="1:1">
      <c r="A1220" s="4">
        <v>1218</v>
      </c>
    </row>
    <row r="1221" spans="1:1">
      <c r="A1221" s="4">
        <v>1219</v>
      </c>
    </row>
    <row r="1222" spans="1:1">
      <c r="A1222" s="4">
        <v>1220</v>
      </c>
    </row>
    <row r="1223" spans="1:1">
      <c r="A1223" s="4">
        <v>1221</v>
      </c>
    </row>
    <row r="1224" spans="1:1">
      <c r="A1224" s="4">
        <v>1222</v>
      </c>
    </row>
    <row r="1225" spans="1:1">
      <c r="A1225" s="4">
        <v>1223</v>
      </c>
    </row>
    <row r="1226" spans="1:1">
      <c r="A1226" s="4">
        <v>1224</v>
      </c>
    </row>
    <row r="1227" spans="1:1">
      <c r="A1227" s="4">
        <v>1225</v>
      </c>
    </row>
    <row r="1228" spans="1:1">
      <c r="A1228" s="4">
        <v>1226</v>
      </c>
    </row>
    <row r="1229" spans="1:1">
      <c r="A1229" s="4">
        <v>1227</v>
      </c>
    </row>
    <row r="1230" spans="1:1">
      <c r="A1230" s="4">
        <v>1228</v>
      </c>
    </row>
    <row r="1231" spans="1:1">
      <c r="A1231" s="4">
        <v>1229</v>
      </c>
    </row>
    <row r="1232" spans="1:1">
      <c r="A1232" s="4">
        <v>1230</v>
      </c>
    </row>
    <row r="1233" spans="1:1">
      <c r="A1233" s="4">
        <v>1231</v>
      </c>
    </row>
    <row r="1234" spans="1:1">
      <c r="A1234" s="4">
        <v>1232</v>
      </c>
    </row>
    <row r="1235" spans="1:1">
      <c r="A1235" s="4">
        <v>1233</v>
      </c>
    </row>
    <row r="1236" spans="1:1">
      <c r="A1236" s="4">
        <v>1234</v>
      </c>
    </row>
    <row r="1237" spans="1:1">
      <c r="A1237" s="4">
        <v>1235</v>
      </c>
    </row>
    <row r="1238" spans="1:1">
      <c r="A1238" s="4">
        <v>1236</v>
      </c>
    </row>
    <row r="1239" spans="1:1">
      <c r="A1239" s="4">
        <v>1237</v>
      </c>
    </row>
    <row r="1240" spans="1:1">
      <c r="A1240" s="4">
        <v>1238</v>
      </c>
    </row>
    <row r="1241" spans="1:1">
      <c r="A1241" s="4">
        <v>1239</v>
      </c>
    </row>
    <row r="1242" spans="1:1">
      <c r="A1242" s="4">
        <v>1240</v>
      </c>
    </row>
    <row r="1243" spans="1:1">
      <c r="A1243" s="4">
        <v>1241</v>
      </c>
    </row>
    <row r="1244" spans="1:1">
      <c r="A1244" s="4">
        <v>1242</v>
      </c>
    </row>
    <row r="1245" spans="1:1">
      <c r="A1245" s="4">
        <v>1243</v>
      </c>
    </row>
    <row r="1246" spans="1:1">
      <c r="A1246" s="4">
        <v>1244</v>
      </c>
    </row>
    <row r="1247" spans="1:1">
      <c r="A1247" s="4">
        <v>1245</v>
      </c>
    </row>
    <row r="1248" spans="1:1">
      <c r="A1248" s="4">
        <v>1246</v>
      </c>
    </row>
    <row r="1249" spans="1:1">
      <c r="A1249" s="4">
        <v>1247</v>
      </c>
    </row>
    <row r="1250" spans="1:1">
      <c r="A1250" s="4">
        <v>1248</v>
      </c>
    </row>
    <row r="1251" spans="1:1">
      <c r="A1251" s="4">
        <v>1249</v>
      </c>
    </row>
    <row r="1252" spans="1:1">
      <c r="A1252" s="4">
        <v>1250</v>
      </c>
    </row>
    <row r="1253" spans="1:1">
      <c r="A1253" s="4">
        <v>1251</v>
      </c>
    </row>
    <row r="1254" spans="1:1">
      <c r="A1254" s="4">
        <v>1252</v>
      </c>
    </row>
    <row r="1255" spans="1:1">
      <c r="A1255" s="4">
        <v>1253</v>
      </c>
    </row>
    <row r="1256" spans="1:1">
      <c r="A1256" s="4">
        <v>1254</v>
      </c>
    </row>
    <row r="1257" spans="1:1">
      <c r="A1257" s="4">
        <v>1255</v>
      </c>
    </row>
    <row r="1258" spans="1:1">
      <c r="A1258" s="4">
        <v>1256</v>
      </c>
    </row>
    <row r="1259" spans="1:1">
      <c r="A1259" s="4">
        <v>1257</v>
      </c>
    </row>
    <row r="1260" spans="1:1">
      <c r="A1260" s="4">
        <v>1258</v>
      </c>
    </row>
    <row r="1261" spans="1:1">
      <c r="A1261" s="4">
        <v>1259</v>
      </c>
    </row>
    <row r="1262" spans="1:1">
      <c r="A1262" s="4">
        <v>1260</v>
      </c>
    </row>
    <row r="1263" spans="1:1">
      <c r="A1263" s="4">
        <v>1261</v>
      </c>
    </row>
    <row r="1264" spans="1:1">
      <c r="A1264" s="4">
        <v>1262</v>
      </c>
    </row>
    <row r="1265" spans="1:1">
      <c r="A1265" s="4">
        <v>1263</v>
      </c>
    </row>
    <row r="1266" spans="1:1">
      <c r="A1266" s="4">
        <v>1264</v>
      </c>
    </row>
    <row r="1267" spans="1:1">
      <c r="A1267" s="4">
        <v>1265</v>
      </c>
    </row>
    <row r="1268" spans="1:1">
      <c r="A1268" s="4">
        <v>1266</v>
      </c>
    </row>
    <row r="1269" spans="1:1">
      <c r="A1269" s="4">
        <v>1267</v>
      </c>
    </row>
    <row r="1270" spans="1:1">
      <c r="A1270" s="4">
        <v>1268</v>
      </c>
    </row>
    <row r="1271" spans="1:1">
      <c r="A1271" s="4">
        <v>1269</v>
      </c>
    </row>
    <row r="1272" spans="1:1">
      <c r="A1272" s="4">
        <v>1270</v>
      </c>
    </row>
    <row r="1273" spans="1:1">
      <c r="A1273" s="4">
        <v>1271</v>
      </c>
    </row>
    <row r="1274" spans="1:1">
      <c r="A1274" s="4">
        <v>1272</v>
      </c>
    </row>
    <row r="1275" spans="1:1">
      <c r="A1275" s="4">
        <v>1273</v>
      </c>
    </row>
    <row r="1276" spans="1:1">
      <c r="A1276" s="4">
        <v>1274</v>
      </c>
    </row>
    <row r="1277" spans="1:1">
      <c r="A1277" s="4">
        <v>1275</v>
      </c>
    </row>
    <row r="1278" spans="1:1">
      <c r="A1278" s="4">
        <v>1276</v>
      </c>
    </row>
    <row r="1279" spans="1:1">
      <c r="A1279" s="4">
        <v>1277</v>
      </c>
    </row>
    <row r="1280" spans="1:1">
      <c r="A1280" s="4">
        <v>1278</v>
      </c>
    </row>
    <row r="1281" spans="1:1">
      <c r="A1281" s="4">
        <v>1279</v>
      </c>
    </row>
    <row r="1282" spans="1:1">
      <c r="A1282" s="4">
        <v>1280</v>
      </c>
    </row>
    <row r="1283" spans="1:1">
      <c r="A1283" s="4">
        <v>1281</v>
      </c>
    </row>
    <row r="1284" spans="1:1">
      <c r="A1284" s="4">
        <v>1282</v>
      </c>
    </row>
    <row r="1285" spans="1:1">
      <c r="A1285" s="4">
        <v>1283</v>
      </c>
    </row>
    <row r="1286" spans="1:1">
      <c r="A1286" s="4">
        <v>1284</v>
      </c>
    </row>
    <row r="1287" spans="1:1">
      <c r="A1287" s="4">
        <v>1285</v>
      </c>
    </row>
    <row r="1288" spans="1:1">
      <c r="A1288" s="4">
        <v>1286</v>
      </c>
    </row>
    <row r="1289" spans="1:1">
      <c r="A1289" s="4">
        <v>1287</v>
      </c>
    </row>
    <row r="1290" spans="1:1">
      <c r="A1290" s="4">
        <v>1288</v>
      </c>
    </row>
    <row r="1291" spans="1:1">
      <c r="A1291" s="4">
        <v>1289</v>
      </c>
    </row>
    <row r="1292" spans="1:1">
      <c r="A1292" s="4">
        <v>1290</v>
      </c>
    </row>
    <row r="1293" spans="1:1">
      <c r="A1293" s="4">
        <v>1291</v>
      </c>
    </row>
  </sheetData>
  <sortState ref="A3:L61">
    <sortCondition ref="B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1"/>
  <sheetViews>
    <sheetView topLeftCell="A13" workbookViewId="0">
      <selection activeCell="E19" sqref="E19"/>
    </sheetView>
  </sheetViews>
  <sheetFormatPr defaultColWidth="8.85546875" defaultRowHeight="15"/>
  <cols>
    <col min="1" max="1" width="5.85546875" customWidth="1"/>
    <col min="2" max="2" width="39.42578125" customWidth="1"/>
    <col min="3" max="3" width="9.7109375" customWidth="1"/>
    <col min="4" max="5" width="10.28515625" customWidth="1"/>
    <col min="6" max="6" width="10" customWidth="1"/>
    <col min="7" max="7" width="10.28515625" customWidth="1"/>
    <col min="8" max="8" width="11.85546875" customWidth="1"/>
    <col min="9" max="9" width="10.5703125" bestFit="1" customWidth="1"/>
    <col min="10" max="10" width="10.7109375" style="33" customWidth="1"/>
    <col min="11" max="11" width="9" hidden="1" customWidth="1"/>
    <col min="12" max="12" width="15.7109375" customWidth="1"/>
    <col min="13" max="13" width="9.7109375" bestFit="1" customWidth="1"/>
  </cols>
  <sheetData>
    <row r="1" spans="1:13">
      <c r="B1" s="2" t="s">
        <v>49</v>
      </c>
    </row>
    <row r="2" spans="1:13" ht="43.5" customHeight="1" thickBot="1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77</v>
      </c>
      <c r="G2" s="3" t="s">
        <v>40</v>
      </c>
      <c r="H2" s="3" t="s">
        <v>7</v>
      </c>
      <c r="I2" s="3" t="s">
        <v>8</v>
      </c>
      <c r="J2" s="29" t="s">
        <v>63</v>
      </c>
      <c r="K2" s="3" t="s">
        <v>61</v>
      </c>
      <c r="L2" s="1" t="s">
        <v>3</v>
      </c>
    </row>
    <row r="3" spans="1:13" s="33" customFormat="1" ht="16.5" thickBot="1">
      <c r="A3" s="14">
        <v>1</v>
      </c>
      <c r="B3" s="228" t="s">
        <v>738</v>
      </c>
      <c r="C3" s="15" t="s">
        <v>10</v>
      </c>
      <c r="D3" s="15"/>
      <c r="E3" s="15"/>
      <c r="F3" s="15"/>
      <c r="G3" s="15"/>
      <c r="H3" s="15">
        <v>175000</v>
      </c>
      <c r="I3" s="15">
        <f t="shared" ref="I3:I34" si="0">SUM(D3:G3)</f>
        <v>0</v>
      </c>
      <c r="J3" s="15">
        <f t="shared" ref="J3:J34" si="1">100000-I3</f>
        <v>100000</v>
      </c>
      <c r="K3" s="15"/>
      <c r="L3" s="185"/>
      <c r="M3" s="157"/>
    </row>
    <row r="4" spans="1:13" ht="16.5" thickBot="1">
      <c r="A4" s="4">
        <v>2</v>
      </c>
      <c r="B4" s="228" t="s">
        <v>739</v>
      </c>
      <c r="C4" s="15" t="s">
        <v>10</v>
      </c>
      <c r="D4" s="5"/>
      <c r="E4" s="5"/>
      <c r="F4" s="5"/>
      <c r="G4" s="5"/>
      <c r="H4" s="15">
        <v>175000</v>
      </c>
      <c r="I4" s="15">
        <f t="shared" si="0"/>
        <v>0</v>
      </c>
      <c r="J4" s="15">
        <f t="shared" si="1"/>
        <v>100000</v>
      </c>
      <c r="K4" s="5"/>
      <c r="L4" s="83"/>
    </row>
    <row r="5" spans="1:13" s="33" customFormat="1" ht="16.5" thickBot="1">
      <c r="A5" s="14">
        <v>3</v>
      </c>
      <c r="B5" s="228" t="s">
        <v>740</v>
      </c>
      <c r="C5" s="15" t="s">
        <v>10</v>
      </c>
      <c r="D5" s="15">
        <v>15000</v>
      </c>
      <c r="E5" s="15"/>
      <c r="F5" s="15"/>
      <c r="G5" s="15"/>
      <c r="H5" s="15">
        <v>175000</v>
      </c>
      <c r="I5" s="15">
        <f t="shared" si="0"/>
        <v>15000</v>
      </c>
      <c r="J5" s="15">
        <f t="shared" si="1"/>
        <v>85000</v>
      </c>
      <c r="K5" s="15"/>
      <c r="L5" s="187"/>
    </row>
    <row r="6" spans="1:13" ht="16.5" thickBot="1">
      <c r="A6" s="4">
        <v>4</v>
      </c>
      <c r="B6" s="228" t="s">
        <v>741</v>
      </c>
      <c r="C6" s="15" t="s">
        <v>10</v>
      </c>
      <c r="D6" s="5"/>
      <c r="E6" s="5"/>
      <c r="F6" s="5"/>
      <c r="G6" s="5"/>
      <c r="H6" s="15">
        <v>175000</v>
      </c>
      <c r="I6" s="15">
        <f t="shared" si="0"/>
        <v>0</v>
      </c>
      <c r="J6" s="15">
        <f t="shared" si="1"/>
        <v>100000</v>
      </c>
      <c r="K6" s="5"/>
      <c r="L6" s="85"/>
    </row>
    <row r="7" spans="1:13" ht="16.5" thickBot="1">
      <c r="A7" s="4">
        <v>5</v>
      </c>
      <c r="B7" s="228" t="s">
        <v>742</v>
      </c>
      <c r="C7" s="15" t="s">
        <v>10</v>
      </c>
      <c r="D7" s="15">
        <v>150000</v>
      </c>
      <c r="E7" s="15"/>
      <c r="F7" s="15"/>
      <c r="G7" s="15"/>
      <c r="H7" s="15">
        <v>175000</v>
      </c>
      <c r="I7" s="15">
        <f t="shared" si="0"/>
        <v>150000</v>
      </c>
      <c r="J7" s="15">
        <f t="shared" si="1"/>
        <v>-50000</v>
      </c>
      <c r="K7" s="15"/>
      <c r="L7" s="83"/>
    </row>
    <row r="8" spans="1:13" ht="16.5" thickBot="1">
      <c r="A8" s="4">
        <v>6</v>
      </c>
      <c r="B8" s="228" t="s">
        <v>743</v>
      </c>
      <c r="C8" s="15" t="s">
        <v>10</v>
      </c>
      <c r="D8" s="5"/>
      <c r="E8" s="5"/>
      <c r="F8" s="5"/>
      <c r="G8" s="5"/>
      <c r="H8" s="15">
        <v>175000</v>
      </c>
      <c r="I8" s="15">
        <f t="shared" si="0"/>
        <v>0</v>
      </c>
      <c r="J8" s="15">
        <f t="shared" si="1"/>
        <v>100000</v>
      </c>
      <c r="K8" s="5"/>
      <c r="L8" s="83"/>
    </row>
    <row r="9" spans="1:13" ht="16.5" thickBot="1">
      <c r="A9" s="4">
        <v>7</v>
      </c>
      <c r="B9" s="228" t="s">
        <v>744</v>
      </c>
      <c r="C9" s="15" t="s">
        <v>10</v>
      </c>
      <c r="D9" s="5"/>
      <c r="E9" s="5"/>
      <c r="F9" s="5"/>
      <c r="G9" s="5"/>
      <c r="H9" s="15">
        <v>175000</v>
      </c>
      <c r="I9" s="15">
        <f t="shared" si="0"/>
        <v>0</v>
      </c>
      <c r="J9" s="15">
        <f t="shared" si="1"/>
        <v>100000</v>
      </c>
      <c r="K9" s="5"/>
      <c r="L9" s="83"/>
    </row>
    <row r="10" spans="1:13" ht="16.5" thickBot="1">
      <c r="A10" s="4">
        <v>8</v>
      </c>
      <c r="B10" s="228" t="s">
        <v>745</v>
      </c>
      <c r="C10" s="15" t="s">
        <v>10</v>
      </c>
      <c r="D10" s="5"/>
      <c r="E10" s="5"/>
      <c r="F10" s="5"/>
      <c r="G10" s="5"/>
      <c r="H10" s="15">
        <v>175000</v>
      </c>
      <c r="I10" s="15">
        <f t="shared" si="0"/>
        <v>0</v>
      </c>
      <c r="J10" s="15">
        <f t="shared" si="1"/>
        <v>100000</v>
      </c>
      <c r="K10" s="5"/>
      <c r="L10" s="83"/>
    </row>
    <row r="11" spans="1:13" ht="15" customHeight="1" thickBot="1">
      <c r="A11" s="4">
        <v>9</v>
      </c>
      <c r="B11" s="228" t="s">
        <v>746</v>
      </c>
      <c r="C11" s="15" t="s">
        <v>10</v>
      </c>
      <c r="D11" s="5"/>
      <c r="E11" s="5"/>
      <c r="F11" s="5"/>
      <c r="G11" s="5"/>
      <c r="H11" s="15">
        <v>175000</v>
      </c>
      <c r="I11" s="15">
        <f t="shared" si="0"/>
        <v>0</v>
      </c>
      <c r="J11" s="15">
        <f t="shared" si="1"/>
        <v>100000</v>
      </c>
      <c r="K11" s="5"/>
      <c r="L11" s="85"/>
    </row>
    <row r="12" spans="1:13" ht="16.5" thickBot="1">
      <c r="A12" s="4">
        <v>10</v>
      </c>
      <c r="B12" s="54" t="s">
        <v>747</v>
      </c>
      <c r="C12" s="15" t="s">
        <v>10</v>
      </c>
      <c r="D12" s="5"/>
      <c r="E12" s="5"/>
      <c r="F12" s="5"/>
      <c r="G12" s="5"/>
      <c r="H12" s="15">
        <v>175000</v>
      </c>
      <c r="I12" s="15">
        <f t="shared" si="0"/>
        <v>0</v>
      </c>
      <c r="J12" s="15">
        <f t="shared" si="1"/>
        <v>100000</v>
      </c>
      <c r="K12" s="5"/>
      <c r="L12" s="83"/>
    </row>
    <row r="13" spans="1:13" ht="16.5" thickBot="1">
      <c r="A13" s="4">
        <v>11</v>
      </c>
      <c r="B13" s="228" t="s">
        <v>748</v>
      </c>
      <c r="C13" s="15" t="s">
        <v>10</v>
      </c>
      <c r="D13" s="5"/>
      <c r="E13" s="5"/>
      <c r="F13" s="5"/>
      <c r="G13" s="5"/>
      <c r="H13" s="15">
        <v>175000</v>
      </c>
      <c r="I13" s="15">
        <f t="shared" si="0"/>
        <v>0</v>
      </c>
      <c r="J13" s="15">
        <f t="shared" si="1"/>
        <v>100000</v>
      </c>
      <c r="K13" s="5"/>
      <c r="L13" s="83"/>
    </row>
    <row r="14" spans="1:13" ht="16.5" thickBot="1">
      <c r="A14" s="4">
        <v>12</v>
      </c>
      <c r="B14" s="228" t="s">
        <v>749</v>
      </c>
      <c r="C14" s="15" t="s">
        <v>10</v>
      </c>
      <c r="D14" s="5"/>
      <c r="E14" s="5"/>
      <c r="F14" s="5"/>
      <c r="G14" s="5"/>
      <c r="H14" s="15">
        <v>175000</v>
      </c>
      <c r="I14" s="15">
        <f t="shared" si="0"/>
        <v>0</v>
      </c>
      <c r="J14" s="15">
        <f t="shared" si="1"/>
        <v>100000</v>
      </c>
      <c r="K14" s="32"/>
      <c r="L14" s="65"/>
    </row>
    <row r="15" spans="1:13" ht="16.5" thickBot="1">
      <c r="A15" s="4">
        <v>13</v>
      </c>
      <c r="B15" s="228" t="s">
        <v>750</v>
      </c>
      <c r="C15" s="15" t="s">
        <v>10</v>
      </c>
      <c r="D15" s="5">
        <v>140000</v>
      </c>
      <c r="E15" s="5"/>
      <c r="F15" s="5"/>
      <c r="G15" s="5"/>
      <c r="H15" s="15">
        <v>175000</v>
      </c>
      <c r="I15" s="15">
        <f t="shared" si="0"/>
        <v>140000</v>
      </c>
      <c r="J15" s="15">
        <f t="shared" si="1"/>
        <v>-40000</v>
      </c>
      <c r="K15" s="5"/>
      <c r="L15" s="83"/>
    </row>
    <row r="16" spans="1:13" ht="16.5" thickBot="1">
      <c r="A16" s="4">
        <v>14</v>
      </c>
      <c r="B16" s="228" t="s">
        <v>751</v>
      </c>
      <c r="C16" s="15" t="s">
        <v>10</v>
      </c>
      <c r="D16" s="5"/>
      <c r="E16" s="5"/>
      <c r="F16" s="5"/>
      <c r="G16" s="5"/>
      <c r="H16" s="15">
        <v>175000</v>
      </c>
      <c r="I16" s="15">
        <f t="shared" si="0"/>
        <v>0</v>
      </c>
      <c r="J16" s="15">
        <f t="shared" si="1"/>
        <v>100000</v>
      </c>
      <c r="K16" s="5"/>
      <c r="L16" s="83"/>
    </row>
    <row r="17" spans="1:13" ht="16.5" thickBot="1">
      <c r="A17" s="4">
        <v>15</v>
      </c>
      <c r="B17" s="228" t="s">
        <v>752</v>
      </c>
      <c r="C17" s="15" t="s">
        <v>10</v>
      </c>
      <c r="D17" s="5"/>
      <c r="E17" s="5"/>
      <c r="F17" s="5"/>
      <c r="G17" s="5"/>
      <c r="H17" s="15">
        <v>175000</v>
      </c>
      <c r="I17" s="15">
        <f t="shared" si="0"/>
        <v>0</v>
      </c>
      <c r="J17" s="15">
        <f t="shared" si="1"/>
        <v>100000</v>
      </c>
      <c r="K17" s="5"/>
      <c r="L17" s="84"/>
    </row>
    <row r="18" spans="1:13" s="33" customFormat="1" ht="16.5" thickBot="1">
      <c r="A18" s="4">
        <v>16</v>
      </c>
      <c r="B18" s="228" t="s">
        <v>753</v>
      </c>
      <c r="C18" s="15" t="s">
        <v>10</v>
      </c>
      <c r="D18" s="15"/>
      <c r="E18" s="15"/>
      <c r="F18" s="15"/>
      <c r="G18" s="15"/>
      <c r="H18" s="15">
        <v>175000</v>
      </c>
      <c r="I18" s="15">
        <f t="shared" si="0"/>
        <v>0</v>
      </c>
      <c r="J18" s="15">
        <f t="shared" si="1"/>
        <v>100000</v>
      </c>
      <c r="K18" s="15"/>
      <c r="L18" s="145"/>
    </row>
    <row r="19" spans="1:13" s="33" customFormat="1" ht="16.5" thickBot="1">
      <c r="A19" s="14">
        <v>17</v>
      </c>
      <c r="B19" s="228" t="s">
        <v>754</v>
      </c>
      <c r="C19" s="15" t="s">
        <v>10</v>
      </c>
      <c r="D19" s="15">
        <v>15000</v>
      </c>
      <c r="E19" s="15">
        <v>85000</v>
      </c>
      <c r="F19" s="15"/>
      <c r="G19" s="15"/>
      <c r="H19" s="15">
        <v>175000</v>
      </c>
      <c r="I19" s="15">
        <f t="shared" si="0"/>
        <v>100000</v>
      </c>
      <c r="J19" s="15">
        <f t="shared" si="1"/>
        <v>0</v>
      </c>
      <c r="K19" s="15"/>
      <c r="L19" s="145"/>
    </row>
    <row r="20" spans="1:13" ht="16.5" thickBot="1">
      <c r="A20" s="4">
        <v>18</v>
      </c>
      <c r="B20" s="228" t="s">
        <v>755</v>
      </c>
      <c r="C20" s="15" t="s">
        <v>10</v>
      </c>
      <c r="D20" s="5"/>
      <c r="E20" s="5"/>
      <c r="F20" s="5"/>
      <c r="G20" s="5"/>
      <c r="H20" s="15">
        <v>175000</v>
      </c>
      <c r="I20" s="15">
        <f t="shared" si="0"/>
        <v>0</v>
      </c>
      <c r="J20" s="15">
        <f t="shared" si="1"/>
        <v>100000</v>
      </c>
      <c r="K20" s="5"/>
      <c r="L20" s="85"/>
    </row>
    <row r="21" spans="1:13" s="33" customFormat="1" ht="16.5" thickBot="1">
      <c r="A21" s="4">
        <v>19</v>
      </c>
      <c r="B21" s="228" t="s">
        <v>756</v>
      </c>
      <c r="C21" s="15" t="s">
        <v>10</v>
      </c>
      <c r="D21" s="5"/>
      <c r="E21" s="5"/>
      <c r="F21" s="5"/>
      <c r="G21" s="5"/>
      <c r="H21" s="15">
        <v>175000</v>
      </c>
      <c r="I21" s="15">
        <f t="shared" si="0"/>
        <v>0</v>
      </c>
      <c r="J21" s="15">
        <f t="shared" si="1"/>
        <v>100000</v>
      </c>
      <c r="K21" s="5"/>
      <c r="L21" s="83"/>
      <c r="M21"/>
    </row>
    <row r="22" spans="1:13" ht="16.5" thickBot="1">
      <c r="A22" s="4">
        <v>20</v>
      </c>
      <c r="B22" s="228" t="s">
        <v>757</v>
      </c>
      <c r="C22" s="15" t="s">
        <v>10</v>
      </c>
      <c r="D22" s="5">
        <v>15000</v>
      </c>
      <c r="E22" s="5"/>
      <c r="F22" s="5"/>
      <c r="G22" s="5"/>
      <c r="H22" s="15">
        <v>175000</v>
      </c>
      <c r="I22" s="15">
        <f t="shared" si="0"/>
        <v>15000</v>
      </c>
      <c r="J22" s="15">
        <f t="shared" si="1"/>
        <v>85000</v>
      </c>
      <c r="K22" s="5"/>
      <c r="L22" s="83"/>
      <c r="M22" s="33"/>
    </row>
    <row r="23" spans="1:13" ht="16.5" thickBot="1">
      <c r="A23" s="4">
        <v>21</v>
      </c>
      <c r="B23" s="54" t="s">
        <v>758</v>
      </c>
      <c r="C23" s="15" t="s">
        <v>10</v>
      </c>
      <c r="D23" s="5">
        <v>15000</v>
      </c>
      <c r="E23" s="5"/>
      <c r="F23" s="5"/>
      <c r="G23" s="5"/>
      <c r="H23" s="15">
        <v>175000</v>
      </c>
      <c r="I23" s="15">
        <f t="shared" si="0"/>
        <v>15000</v>
      </c>
      <c r="J23" s="15">
        <f t="shared" si="1"/>
        <v>85000</v>
      </c>
      <c r="K23" s="5"/>
      <c r="L23" s="83"/>
    </row>
    <row r="24" spans="1:13" ht="16.5" thickBot="1">
      <c r="A24" s="4">
        <v>22</v>
      </c>
      <c r="B24" s="228" t="s">
        <v>759</v>
      </c>
      <c r="C24" s="15" t="s">
        <v>10</v>
      </c>
      <c r="D24" s="5"/>
      <c r="E24" s="5"/>
      <c r="F24" s="5"/>
      <c r="G24" s="5"/>
      <c r="H24" s="15">
        <v>175000</v>
      </c>
      <c r="I24" s="15">
        <f t="shared" si="0"/>
        <v>0</v>
      </c>
      <c r="J24" s="15">
        <f t="shared" si="1"/>
        <v>100000</v>
      </c>
      <c r="K24" s="5"/>
      <c r="L24" s="83"/>
    </row>
    <row r="25" spans="1:13" s="33" customFormat="1" ht="16.5" thickBot="1">
      <c r="A25" s="14">
        <v>23</v>
      </c>
      <c r="B25" s="228" t="s">
        <v>760</v>
      </c>
      <c r="C25" s="15" t="s">
        <v>10</v>
      </c>
      <c r="D25" s="15"/>
      <c r="E25" s="15"/>
      <c r="F25" s="15"/>
      <c r="G25" s="15"/>
      <c r="H25" s="15">
        <v>175000</v>
      </c>
      <c r="I25" s="15">
        <f t="shared" si="0"/>
        <v>0</v>
      </c>
      <c r="J25" s="15">
        <f t="shared" si="1"/>
        <v>100000</v>
      </c>
      <c r="K25" s="15"/>
      <c r="L25" s="187"/>
    </row>
    <row r="26" spans="1:13" ht="16.5" thickBot="1">
      <c r="A26" s="4">
        <v>24</v>
      </c>
      <c r="B26" s="228" t="s">
        <v>761</v>
      </c>
      <c r="C26" s="15" t="s">
        <v>10</v>
      </c>
      <c r="D26" s="5"/>
      <c r="E26" s="5"/>
      <c r="F26" s="5"/>
      <c r="G26" s="5"/>
      <c r="H26" s="15">
        <v>175000</v>
      </c>
      <c r="I26" s="15">
        <f t="shared" si="0"/>
        <v>0</v>
      </c>
      <c r="J26" s="15">
        <f t="shared" si="1"/>
        <v>100000</v>
      </c>
      <c r="K26" s="5"/>
      <c r="L26" s="83"/>
    </row>
    <row r="27" spans="1:13" ht="16.5" thickBot="1">
      <c r="A27" s="4">
        <v>25</v>
      </c>
      <c r="B27" s="54" t="s">
        <v>762</v>
      </c>
      <c r="C27" s="15" t="s">
        <v>10</v>
      </c>
      <c r="D27" s="5"/>
      <c r="E27" s="5"/>
      <c r="F27" s="5"/>
      <c r="G27" s="5"/>
      <c r="H27" s="15">
        <v>175000</v>
      </c>
      <c r="I27" s="15">
        <f t="shared" si="0"/>
        <v>0</v>
      </c>
      <c r="J27" s="15">
        <f t="shared" si="1"/>
        <v>100000</v>
      </c>
      <c r="K27" s="5"/>
      <c r="L27" s="83"/>
    </row>
    <row r="28" spans="1:13" ht="16.5" thickBot="1">
      <c r="A28" s="4">
        <v>26</v>
      </c>
      <c r="B28" s="228" t="s">
        <v>763</v>
      </c>
      <c r="C28" s="15" t="s">
        <v>10</v>
      </c>
      <c r="D28" s="5"/>
      <c r="E28" s="5"/>
      <c r="F28" s="5"/>
      <c r="G28" s="5"/>
      <c r="H28" s="15">
        <v>175000</v>
      </c>
      <c r="I28" s="15">
        <f t="shared" si="0"/>
        <v>0</v>
      </c>
      <c r="J28" s="15">
        <f t="shared" si="1"/>
        <v>100000</v>
      </c>
      <c r="K28" s="5"/>
      <c r="L28" s="84"/>
    </row>
    <row r="29" spans="1:13" ht="16.5" thickBot="1">
      <c r="A29" s="4">
        <v>27</v>
      </c>
      <c r="B29" s="228" t="s">
        <v>764</v>
      </c>
      <c r="C29" s="15" t="s">
        <v>10</v>
      </c>
      <c r="D29" s="5">
        <v>100000</v>
      </c>
      <c r="E29" s="5"/>
      <c r="F29" s="5"/>
      <c r="G29" s="5"/>
      <c r="H29" s="15">
        <v>175000</v>
      </c>
      <c r="I29" s="15">
        <f t="shared" si="0"/>
        <v>100000</v>
      </c>
      <c r="J29" s="15">
        <f t="shared" si="1"/>
        <v>0</v>
      </c>
      <c r="K29" s="5"/>
      <c r="L29" s="83"/>
    </row>
    <row r="30" spans="1:13" ht="16.5" thickBot="1">
      <c r="A30" s="4">
        <v>28</v>
      </c>
      <c r="B30" s="228" t="s">
        <v>765</v>
      </c>
      <c r="C30" s="15" t="s">
        <v>10</v>
      </c>
      <c r="D30" s="5"/>
      <c r="E30" s="5"/>
      <c r="F30" s="5"/>
      <c r="G30" s="5"/>
      <c r="H30" s="15">
        <v>175000</v>
      </c>
      <c r="I30" s="15">
        <f t="shared" si="0"/>
        <v>0</v>
      </c>
      <c r="J30" s="15">
        <f t="shared" si="1"/>
        <v>100000</v>
      </c>
      <c r="K30" s="5"/>
      <c r="L30" s="83"/>
    </row>
    <row r="31" spans="1:13" ht="16.5" thickBot="1">
      <c r="A31" s="4">
        <v>29</v>
      </c>
      <c r="B31" s="54" t="s">
        <v>766</v>
      </c>
      <c r="C31" s="15" t="s">
        <v>10</v>
      </c>
      <c r="D31" s="5"/>
      <c r="E31" s="5"/>
      <c r="F31" s="5"/>
      <c r="G31" s="5"/>
      <c r="H31" s="15">
        <v>175000</v>
      </c>
      <c r="I31" s="15">
        <f t="shared" si="0"/>
        <v>0</v>
      </c>
      <c r="J31" s="15">
        <f t="shared" si="1"/>
        <v>100000</v>
      </c>
      <c r="K31" s="5"/>
      <c r="L31" s="83"/>
    </row>
    <row r="32" spans="1:13" s="33" customFormat="1" ht="16.5" thickBot="1">
      <c r="A32" s="4">
        <v>30</v>
      </c>
      <c r="B32" s="228" t="s">
        <v>767</v>
      </c>
      <c r="C32" s="15" t="s">
        <v>10</v>
      </c>
      <c r="D32" s="15"/>
      <c r="E32" s="15"/>
      <c r="F32" s="15"/>
      <c r="G32" s="15"/>
      <c r="H32" s="15">
        <v>175000</v>
      </c>
      <c r="I32" s="15">
        <f t="shared" si="0"/>
        <v>0</v>
      </c>
      <c r="J32" s="15">
        <f t="shared" si="1"/>
        <v>100000</v>
      </c>
      <c r="K32" s="15"/>
      <c r="L32" s="186"/>
      <c r="M32" s="33" t="s">
        <v>92</v>
      </c>
    </row>
    <row r="33" spans="1:12" ht="16.5" thickBot="1">
      <c r="A33" s="4">
        <v>31</v>
      </c>
      <c r="B33" s="54" t="s">
        <v>768</v>
      </c>
      <c r="C33" s="15" t="s">
        <v>10</v>
      </c>
      <c r="D33" s="5">
        <v>105000</v>
      </c>
      <c r="E33" s="5"/>
      <c r="F33" s="5"/>
      <c r="G33" s="5"/>
      <c r="H33" s="15">
        <v>175000</v>
      </c>
      <c r="I33" s="15">
        <f t="shared" si="0"/>
        <v>105000</v>
      </c>
      <c r="J33" s="15">
        <f t="shared" si="1"/>
        <v>-5000</v>
      </c>
      <c r="K33" s="5"/>
      <c r="L33" s="83"/>
    </row>
    <row r="34" spans="1:12" ht="16.5" thickBot="1">
      <c r="A34" s="4">
        <v>32</v>
      </c>
      <c r="B34" s="228" t="s">
        <v>769</v>
      </c>
      <c r="C34" s="15" t="s">
        <v>10</v>
      </c>
      <c r="D34" s="5"/>
      <c r="E34" s="5"/>
      <c r="F34" s="5"/>
      <c r="G34" s="5"/>
      <c r="H34" s="15">
        <v>175000</v>
      </c>
      <c r="I34" s="15">
        <f t="shared" si="0"/>
        <v>0</v>
      </c>
      <c r="J34" s="15">
        <f t="shared" si="1"/>
        <v>100000</v>
      </c>
      <c r="K34" s="5"/>
      <c r="L34" s="83"/>
    </row>
    <row r="35" spans="1:12" ht="16.5" thickBot="1">
      <c r="A35" s="4">
        <v>33</v>
      </c>
      <c r="B35" s="228" t="s">
        <v>770</v>
      </c>
      <c r="C35" s="15" t="s">
        <v>10</v>
      </c>
      <c r="D35" s="5">
        <v>20000</v>
      </c>
      <c r="E35" s="5"/>
      <c r="F35" s="5"/>
      <c r="G35" s="5"/>
      <c r="H35" s="15">
        <v>175000</v>
      </c>
      <c r="I35" s="15">
        <f t="shared" ref="I35:I51" si="2">SUM(D35:G35)</f>
        <v>20000</v>
      </c>
      <c r="J35" s="15">
        <f t="shared" ref="J35:J51" si="3">100000-I35</f>
        <v>80000</v>
      </c>
      <c r="K35" s="5"/>
      <c r="L35" s="85"/>
    </row>
    <row r="36" spans="1:12" ht="16.5" thickBot="1">
      <c r="A36" s="4">
        <v>34</v>
      </c>
      <c r="B36" s="228" t="s">
        <v>771</v>
      </c>
      <c r="C36" s="15" t="s">
        <v>10</v>
      </c>
      <c r="D36" s="5">
        <v>100000</v>
      </c>
      <c r="E36" s="5"/>
      <c r="F36" s="5"/>
      <c r="G36" s="4"/>
      <c r="H36" s="15">
        <v>175000</v>
      </c>
      <c r="I36" s="15">
        <f t="shared" si="2"/>
        <v>100000</v>
      </c>
      <c r="J36" s="15">
        <f t="shared" si="3"/>
        <v>0</v>
      </c>
      <c r="K36" s="4"/>
      <c r="L36" s="83"/>
    </row>
    <row r="37" spans="1:12" ht="16.5" thickBot="1">
      <c r="A37" s="4">
        <v>35</v>
      </c>
      <c r="B37" s="54" t="s">
        <v>772</v>
      </c>
      <c r="C37" s="15" t="s">
        <v>10</v>
      </c>
      <c r="D37" s="5"/>
      <c r="E37" s="5"/>
      <c r="F37" s="5"/>
      <c r="G37" s="4"/>
      <c r="H37" s="15">
        <v>175000</v>
      </c>
      <c r="I37" s="15">
        <f t="shared" si="2"/>
        <v>0</v>
      </c>
      <c r="J37" s="15">
        <f t="shared" si="3"/>
        <v>100000</v>
      </c>
      <c r="K37" s="4"/>
      <c r="L37" s="83"/>
    </row>
    <row r="38" spans="1:12" ht="16.5" thickBot="1">
      <c r="A38" s="4">
        <v>36</v>
      </c>
      <c r="B38" s="228" t="s">
        <v>773</v>
      </c>
      <c r="C38" s="15" t="s">
        <v>10</v>
      </c>
      <c r="D38" s="5"/>
      <c r="E38" s="5"/>
      <c r="F38" s="5"/>
      <c r="G38" s="5"/>
      <c r="H38" s="15">
        <v>175000</v>
      </c>
      <c r="I38" s="15">
        <f t="shared" si="2"/>
        <v>0</v>
      </c>
      <c r="J38" s="15">
        <f t="shared" si="3"/>
        <v>100000</v>
      </c>
      <c r="K38" s="5"/>
      <c r="L38" s="84"/>
    </row>
    <row r="39" spans="1:12" ht="16.5" thickBot="1">
      <c r="A39" s="4">
        <v>37</v>
      </c>
      <c r="B39" s="228" t="s">
        <v>774</v>
      </c>
      <c r="C39" s="15" t="s">
        <v>10</v>
      </c>
      <c r="D39" s="5">
        <v>100000</v>
      </c>
      <c r="E39" s="5"/>
      <c r="F39" s="5"/>
      <c r="G39" s="5"/>
      <c r="H39" s="15">
        <v>175000</v>
      </c>
      <c r="I39" s="15">
        <f t="shared" si="2"/>
        <v>100000</v>
      </c>
      <c r="J39" s="15">
        <f t="shared" si="3"/>
        <v>0</v>
      </c>
      <c r="K39" s="5"/>
      <c r="L39" s="83"/>
    </row>
    <row r="40" spans="1:12" ht="16.5" thickBot="1">
      <c r="A40" s="4">
        <v>38</v>
      </c>
      <c r="B40" s="228" t="s">
        <v>775</v>
      </c>
      <c r="C40" s="15" t="s">
        <v>10</v>
      </c>
      <c r="D40" s="5">
        <v>100000</v>
      </c>
      <c r="E40" s="5"/>
      <c r="F40" s="5"/>
      <c r="G40" s="5"/>
      <c r="H40" s="15">
        <v>175000</v>
      </c>
      <c r="I40" s="15">
        <f t="shared" si="2"/>
        <v>100000</v>
      </c>
      <c r="J40" s="15">
        <f t="shared" si="3"/>
        <v>0</v>
      </c>
      <c r="K40" s="5"/>
      <c r="L40" s="83"/>
    </row>
    <row r="41" spans="1:12" ht="16.5" thickBot="1">
      <c r="A41" s="4">
        <v>39</v>
      </c>
      <c r="B41" s="228" t="s">
        <v>776</v>
      </c>
      <c r="C41" s="15" t="s">
        <v>10</v>
      </c>
      <c r="D41" s="5">
        <v>15000</v>
      </c>
      <c r="E41" s="5"/>
      <c r="F41" s="5"/>
      <c r="G41" s="5"/>
      <c r="H41" s="15">
        <v>175000</v>
      </c>
      <c r="I41" s="15">
        <f t="shared" si="2"/>
        <v>15000</v>
      </c>
      <c r="J41" s="15">
        <f t="shared" si="3"/>
        <v>85000</v>
      </c>
      <c r="K41" s="5"/>
      <c r="L41" s="83"/>
    </row>
    <row r="42" spans="1:12" ht="16.5" thickBot="1">
      <c r="A42" s="4">
        <v>40</v>
      </c>
      <c r="B42" s="228" t="s">
        <v>777</v>
      </c>
      <c r="C42" s="15" t="s">
        <v>10</v>
      </c>
      <c r="D42" s="15">
        <v>15000</v>
      </c>
      <c r="E42" s="15"/>
      <c r="F42" s="15"/>
      <c r="G42" s="15"/>
      <c r="H42" s="15">
        <v>175000</v>
      </c>
      <c r="I42" s="15">
        <f t="shared" si="2"/>
        <v>15000</v>
      </c>
      <c r="J42" s="15">
        <f t="shared" si="3"/>
        <v>85000</v>
      </c>
      <c r="K42" s="15"/>
      <c r="L42" s="85"/>
    </row>
    <row r="43" spans="1:12" ht="16.5" thickBot="1">
      <c r="A43" s="4">
        <v>41</v>
      </c>
      <c r="B43" s="228" t="s">
        <v>778</v>
      </c>
      <c r="C43" s="15" t="s">
        <v>10</v>
      </c>
      <c r="D43" s="5">
        <v>15000</v>
      </c>
      <c r="E43" s="5"/>
      <c r="F43" s="5"/>
      <c r="G43" s="5"/>
      <c r="H43" s="15">
        <v>175000</v>
      </c>
      <c r="I43" s="15">
        <f t="shared" si="2"/>
        <v>15000</v>
      </c>
      <c r="J43" s="15">
        <f t="shared" si="3"/>
        <v>85000</v>
      </c>
      <c r="K43" s="5"/>
      <c r="L43" s="85"/>
    </row>
    <row r="44" spans="1:12" ht="16.5" thickBot="1">
      <c r="A44" s="4">
        <v>42</v>
      </c>
      <c r="B44" s="228" t="s">
        <v>779</v>
      </c>
      <c r="C44" s="15" t="s">
        <v>10</v>
      </c>
      <c r="D44" s="5"/>
      <c r="E44" s="5"/>
      <c r="F44" s="5"/>
      <c r="G44" s="5"/>
      <c r="H44" s="15">
        <v>175000</v>
      </c>
      <c r="I44" s="15">
        <f t="shared" si="2"/>
        <v>0</v>
      </c>
      <c r="J44" s="15">
        <f t="shared" si="3"/>
        <v>100000</v>
      </c>
      <c r="K44" s="5"/>
      <c r="L44" s="83"/>
    </row>
    <row r="45" spans="1:12" ht="16.5" thickBot="1">
      <c r="A45" s="4">
        <v>43</v>
      </c>
      <c r="B45" s="228" t="s">
        <v>780</v>
      </c>
      <c r="C45" s="15" t="s">
        <v>10</v>
      </c>
      <c r="D45" s="5"/>
      <c r="E45" s="5"/>
      <c r="F45" s="5"/>
      <c r="G45" s="5"/>
      <c r="H45" s="15">
        <v>175000</v>
      </c>
      <c r="I45" s="15">
        <f t="shared" si="2"/>
        <v>0</v>
      </c>
      <c r="J45" s="15">
        <f t="shared" si="3"/>
        <v>100000</v>
      </c>
      <c r="K45" s="5"/>
      <c r="L45" s="87"/>
    </row>
    <row r="46" spans="1:12" ht="16.5" thickBot="1">
      <c r="A46" s="4">
        <v>44</v>
      </c>
      <c r="B46" s="228" t="s">
        <v>781</v>
      </c>
      <c r="C46" s="15" t="s">
        <v>10</v>
      </c>
      <c r="D46" s="5">
        <v>25000</v>
      </c>
      <c r="E46" s="5"/>
      <c r="F46" s="5"/>
      <c r="G46" s="5"/>
      <c r="H46" s="15">
        <v>175000</v>
      </c>
      <c r="I46" s="15">
        <f t="shared" si="2"/>
        <v>25000</v>
      </c>
      <c r="J46" s="15">
        <f t="shared" si="3"/>
        <v>75000</v>
      </c>
      <c r="K46" s="5"/>
      <c r="L46" s="85"/>
    </row>
    <row r="47" spans="1:12" ht="16.5" thickBot="1">
      <c r="A47" s="4">
        <v>45</v>
      </c>
      <c r="B47" s="228" t="s">
        <v>782</v>
      </c>
      <c r="C47" s="15" t="s">
        <v>10</v>
      </c>
      <c r="D47" s="5">
        <v>125000</v>
      </c>
      <c r="E47" s="5"/>
      <c r="F47" s="5"/>
      <c r="G47" s="5"/>
      <c r="H47" s="15">
        <v>175000</v>
      </c>
      <c r="I47" s="15">
        <f t="shared" si="2"/>
        <v>125000</v>
      </c>
      <c r="J47" s="15">
        <f t="shared" si="3"/>
        <v>-25000</v>
      </c>
      <c r="K47" s="5"/>
      <c r="L47" s="84"/>
    </row>
    <row r="48" spans="1:12" ht="16.5" thickBot="1">
      <c r="A48" s="4">
        <v>46</v>
      </c>
      <c r="B48" s="228" t="s">
        <v>783</v>
      </c>
      <c r="C48" s="15" t="s">
        <v>10</v>
      </c>
      <c r="D48" s="5">
        <v>70000</v>
      </c>
      <c r="E48" s="5"/>
      <c r="F48" s="5"/>
      <c r="G48" s="5"/>
      <c r="H48" s="15">
        <v>175000</v>
      </c>
      <c r="I48" s="15">
        <f t="shared" si="2"/>
        <v>70000</v>
      </c>
      <c r="J48" s="15">
        <f t="shared" si="3"/>
        <v>30000</v>
      </c>
      <c r="K48" s="5"/>
      <c r="L48" s="83"/>
    </row>
    <row r="49" spans="1:12" ht="16.5" thickBot="1">
      <c r="A49" s="4">
        <v>47</v>
      </c>
      <c r="B49" s="228" t="s">
        <v>784</v>
      </c>
      <c r="C49" s="15" t="s">
        <v>10</v>
      </c>
      <c r="D49" s="5"/>
      <c r="E49" s="5"/>
      <c r="F49" s="5"/>
      <c r="G49" s="5"/>
      <c r="H49" s="15">
        <v>175000</v>
      </c>
      <c r="I49" s="15">
        <f t="shared" si="2"/>
        <v>0</v>
      </c>
      <c r="J49" s="15">
        <f t="shared" si="3"/>
        <v>100000</v>
      </c>
      <c r="K49" s="5"/>
      <c r="L49" s="83"/>
    </row>
    <row r="50" spans="1:12" ht="16.5" thickBot="1">
      <c r="A50" s="4">
        <v>48</v>
      </c>
      <c r="B50" s="228" t="s">
        <v>785</v>
      </c>
      <c r="C50" s="15" t="s">
        <v>10</v>
      </c>
      <c r="D50" s="5"/>
      <c r="E50" s="5"/>
      <c r="F50" s="5"/>
      <c r="G50" s="5"/>
      <c r="H50" s="15">
        <v>175000</v>
      </c>
      <c r="I50" s="15">
        <f t="shared" si="2"/>
        <v>0</v>
      </c>
      <c r="J50" s="15">
        <f t="shared" si="3"/>
        <v>100000</v>
      </c>
      <c r="K50" s="5"/>
      <c r="L50" s="83"/>
    </row>
    <row r="51" spans="1:12" ht="16.5" thickBot="1">
      <c r="A51" s="4">
        <v>49</v>
      </c>
      <c r="B51" s="228" t="s">
        <v>786</v>
      </c>
      <c r="C51" s="15" t="s">
        <v>10</v>
      </c>
      <c r="D51" s="5">
        <v>25000</v>
      </c>
      <c r="E51" s="5"/>
      <c r="F51" s="5"/>
      <c r="G51" s="5"/>
      <c r="H51" s="15">
        <v>175000</v>
      </c>
      <c r="I51" s="15">
        <f t="shared" si="2"/>
        <v>25000</v>
      </c>
      <c r="J51" s="15">
        <f t="shared" si="3"/>
        <v>75000</v>
      </c>
      <c r="K51" s="5"/>
      <c r="L51" s="85"/>
    </row>
    <row r="53" spans="1:12" ht="16.5" thickBot="1">
      <c r="A53" s="4">
        <v>51</v>
      </c>
      <c r="B53" s="228" t="s">
        <v>788</v>
      </c>
      <c r="C53" s="15" t="s">
        <v>10</v>
      </c>
      <c r="D53" s="5">
        <v>100000</v>
      </c>
      <c r="E53" s="5"/>
      <c r="F53" s="5"/>
      <c r="G53" s="5"/>
      <c r="H53" s="15">
        <v>175000</v>
      </c>
      <c r="I53" s="15">
        <f t="shared" ref="I53:I60" si="4">SUM(D53:G53)</f>
        <v>100000</v>
      </c>
      <c r="J53" s="15">
        <f t="shared" ref="J53:J60" si="5">100000-I53</f>
        <v>0</v>
      </c>
      <c r="K53" s="5"/>
      <c r="L53" s="84"/>
    </row>
    <row r="54" spans="1:12" ht="16.5" thickBot="1">
      <c r="A54" s="4">
        <v>52</v>
      </c>
      <c r="B54" s="228" t="s">
        <v>789</v>
      </c>
      <c r="C54" s="15" t="s">
        <v>10</v>
      </c>
      <c r="D54" s="5"/>
      <c r="E54" s="5"/>
      <c r="F54" s="5"/>
      <c r="G54" s="5"/>
      <c r="H54" s="15">
        <v>175000</v>
      </c>
      <c r="I54" s="15">
        <f t="shared" si="4"/>
        <v>0</v>
      </c>
      <c r="J54" s="15">
        <f t="shared" si="5"/>
        <v>100000</v>
      </c>
      <c r="K54" s="5"/>
      <c r="L54" s="83"/>
    </row>
    <row r="55" spans="1:12" ht="16.5" thickBot="1">
      <c r="A55" s="4">
        <v>53</v>
      </c>
      <c r="B55" s="228" t="s">
        <v>790</v>
      </c>
      <c r="C55" s="15" t="s">
        <v>10</v>
      </c>
      <c r="D55" s="5"/>
      <c r="E55" s="5"/>
      <c r="F55" s="5"/>
      <c r="G55" s="5"/>
      <c r="H55" s="15">
        <v>175000</v>
      </c>
      <c r="I55" s="15">
        <f t="shared" si="4"/>
        <v>0</v>
      </c>
      <c r="J55" s="15">
        <f t="shared" si="5"/>
        <v>100000</v>
      </c>
      <c r="K55" s="5"/>
      <c r="L55" s="83"/>
    </row>
    <row r="56" spans="1:12" ht="16.5" thickBot="1">
      <c r="A56" s="4">
        <v>54</v>
      </c>
      <c r="B56" s="228" t="s">
        <v>791</v>
      </c>
      <c r="C56" s="15" t="s">
        <v>10</v>
      </c>
      <c r="D56" s="5"/>
      <c r="E56" s="5"/>
      <c r="F56" s="5"/>
      <c r="G56" s="5"/>
      <c r="H56" s="15">
        <v>175000</v>
      </c>
      <c r="I56" s="15">
        <f t="shared" si="4"/>
        <v>0</v>
      </c>
      <c r="J56" s="15">
        <f t="shared" si="5"/>
        <v>100000</v>
      </c>
      <c r="K56" s="5"/>
      <c r="L56" s="83"/>
    </row>
    <row r="57" spans="1:12" ht="16.5" thickBot="1">
      <c r="A57" s="4">
        <v>55</v>
      </c>
      <c r="B57" s="228" t="s">
        <v>792</v>
      </c>
      <c r="C57" s="15" t="s">
        <v>10</v>
      </c>
      <c r="D57" s="5">
        <v>15000</v>
      </c>
      <c r="E57" s="5"/>
      <c r="F57" s="5"/>
      <c r="G57" s="5"/>
      <c r="H57" s="15">
        <v>175000</v>
      </c>
      <c r="I57" s="15">
        <f t="shared" si="4"/>
        <v>15000</v>
      </c>
      <c r="J57" s="15">
        <f t="shared" si="5"/>
        <v>85000</v>
      </c>
      <c r="K57" s="5"/>
      <c r="L57" s="86"/>
    </row>
    <row r="58" spans="1:12" ht="15.75">
      <c r="A58" s="4">
        <v>56</v>
      </c>
      <c r="B58" s="228" t="s">
        <v>793</v>
      </c>
      <c r="C58" s="15" t="s">
        <v>10</v>
      </c>
      <c r="D58" s="5"/>
      <c r="E58" s="5"/>
      <c r="F58" s="5"/>
      <c r="G58" s="5"/>
      <c r="H58" s="15">
        <v>175000</v>
      </c>
      <c r="I58" s="15">
        <f t="shared" si="4"/>
        <v>0</v>
      </c>
      <c r="J58" s="15">
        <f t="shared" si="5"/>
        <v>100000</v>
      </c>
      <c r="K58" s="5"/>
      <c r="L58" s="144"/>
    </row>
    <row r="59" spans="1:12" ht="15.75">
      <c r="A59" s="4">
        <v>57</v>
      </c>
      <c r="B59" s="228" t="s">
        <v>794</v>
      </c>
      <c r="C59" s="15" t="s">
        <v>10</v>
      </c>
      <c r="D59" s="4"/>
      <c r="E59" s="4"/>
      <c r="F59" s="4"/>
      <c r="G59" s="4"/>
      <c r="H59" s="15">
        <v>175000</v>
      </c>
      <c r="I59" s="15">
        <f t="shared" si="4"/>
        <v>0</v>
      </c>
      <c r="J59" s="15">
        <f t="shared" si="5"/>
        <v>100000</v>
      </c>
      <c r="K59" s="4"/>
      <c r="L59" s="4"/>
    </row>
    <row r="60" spans="1:12" ht="15.75">
      <c r="A60" s="4">
        <v>58</v>
      </c>
      <c r="B60" s="228" t="s">
        <v>795</v>
      </c>
      <c r="C60" s="15" t="s">
        <v>10</v>
      </c>
      <c r="H60" s="15">
        <v>175000</v>
      </c>
      <c r="I60" s="15">
        <f t="shared" si="4"/>
        <v>0</v>
      </c>
      <c r="J60" s="15">
        <f t="shared" si="5"/>
        <v>100000</v>
      </c>
    </row>
    <row r="61" spans="1:12">
      <c r="C61" s="15" t="s">
        <v>10</v>
      </c>
      <c r="H61" s="105"/>
      <c r="I61" s="105"/>
      <c r="J61" s="184"/>
    </row>
  </sheetData>
  <sortState ref="A3:K61">
    <sortCondition ref="B3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5"/>
  <sheetViews>
    <sheetView topLeftCell="A4" workbookViewId="0">
      <selection activeCell="D28" sqref="D28"/>
    </sheetView>
  </sheetViews>
  <sheetFormatPr defaultColWidth="8.85546875" defaultRowHeight="15"/>
  <cols>
    <col min="1" max="1" width="4.5703125" customWidth="1"/>
    <col min="2" max="2" width="41.42578125" customWidth="1"/>
    <col min="4" max="6" width="9.85546875" customWidth="1"/>
    <col min="7" max="7" width="10" customWidth="1"/>
    <col min="8" max="8" width="10.28515625" customWidth="1"/>
    <col min="9" max="9" width="12.140625" customWidth="1"/>
    <col min="10" max="10" width="9.42578125" customWidth="1"/>
    <col min="11" max="11" width="9.42578125" hidden="1" customWidth="1"/>
    <col min="12" max="12" width="17.28515625" customWidth="1"/>
  </cols>
  <sheetData>
    <row r="1" spans="1:12" s="2" customFormat="1">
      <c r="B1" s="2" t="s">
        <v>50</v>
      </c>
      <c r="E1" s="225"/>
      <c r="F1" s="225"/>
    </row>
    <row r="2" spans="1:12" ht="30">
      <c r="A2" s="1" t="s">
        <v>0</v>
      </c>
      <c r="B2" s="1" t="s">
        <v>1</v>
      </c>
      <c r="C2" s="1" t="s">
        <v>2</v>
      </c>
      <c r="D2" s="3" t="s">
        <v>4</v>
      </c>
      <c r="E2" s="3" t="s">
        <v>65</v>
      </c>
      <c r="F2" s="3" t="s">
        <v>77</v>
      </c>
      <c r="G2" s="3" t="s">
        <v>1659</v>
      </c>
      <c r="H2" s="3" t="s">
        <v>39</v>
      </c>
      <c r="I2" s="3" t="s">
        <v>8</v>
      </c>
      <c r="J2" s="3" t="s">
        <v>72</v>
      </c>
      <c r="K2" s="3" t="s">
        <v>61</v>
      </c>
      <c r="L2" s="1" t="s">
        <v>4</v>
      </c>
    </row>
    <row r="3" spans="1:12" ht="15.75">
      <c r="A3" s="4">
        <v>1</v>
      </c>
      <c r="B3" s="54" t="s">
        <v>796</v>
      </c>
      <c r="C3" s="4" t="s">
        <v>1661</v>
      </c>
      <c r="D3" s="5">
        <v>50000</v>
      </c>
      <c r="E3" s="5"/>
      <c r="F3" s="5"/>
      <c r="G3" s="5"/>
      <c r="H3" s="5">
        <v>175000</v>
      </c>
      <c r="I3" s="5">
        <f>SUM(D3:G3)</f>
        <v>50000</v>
      </c>
      <c r="J3" s="5">
        <f>100000-I3</f>
        <v>50000</v>
      </c>
      <c r="K3" s="5"/>
      <c r="L3" s="101"/>
    </row>
    <row r="4" spans="1:12" ht="15.75">
      <c r="A4" s="4">
        <v>2</v>
      </c>
      <c r="B4" s="54" t="s">
        <v>797</v>
      </c>
      <c r="C4" s="4" t="s">
        <v>1661</v>
      </c>
      <c r="D4" s="5"/>
      <c r="E4" s="5"/>
      <c r="F4" s="5"/>
      <c r="G4" s="5"/>
      <c r="H4" s="5">
        <v>175000</v>
      </c>
      <c r="I4" s="5">
        <f t="shared" ref="I4:I67" si="0">SUM(D4:G4)</f>
        <v>0</v>
      </c>
      <c r="J4" s="5">
        <f t="shared" ref="J4:J67" si="1">100000-I4</f>
        <v>100000</v>
      </c>
      <c r="K4" s="5"/>
      <c r="L4" s="100"/>
    </row>
    <row r="5" spans="1:12" ht="15.75">
      <c r="A5" s="4">
        <v>3</v>
      </c>
      <c r="B5" s="54" t="s">
        <v>798</v>
      </c>
      <c r="C5" s="4" t="s">
        <v>1661</v>
      </c>
      <c r="D5" s="5"/>
      <c r="E5" s="5"/>
      <c r="F5" s="5"/>
      <c r="G5" s="5"/>
      <c r="H5" s="5">
        <v>175000</v>
      </c>
      <c r="I5" s="5">
        <f t="shared" si="0"/>
        <v>0</v>
      </c>
      <c r="J5" s="5">
        <f t="shared" si="1"/>
        <v>100000</v>
      </c>
      <c r="K5" s="5"/>
      <c r="L5" s="101"/>
    </row>
    <row r="6" spans="1:12" ht="15.75">
      <c r="A6" s="4">
        <v>4</v>
      </c>
      <c r="B6" s="54" t="s">
        <v>799</v>
      </c>
      <c r="C6" s="4" t="s">
        <v>1661</v>
      </c>
      <c r="D6" s="5">
        <v>175000</v>
      </c>
      <c r="E6" s="5"/>
      <c r="F6" s="5"/>
      <c r="G6" s="5"/>
      <c r="H6" s="5">
        <v>175000</v>
      </c>
      <c r="I6" s="5">
        <f t="shared" si="0"/>
        <v>175000</v>
      </c>
      <c r="J6" s="5">
        <f t="shared" si="1"/>
        <v>-75000</v>
      </c>
      <c r="K6" s="5"/>
      <c r="L6" s="100"/>
    </row>
    <row r="7" spans="1:12" ht="15.75">
      <c r="A7" s="4">
        <v>5</v>
      </c>
      <c r="B7" s="54" t="s">
        <v>800</v>
      </c>
      <c r="C7" s="4" t="s">
        <v>1661</v>
      </c>
      <c r="D7" s="5"/>
      <c r="E7" s="5"/>
      <c r="F7" s="5"/>
      <c r="G7" s="5"/>
      <c r="H7" s="5">
        <v>175000</v>
      </c>
      <c r="I7" s="5">
        <f t="shared" si="0"/>
        <v>0</v>
      </c>
      <c r="J7" s="5">
        <f t="shared" si="1"/>
        <v>100000</v>
      </c>
      <c r="K7" s="5"/>
      <c r="L7" s="100"/>
    </row>
    <row r="8" spans="1:12" ht="15.75">
      <c r="A8" s="4">
        <v>6</v>
      </c>
      <c r="B8" s="54" t="s">
        <v>801</v>
      </c>
      <c r="C8" s="4" t="s">
        <v>1661</v>
      </c>
      <c r="D8" s="5">
        <v>15000</v>
      </c>
      <c r="E8" s="5"/>
      <c r="F8" s="5"/>
      <c r="G8" s="5"/>
      <c r="H8" s="5">
        <v>175000</v>
      </c>
      <c r="I8" s="5">
        <f t="shared" si="0"/>
        <v>15000</v>
      </c>
      <c r="J8" s="5">
        <f t="shared" si="1"/>
        <v>85000</v>
      </c>
      <c r="K8" s="5"/>
      <c r="L8" s="100"/>
    </row>
    <row r="9" spans="1:12" ht="15.75">
      <c r="A9" s="4">
        <v>7</v>
      </c>
      <c r="B9" s="54" t="s">
        <v>802</v>
      </c>
      <c r="C9" s="4" t="s">
        <v>1661</v>
      </c>
      <c r="D9" s="5">
        <v>140000</v>
      </c>
      <c r="E9" s="5"/>
      <c r="F9" s="5"/>
      <c r="G9" s="5"/>
      <c r="H9" s="5">
        <v>175000</v>
      </c>
      <c r="I9" s="5">
        <f t="shared" si="0"/>
        <v>140000</v>
      </c>
      <c r="J9" s="5">
        <f t="shared" si="1"/>
        <v>-40000</v>
      </c>
      <c r="K9" s="5"/>
      <c r="L9" s="102"/>
    </row>
    <row r="10" spans="1:12" ht="15.75">
      <c r="A10" s="4">
        <v>8</v>
      </c>
      <c r="B10" s="54" t="s">
        <v>803</v>
      </c>
      <c r="C10" s="4" t="s">
        <v>1661</v>
      </c>
      <c r="D10" s="5">
        <v>100000</v>
      </c>
      <c r="E10" s="5"/>
      <c r="F10" s="5"/>
      <c r="G10" s="5"/>
      <c r="H10" s="5">
        <v>175000</v>
      </c>
      <c r="I10" s="5">
        <f t="shared" si="0"/>
        <v>100000</v>
      </c>
      <c r="J10" s="5">
        <f t="shared" si="1"/>
        <v>0</v>
      </c>
      <c r="K10" s="5"/>
      <c r="L10" s="102"/>
    </row>
    <row r="11" spans="1:12" ht="15.75">
      <c r="A11" s="4">
        <v>9</v>
      </c>
      <c r="B11" s="54" t="s">
        <v>804</v>
      </c>
      <c r="C11" s="4" t="s">
        <v>1661</v>
      </c>
      <c r="D11" s="5"/>
      <c r="E11" s="5"/>
      <c r="F11" s="5"/>
      <c r="G11" s="5"/>
      <c r="H11" s="5">
        <v>175000</v>
      </c>
      <c r="I11" s="5">
        <f t="shared" si="0"/>
        <v>0</v>
      </c>
      <c r="J11" s="5">
        <f t="shared" si="1"/>
        <v>100000</v>
      </c>
      <c r="K11" s="5"/>
      <c r="L11" s="102"/>
    </row>
    <row r="12" spans="1:12" ht="14.25" customHeight="1">
      <c r="A12" s="4">
        <v>10</v>
      </c>
      <c r="B12" s="54" t="s">
        <v>1662</v>
      </c>
      <c r="C12" s="4" t="s">
        <v>1661</v>
      </c>
      <c r="D12" s="5">
        <v>175000</v>
      </c>
      <c r="E12" s="5"/>
      <c r="F12" s="5"/>
      <c r="G12" s="5"/>
      <c r="H12" s="5">
        <v>175000</v>
      </c>
      <c r="I12" s="5">
        <f t="shared" si="0"/>
        <v>175000</v>
      </c>
      <c r="J12" s="5">
        <f t="shared" si="1"/>
        <v>-75000</v>
      </c>
      <c r="K12" s="5"/>
      <c r="L12" s="102"/>
    </row>
    <row r="13" spans="1:12" ht="15.75">
      <c r="A13" s="4">
        <v>11</v>
      </c>
      <c r="B13" s="54" t="s">
        <v>805</v>
      </c>
      <c r="C13" s="4" t="s">
        <v>1661</v>
      </c>
      <c r="D13" s="5"/>
      <c r="E13" s="5"/>
      <c r="F13" s="5"/>
      <c r="G13" s="5"/>
      <c r="H13" s="5">
        <v>175000</v>
      </c>
      <c r="I13" s="5">
        <f t="shared" si="0"/>
        <v>0</v>
      </c>
      <c r="J13" s="5">
        <f t="shared" si="1"/>
        <v>100000</v>
      </c>
      <c r="K13" s="5"/>
      <c r="L13" s="102"/>
    </row>
    <row r="14" spans="1:12" ht="15.75">
      <c r="A14" s="4">
        <v>12</v>
      </c>
      <c r="B14" s="54" t="s">
        <v>806</v>
      </c>
      <c r="C14" s="4" t="s">
        <v>1661</v>
      </c>
      <c r="D14" s="5"/>
      <c r="E14" s="5"/>
      <c r="F14" s="5"/>
      <c r="G14" s="5"/>
      <c r="H14" s="5">
        <v>175000</v>
      </c>
      <c r="I14" s="5">
        <f t="shared" si="0"/>
        <v>0</v>
      </c>
      <c r="J14" s="5">
        <f t="shared" si="1"/>
        <v>100000</v>
      </c>
      <c r="K14" s="5"/>
      <c r="L14" s="102"/>
    </row>
    <row r="15" spans="1:12" ht="15.75">
      <c r="A15" s="4">
        <v>13</v>
      </c>
      <c r="B15" s="54" t="s">
        <v>807</v>
      </c>
      <c r="C15" s="4" t="s">
        <v>1661</v>
      </c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  <c r="K15" s="5"/>
      <c r="L15" s="102"/>
    </row>
    <row r="16" spans="1:12" ht="15.75">
      <c r="A16" s="4">
        <v>14</v>
      </c>
      <c r="B16" s="54" t="s">
        <v>808</v>
      </c>
      <c r="C16" s="4" t="s">
        <v>1661</v>
      </c>
      <c r="D16" s="5"/>
      <c r="E16" s="5"/>
      <c r="F16" s="5"/>
      <c r="G16" s="5"/>
      <c r="H16" s="5">
        <v>175000</v>
      </c>
      <c r="I16" s="5">
        <f t="shared" si="0"/>
        <v>0</v>
      </c>
      <c r="J16" s="5">
        <f t="shared" si="1"/>
        <v>100000</v>
      </c>
      <c r="K16" s="5"/>
      <c r="L16" s="102"/>
    </row>
    <row r="17" spans="1:12" ht="15.75">
      <c r="A17" s="4">
        <v>15</v>
      </c>
      <c r="B17" s="54" t="s">
        <v>809</v>
      </c>
      <c r="C17" s="4" t="s">
        <v>1661</v>
      </c>
      <c r="D17" s="5">
        <v>15000</v>
      </c>
      <c r="E17" s="5"/>
      <c r="F17" s="5"/>
      <c r="G17" s="5"/>
      <c r="H17" s="5">
        <v>175000</v>
      </c>
      <c r="I17" s="5">
        <f t="shared" si="0"/>
        <v>15000</v>
      </c>
      <c r="J17" s="5">
        <f t="shared" si="1"/>
        <v>85000</v>
      </c>
      <c r="K17" s="5"/>
      <c r="L17" s="102"/>
    </row>
    <row r="18" spans="1:12" ht="15.75">
      <c r="A18" s="4">
        <v>16</v>
      </c>
      <c r="B18" s="54" t="s">
        <v>810</v>
      </c>
      <c r="C18" s="4" t="s">
        <v>1661</v>
      </c>
      <c r="D18" s="5">
        <v>40000</v>
      </c>
      <c r="E18" s="5"/>
      <c r="F18" s="5"/>
      <c r="G18" s="5"/>
      <c r="H18" s="5">
        <v>175000</v>
      </c>
      <c r="I18" s="5">
        <f t="shared" si="0"/>
        <v>40000</v>
      </c>
      <c r="J18" s="5">
        <f t="shared" si="1"/>
        <v>60000</v>
      </c>
      <c r="K18" s="5"/>
      <c r="L18" s="102"/>
    </row>
    <row r="19" spans="1:12" ht="15.75">
      <c r="A19" s="4">
        <v>17</v>
      </c>
      <c r="B19" s="54" t="s">
        <v>811</v>
      </c>
      <c r="C19" s="4" t="s">
        <v>1661</v>
      </c>
      <c r="D19" s="5"/>
      <c r="E19" s="5"/>
      <c r="F19" s="5"/>
      <c r="G19" s="5"/>
      <c r="H19" s="5">
        <v>175000</v>
      </c>
      <c r="I19" s="5">
        <f t="shared" si="0"/>
        <v>0</v>
      </c>
      <c r="J19" s="5">
        <f t="shared" si="1"/>
        <v>100000</v>
      </c>
      <c r="K19" s="5"/>
      <c r="L19" s="100"/>
    </row>
    <row r="20" spans="1:12" ht="17.25" customHeight="1">
      <c r="A20" s="4">
        <v>18</v>
      </c>
      <c r="B20" s="54" t="s">
        <v>812</v>
      </c>
      <c r="C20" s="4" t="s">
        <v>1661</v>
      </c>
      <c r="D20" s="5">
        <v>175000</v>
      </c>
      <c r="E20" s="5"/>
      <c r="F20" s="5"/>
      <c r="G20" s="5"/>
      <c r="H20" s="5">
        <v>175000</v>
      </c>
      <c r="I20" s="5">
        <f t="shared" si="0"/>
        <v>175000</v>
      </c>
      <c r="J20" s="5">
        <f t="shared" si="1"/>
        <v>-75000</v>
      </c>
      <c r="K20" s="5"/>
      <c r="L20" s="102"/>
    </row>
    <row r="21" spans="1:12" s="33" customFormat="1" ht="17.25" customHeight="1">
      <c r="A21" s="14">
        <v>19</v>
      </c>
      <c r="B21" s="54" t="s">
        <v>813</v>
      </c>
      <c r="C21" s="4" t="s">
        <v>1661</v>
      </c>
      <c r="D21" s="15">
        <v>24000</v>
      </c>
      <c r="E21" s="15"/>
      <c r="F21" s="15"/>
      <c r="G21" s="15"/>
      <c r="H21" s="5">
        <v>175000</v>
      </c>
      <c r="I21" s="5">
        <f t="shared" si="0"/>
        <v>24000</v>
      </c>
      <c r="J21" s="5">
        <f t="shared" si="1"/>
        <v>76000</v>
      </c>
      <c r="K21" s="15"/>
      <c r="L21" s="53"/>
    </row>
    <row r="22" spans="1:12" ht="15" customHeight="1">
      <c r="A22" s="4">
        <v>20</v>
      </c>
      <c r="B22" s="54" t="s">
        <v>814</v>
      </c>
      <c r="C22" s="4" t="s">
        <v>1661</v>
      </c>
      <c r="D22" s="5"/>
      <c r="E22" s="5"/>
      <c r="F22" s="5"/>
      <c r="G22" s="5"/>
      <c r="H22" s="5">
        <v>175000</v>
      </c>
      <c r="I22" s="5">
        <f t="shared" si="0"/>
        <v>0</v>
      </c>
      <c r="J22" s="5">
        <f t="shared" si="1"/>
        <v>100000</v>
      </c>
      <c r="K22" s="5"/>
      <c r="L22" s="103"/>
    </row>
    <row r="23" spans="1:12" ht="15.75">
      <c r="A23" s="4">
        <v>21</v>
      </c>
      <c r="B23" s="54" t="s">
        <v>815</v>
      </c>
      <c r="C23" s="4" t="s">
        <v>1661</v>
      </c>
      <c r="D23" s="5">
        <v>80000</v>
      </c>
      <c r="E23" s="5"/>
      <c r="F23" s="5"/>
      <c r="G23" s="5"/>
      <c r="H23" s="5">
        <v>175000</v>
      </c>
      <c r="I23" s="5">
        <f t="shared" si="0"/>
        <v>80000</v>
      </c>
      <c r="J23" s="5">
        <f t="shared" si="1"/>
        <v>20000</v>
      </c>
      <c r="K23" s="5"/>
      <c r="L23" s="100"/>
    </row>
    <row r="24" spans="1:12" ht="15.75">
      <c r="A24" s="4">
        <v>22</v>
      </c>
      <c r="B24" s="54" t="s">
        <v>816</v>
      </c>
      <c r="C24" s="4" t="s">
        <v>1661</v>
      </c>
      <c r="D24" s="5">
        <v>15000</v>
      </c>
      <c r="E24" s="5"/>
      <c r="F24" s="5"/>
      <c r="G24" s="5"/>
      <c r="H24" s="5">
        <v>175000</v>
      </c>
      <c r="I24" s="5">
        <f t="shared" si="0"/>
        <v>15000</v>
      </c>
      <c r="J24" s="5">
        <f t="shared" si="1"/>
        <v>85000</v>
      </c>
      <c r="K24" s="5"/>
      <c r="L24" s="103"/>
    </row>
    <row r="25" spans="1:12" ht="15" customHeight="1">
      <c r="A25" s="4">
        <v>23</v>
      </c>
      <c r="B25" s="54" t="s">
        <v>817</v>
      </c>
      <c r="C25" s="4" t="s">
        <v>1661</v>
      </c>
      <c r="D25" s="5"/>
      <c r="E25" s="5"/>
      <c r="F25" s="5"/>
      <c r="G25" s="5"/>
      <c r="H25" s="5">
        <v>175000</v>
      </c>
      <c r="I25" s="5">
        <f t="shared" si="0"/>
        <v>0</v>
      </c>
      <c r="J25" s="5">
        <f t="shared" si="1"/>
        <v>100000</v>
      </c>
      <c r="K25" s="5"/>
      <c r="L25" s="102"/>
    </row>
    <row r="26" spans="1:12" ht="15.75">
      <c r="A26" s="4">
        <v>24</v>
      </c>
      <c r="B26" s="54" t="s">
        <v>818</v>
      </c>
      <c r="C26" s="4" t="s">
        <v>1661</v>
      </c>
      <c r="D26" s="5">
        <v>50000</v>
      </c>
      <c r="E26" s="5"/>
      <c r="F26" s="5"/>
      <c r="G26" s="5"/>
      <c r="H26" s="5">
        <v>175000</v>
      </c>
      <c r="I26" s="5">
        <f t="shared" si="0"/>
        <v>50000</v>
      </c>
      <c r="J26" s="5">
        <f t="shared" si="1"/>
        <v>50000</v>
      </c>
      <c r="K26" s="5"/>
      <c r="L26" s="103"/>
    </row>
    <row r="27" spans="1:12" ht="15.75">
      <c r="A27" s="4">
        <v>25</v>
      </c>
      <c r="B27" s="54" t="s">
        <v>819</v>
      </c>
      <c r="C27" s="4" t="s">
        <v>1661</v>
      </c>
      <c r="D27" s="5">
        <v>80000</v>
      </c>
      <c r="E27" s="5"/>
      <c r="F27" s="5"/>
      <c r="G27" s="5"/>
      <c r="H27" s="5">
        <v>175000</v>
      </c>
      <c r="I27" s="5">
        <f t="shared" si="0"/>
        <v>80000</v>
      </c>
      <c r="J27" s="5">
        <f t="shared" si="1"/>
        <v>20000</v>
      </c>
      <c r="K27" s="5"/>
      <c r="L27" s="103"/>
    </row>
    <row r="28" spans="1:12" ht="15.75">
      <c r="A28" s="4">
        <v>26</v>
      </c>
      <c r="B28" s="54" t="s">
        <v>820</v>
      </c>
      <c r="C28" s="4" t="s">
        <v>1661</v>
      </c>
      <c r="D28" s="5">
        <v>100000</v>
      </c>
      <c r="E28" s="5"/>
      <c r="F28" s="5"/>
      <c r="G28" s="5"/>
      <c r="H28" s="5">
        <v>175000</v>
      </c>
      <c r="I28" s="5">
        <f t="shared" si="0"/>
        <v>100000</v>
      </c>
      <c r="J28" s="5">
        <f t="shared" si="1"/>
        <v>0</v>
      </c>
      <c r="K28" s="5"/>
      <c r="L28" s="100"/>
    </row>
    <row r="29" spans="1:12" ht="15.75">
      <c r="A29" s="4">
        <v>27</v>
      </c>
      <c r="B29" s="54" t="s">
        <v>821</v>
      </c>
      <c r="C29" s="4" t="s">
        <v>1661</v>
      </c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  <c r="K29" s="5"/>
      <c r="L29" s="103"/>
    </row>
    <row r="30" spans="1:12" ht="15.75">
      <c r="A30" s="4">
        <v>28</v>
      </c>
      <c r="B30" s="54" t="s">
        <v>822</v>
      </c>
      <c r="C30" s="4" t="s">
        <v>1661</v>
      </c>
      <c r="D30" s="5">
        <v>15000</v>
      </c>
      <c r="E30" s="5"/>
      <c r="F30" s="5"/>
      <c r="G30" s="5"/>
      <c r="H30" s="5">
        <v>175000</v>
      </c>
      <c r="I30" s="5">
        <f t="shared" si="0"/>
        <v>15000</v>
      </c>
      <c r="J30" s="5">
        <f t="shared" si="1"/>
        <v>85000</v>
      </c>
      <c r="K30" s="5"/>
      <c r="L30" s="102"/>
    </row>
    <row r="31" spans="1:12" ht="15.75">
      <c r="A31" s="4">
        <v>29</v>
      </c>
      <c r="B31" s="54" t="s">
        <v>823</v>
      </c>
      <c r="C31" s="4" t="s">
        <v>1661</v>
      </c>
      <c r="D31" s="5">
        <v>175000</v>
      </c>
      <c r="E31" s="5"/>
      <c r="F31" s="5"/>
      <c r="G31" s="5"/>
      <c r="H31" s="5">
        <v>175000</v>
      </c>
      <c r="I31" s="5">
        <f t="shared" si="0"/>
        <v>175000</v>
      </c>
      <c r="J31" s="5">
        <f t="shared" si="1"/>
        <v>-75000</v>
      </c>
      <c r="K31" s="5"/>
      <c r="L31" s="103"/>
    </row>
    <row r="32" spans="1:12" ht="15.75">
      <c r="A32" s="4">
        <v>30</v>
      </c>
      <c r="B32" s="54" t="s">
        <v>824</v>
      </c>
      <c r="C32" s="4" t="s">
        <v>1661</v>
      </c>
      <c r="D32" s="5">
        <v>100000</v>
      </c>
      <c r="E32" s="5"/>
      <c r="F32" s="5"/>
      <c r="G32" s="5"/>
      <c r="H32" s="5">
        <v>175000</v>
      </c>
      <c r="I32" s="5">
        <f t="shared" si="0"/>
        <v>100000</v>
      </c>
      <c r="J32" s="5">
        <f t="shared" si="1"/>
        <v>0</v>
      </c>
      <c r="K32" s="5"/>
      <c r="L32" s="102"/>
    </row>
    <row r="33" spans="1:12" ht="15.75">
      <c r="A33" s="4">
        <v>31</v>
      </c>
      <c r="B33" s="54" t="s">
        <v>825</v>
      </c>
      <c r="C33" s="4" t="s">
        <v>1661</v>
      </c>
      <c r="D33" s="5"/>
      <c r="E33" s="5"/>
      <c r="F33" s="5"/>
      <c r="G33" s="5"/>
      <c r="H33" s="5">
        <v>175000</v>
      </c>
      <c r="I33" s="5">
        <f t="shared" si="0"/>
        <v>0</v>
      </c>
      <c r="J33" s="5">
        <f t="shared" si="1"/>
        <v>100000</v>
      </c>
      <c r="K33" s="5"/>
      <c r="L33" s="102"/>
    </row>
    <row r="34" spans="1:12" ht="15.75">
      <c r="A34" s="4">
        <v>32</v>
      </c>
      <c r="B34" s="54" t="s">
        <v>826</v>
      </c>
      <c r="C34" s="4" t="s">
        <v>1661</v>
      </c>
      <c r="D34" s="5">
        <v>81000</v>
      </c>
      <c r="E34" s="5"/>
      <c r="F34" s="5"/>
      <c r="G34" s="5"/>
      <c r="H34" s="5">
        <v>175000</v>
      </c>
      <c r="I34" s="5">
        <f t="shared" si="0"/>
        <v>81000</v>
      </c>
      <c r="J34" s="5">
        <f t="shared" si="1"/>
        <v>19000</v>
      </c>
      <c r="K34" s="5"/>
      <c r="L34" s="93"/>
    </row>
    <row r="35" spans="1:12" s="33" customFormat="1" ht="15.75">
      <c r="A35" s="4">
        <v>33</v>
      </c>
      <c r="B35" s="54" t="s">
        <v>827</v>
      </c>
      <c r="C35" s="4" t="s">
        <v>1661</v>
      </c>
      <c r="D35" s="5"/>
      <c r="E35" s="5"/>
      <c r="F35" s="5"/>
      <c r="G35" s="5"/>
      <c r="H35" s="5">
        <v>175000</v>
      </c>
      <c r="I35" s="5">
        <f t="shared" si="0"/>
        <v>0</v>
      </c>
      <c r="J35" s="5">
        <f t="shared" si="1"/>
        <v>100000</v>
      </c>
      <c r="K35" s="5"/>
      <c r="L35" s="100"/>
    </row>
    <row r="36" spans="1:12" s="33" customFormat="1" ht="15.75">
      <c r="A36" s="14">
        <v>34</v>
      </c>
      <c r="B36" s="54" t="s">
        <v>828</v>
      </c>
      <c r="C36" s="4" t="s">
        <v>1661</v>
      </c>
      <c r="D36" s="15">
        <v>50000</v>
      </c>
      <c r="E36" s="15"/>
      <c r="F36" s="15"/>
      <c r="G36" s="15"/>
      <c r="H36" s="5">
        <v>175000</v>
      </c>
      <c r="I36" s="5">
        <f t="shared" si="0"/>
        <v>50000</v>
      </c>
      <c r="J36" s="5">
        <f t="shared" si="1"/>
        <v>50000</v>
      </c>
      <c r="K36" s="15"/>
      <c r="L36" s="53"/>
    </row>
    <row r="37" spans="1:12" ht="15.75">
      <c r="A37" s="4">
        <v>35</v>
      </c>
      <c r="B37" s="54" t="s">
        <v>829</v>
      </c>
      <c r="C37" s="4" t="s">
        <v>1661</v>
      </c>
      <c r="D37" s="5"/>
      <c r="E37" s="5"/>
      <c r="F37" s="5"/>
      <c r="G37" s="5"/>
      <c r="H37" s="5">
        <v>175000</v>
      </c>
      <c r="I37" s="5">
        <f t="shared" si="0"/>
        <v>0</v>
      </c>
      <c r="J37" s="5">
        <f t="shared" si="1"/>
        <v>100000</v>
      </c>
      <c r="K37" s="5"/>
      <c r="L37" s="103"/>
    </row>
    <row r="38" spans="1:12" s="33" customFormat="1" ht="15.75">
      <c r="A38" s="14">
        <v>36</v>
      </c>
      <c r="B38" s="54" t="s">
        <v>830</v>
      </c>
      <c r="C38" s="4" t="s">
        <v>1661</v>
      </c>
      <c r="D38" s="15"/>
      <c r="E38" s="15"/>
      <c r="F38" s="15"/>
      <c r="G38" s="15"/>
      <c r="H38" s="5">
        <v>175000</v>
      </c>
      <c r="I38" s="5">
        <f t="shared" si="0"/>
        <v>0</v>
      </c>
      <c r="J38" s="5">
        <f t="shared" si="1"/>
        <v>100000</v>
      </c>
      <c r="K38" s="15"/>
      <c r="L38" s="53"/>
    </row>
    <row r="39" spans="1:12" ht="18" customHeight="1">
      <c r="A39" s="4">
        <v>37</v>
      </c>
      <c r="B39" s="54" t="s">
        <v>831</v>
      </c>
      <c r="C39" s="4" t="s">
        <v>1661</v>
      </c>
      <c r="D39" s="5">
        <v>25000</v>
      </c>
      <c r="E39" s="5"/>
      <c r="F39" s="5"/>
      <c r="G39" s="5"/>
      <c r="H39" s="5">
        <v>175000</v>
      </c>
      <c r="I39" s="5">
        <f t="shared" si="0"/>
        <v>25000</v>
      </c>
      <c r="J39" s="5">
        <f t="shared" si="1"/>
        <v>75000</v>
      </c>
      <c r="K39" s="5"/>
      <c r="L39" s="102"/>
    </row>
    <row r="40" spans="1:12" ht="15.75">
      <c r="A40" s="4">
        <v>38</v>
      </c>
      <c r="B40" s="54" t="s">
        <v>832</v>
      </c>
      <c r="C40" s="4" t="s">
        <v>1661</v>
      </c>
      <c r="D40" s="5"/>
      <c r="E40" s="5"/>
      <c r="F40" s="5"/>
      <c r="G40" s="5"/>
      <c r="H40" s="5">
        <v>175000</v>
      </c>
      <c r="I40" s="5">
        <f t="shared" si="0"/>
        <v>0</v>
      </c>
      <c r="J40" s="5">
        <f t="shared" si="1"/>
        <v>100000</v>
      </c>
      <c r="K40" s="5"/>
      <c r="L40" s="100"/>
    </row>
    <row r="41" spans="1:12" ht="15.75">
      <c r="A41" s="4">
        <v>39</v>
      </c>
      <c r="B41" s="54" t="s">
        <v>833</v>
      </c>
      <c r="C41" s="4" t="s">
        <v>1661</v>
      </c>
      <c r="D41" s="5">
        <v>100000</v>
      </c>
      <c r="E41" s="5"/>
      <c r="F41" s="5"/>
      <c r="G41" s="5"/>
      <c r="H41" s="5">
        <v>175000</v>
      </c>
      <c r="I41" s="5">
        <f t="shared" si="0"/>
        <v>100000</v>
      </c>
      <c r="J41" s="5">
        <f t="shared" si="1"/>
        <v>0</v>
      </c>
      <c r="K41" s="5"/>
      <c r="L41" s="102"/>
    </row>
    <row r="42" spans="1:12" ht="15.75">
      <c r="A42" s="4">
        <v>40</v>
      </c>
      <c r="B42" s="54" t="s">
        <v>834</v>
      </c>
      <c r="C42" s="4" t="s">
        <v>1661</v>
      </c>
      <c r="D42" s="5">
        <v>80000</v>
      </c>
      <c r="E42" s="5"/>
      <c r="F42" s="5"/>
      <c r="G42" s="5"/>
      <c r="H42" s="5">
        <v>175000</v>
      </c>
      <c r="I42" s="5">
        <f t="shared" si="0"/>
        <v>80000</v>
      </c>
      <c r="J42" s="5">
        <f t="shared" si="1"/>
        <v>20000</v>
      </c>
      <c r="K42" s="5"/>
      <c r="L42" s="101"/>
    </row>
    <row r="43" spans="1:12" ht="15.75">
      <c r="A43" s="4">
        <v>41</v>
      </c>
      <c r="B43" s="54" t="s">
        <v>835</v>
      </c>
      <c r="C43" s="4" t="s">
        <v>1661</v>
      </c>
      <c r="D43" s="5">
        <v>175000</v>
      </c>
      <c r="E43" s="5"/>
      <c r="F43" s="5"/>
      <c r="G43" s="5"/>
      <c r="H43" s="5">
        <v>175000</v>
      </c>
      <c r="I43" s="5">
        <f t="shared" si="0"/>
        <v>175000</v>
      </c>
      <c r="J43" s="5">
        <f t="shared" si="1"/>
        <v>-75000</v>
      </c>
      <c r="K43" s="5"/>
      <c r="L43" s="100"/>
    </row>
    <row r="44" spans="1:12" ht="15.75">
      <c r="A44" s="4">
        <v>42</v>
      </c>
      <c r="B44" s="54" t="s">
        <v>836</v>
      </c>
      <c r="C44" s="4" t="s">
        <v>1661</v>
      </c>
      <c r="D44" s="5">
        <v>175000</v>
      </c>
      <c r="E44" s="5"/>
      <c r="F44" s="5"/>
      <c r="G44" s="5"/>
      <c r="H44" s="5">
        <v>175000</v>
      </c>
      <c r="I44" s="5">
        <f t="shared" si="0"/>
        <v>175000</v>
      </c>
      <c r="J44" s="5">
        <f t="shared" si="1"/>
        <v>-75000</v>
      </c>
      <c r="K44" s="5"/>
      <c r="L44" s="101"/>
    </row>
    <row r="45" spans="1:12" ht="15.75">
      <c r="A45" s="4">
        <v>43</v>
      </c>
      <c r="B45" s="54" t="s">
        <v>837</v>
      </c>
      <c r="C45" s="4" t="s">
        <v>1661</v>
      </c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  <c r="K45" s="5"/>
      <c r="L45" s="100"/>
    </row>
    <row r="46" spans="1:12" ht="15.75">
      <c r="A46" s="4">
        <v>44</v>
      </c>
      <c r="B46" s="54" t="s">
        <v>838</v>
      </c>
      <c r="C46" s="4" t="s">
        <v>1661</v>
      </c>
      <c r="D46" s="5">
        <v>110000</v>
      </c>
      <c r="E46" s="5"/>
      <c r="F46" s="5"/>
      <c r="G46" s="5"/>
      <c r="H46" s="5">
        <v>175000</v>
      </c>
      <c r="I46" s="5">
        <f t="shared" si="0"/>
        <v>110000</v>
      </c>
      <c r="J46" s="5">
        <f t="shared" si="1"/>
        <v>-10000</v>
      </c>
      <c r="K46" s="5"/>
      <c r="L46" s="100"/>
    </row>
    <row r="47" spans="1:12" ht="15.75">
      <c r="A47" s="4">
        <v>45</v>
      </c>
      <c r="B47" s="54" t="s">
        <v>839</v>
      </c>
      <c r="C47" s="4" t="s">
        <v>1661</v>
      </c>
      <c r="D47" s="5"/>
      <c r="E47" s="5"/>
      <c r="F47" s="5"/>
      <c r="G47" s="5"/>
      <c r="H47" s="5">
        <v>175000</v>
      </c>
      <c r="I47" s="5">
        <f t="shared" si="0"/>
        <v>0</v>
      </c>
      <c r="J47" s="5">
        <f t="shared" si="1"/>
        <v>100000</v>
      </c>
      <c r="K47" s="5"/>
      <c r="L47" s="100"/>
    </row>
    <row r="48" spans="1:12" ht="15.75">
      <c r="A48" s="4">
        <v>46</v>
      </c>
      <c r="B48" s="54" t="s">
        <v>840</v>
      </c>
      <c r="C48" s="4" t="s">
        <v>1661</v>
      </c>
      <c r="D48" s="5"/>
      <c r="E48" s="5"/>
      <c r="F48" s="5"/>
      <c r="G48" s="5"/>
      <c r="H48" s="5">
        <v>175000</v>
      </c>
      <c r="I48" s="5">
        <f t="shared" si="0"/>
        <v>0</v>
      </c>
      <c r="J48" s="5">
        <f t="shared" si="1"/>
        <v>100000</v>
      </c>
      <c r="K48" s="5"/>
      <c r="L48" s="102"/>
    </row>
    <row r="49" spans="1:14" ht="15.75">
      <c r="A49" s="4">
        <v>47</v>
      </c>
      <c r="B49" s="54" t="s">
        <v>841</v>
      </c>
      <c r="C49" s="4" t="s">
        <v>1661</v>
      </c>
      <c r="D49" s="5">
        <v>100000</v>
      </c>
      <c r="E49" s="5"/>
      <c r="F49" s="5"/>
      <c r="G49" s="5"/>
      <c r="H49" s="5">
        <v>175000</v>
      </c>
      <c r="I49" s="5">
        <f t="shared" si="0"/>
        <v>100000</v>
      </c>
      <c r="J49" s="5">
        <f t="shared" si="1"/>
        <v>0</v>
      </c>
      <c r="K49" s="5"/>
      <c r="L49" s="102"/>
    </row>
    <row r="50" spans="1:14" ht="15.75">
      <c r="A50" s="4">
        <v>48</v>
      </c>
      <c r="B50" s="54" t="s">
        <v>842</v>
      </c>
      <c r="C50" s="4" t="s">
        <v>1661</v>
      </c>
      <c r="D50" s="5"/>
      <c r="E50" s="5"/>
      <c r="F50" s="5"/>
      <c r="G50" s="5"/>
      <c r="H50" s="5">
        <v>175000</v>
      </c>
      <c r="I50" s="5">
        <f t="shared" si="0"/>
        <v>0</v>
      </c>
      <c r="J50" s="5">
        <f t="shared" si="1"/>
        <v>100000</v>
      </c>
      <c r="K50" s="5"/>
      <c r="L50" s="102"/>
    </row>
    <row r="51" spans="1:14" ht="15.75">
      <c r="A51" s="4">
        <v>49</v>
      </c>
      <c r="B51" s="54" t="s">
        <v>843</v>
      </c>
      <c r="C51" s="4" t="s">
        <v>1661</v>
      </c>
      <c r="D51" s="5">
        <v>15000</v>
      </c>
      <c r="E51" s="5"/>
      <c r="F51" s="5"/>
      <c r="G51" s="5"/>
      <c r="H51" s="5">
        <v>175000</v>
      </c>
      <c r="I51" s="5">
        <f t="shared" si="0"/>
        <v>15000</v>
      </c>
      <c r="J51" s="5">
        <f t="shared" si="1"/>
        <v>85000</v>
      </c>
      <c r="K51" s="5"/>
      <c r="L51" s="102"/>
    </row>
    <row r="52" spans="1:14" s="33" customFormat="1" ht="15.75">
      <c r="A52" s="14">
        <v>50</v>
      </c>
      <c r="B52" s="54" t="s">
        <v>844</v>
      </c>
      <c r="C52" s="4" t="s">
        <v>1661</v>
      </c>
      <c r="D52" s="5">
        <v>15000</v>
      </c>
      <c r="E52" s="5"/>
      <c r="F52" s="5"/>
      <c r="G52" s="5"/>
      <c r="H52" s="5">
        <v>175000</v>
      </c>
      <c r="I52" s="5">
        <f t="shared" si="0"/>
        <v>15000</v>
      </c>
      <c r="J52" s="5">
        <f t="shared" si="1"/>
        <v>85000</v>
      </c>
      <c r="K52" s="5"/>
      <c r="L52" s="102"/>
      <c r="M52"/>
      <c r="N52"/>
    </row>
    <row r="53" spans="1:14" ht="15.75">
      <c r="A53" s="4">
        <v>51</v>
      </c>
      <c r="B53" s="54" t="s">
        <v>845</v>
      </c>
      <c r="C53" s="4" t="s">
        <v>1661</v>
      </c>
      <c r="D53" s="5">
        <v>15000</v>
      </c>
      <c r="E53" s="5"/>
      <c r="F53" s="5"/>
      <c r="G53" s="5"/>
      <c r="H53" s="5">
        <v>175000</v>
      </c>
      <c r="I53" s="5">
        <f t="shared" si="0"/>
        <v>15000</v>
      </c>
      <c r="J53" s="5">
        <f t="shared" si="1"/>
        <v>85000</v>
      </c>
      <c r="K53" s="5"/>
      <c r="L53" s="102"/>
    </row>
    <row r="54" spans="1:14" ht="15.75">
      <c r="A54" s="4">
        <v>52</v>
      </c>
      <c r="B54" s="54" t="s">
        <v>846</v>
      </c>
      <c r="C54" s="4" t="s">
        <v>1661</v>
      </c>
      <c r="D54" s="5"/>
      <c r="E54" s="5"/>
      <c r="F54" s="5"/>
      <c r="G54" s="5"/>
      <c r="H54" s="5">
        <v>175000</v>
      </c>
      <c r="I54" s="5">
        <f t="shared" si="0"/>
        <v>0</v>
      </c>
      <c r="J54" s="5">
        <f t="shared" si="1"/>
        <v>100000</v>
      </c>
      <c r="K54" s="5"/>
      <c r="L54" s="102"/>
    </row>
    <row r="55" spans="1:14" s="59" customFormat="1" ht="15.75">
      <c r="A55" s="58">
        <v>53</v>
      </c>
      <c r="B55" s="54" t="s">
        <v>847</v>
      </c>
      <c r="C55" s="4" t="s">
        <v>1661</v>
      </c>
      <c r="D55" s="5">
        <v>15000</v>
      </c>
      <c r="E55" s="5">
        <v>85000</v>
      </c>
      <c r="F55" s="5"/>
      <c r="G55" s="5"/>
      <c r="H55" s="5">
        <v>175000</v>
      </c>
      <c r="I55" s="5">
        <f t="shared" si="0"/>
        <v>100000</v>
      </c>
      <c r="J55" s="5">
        <f t="shared" si="1"/>
        <v>0</v>
      </c>
      <c r="K55" s="5"/>
      <c r="L55" s="102"/>
      <c r="M55"/>
      <c r="N55"/>
    </row>
    <row r="56" spans="1:14" ht="15.75">
      <c r="A56" s="4">
        <v>54</v>
      </c>
      <c r="B56" s="54" t="s">
        <v>848</v>
      </c>
      <c r="C56" s="4" t="s">
        <v>1661</v>
      </c>
      <c r="D56" s="5">
        <v>15000</v>
      </c>
      <c r="E56" s="5"/>
      <c r="F56" s="5"/>
      <c r="G56" s="5"/>
      <c r="H56" s="5">
        <v>175000</v>
      </c>
      <c r="I56" s="5">
        <f t="shared" si="0"/>
        <v>15000</v>
      </c>
      <c r="J56" s="5">
        <f t="shared" si="1"/>
        <v>85000</v>
      </c>
      <c r="K56" s="5"/>
      <c r="L56" s="102"/>
    </row>
    <row r="57" spans="1:14" ht="15.75">
      <c r="A57" s="4">
        <v>56</v>
      </c>
      <c r="B57" s="54" t="s">
        <v>849</v>
      </c>
      <c r="C57" s="4" t="s">
        <v>1661</v>
      </c>
      <c r="D57" s="5">
        <v>25000</v>
      </c>
      <c r="E57" s="5"/>
      <c r="F57" s="5"/>
      <c r="G57" s="5"/>
      <c r="H57" s="5">
        <v>175000</v>
      </c>
      <c r="I57" s="5">
        <f t="shared" si="0"/>
        <v>25000</v>
      </c>
      <c r="J57" s="5">
        <f t="shared" si="1"/>
        <v>75000</v>
      </c>
      <c r="K57" s="5"/>
      <c r="L57" s="102"/>
    </row>
    <row r="58" spans="1:14">
      <c r="A58" s="16"/>
      <c r="C58" s="4"/>
      <c r="D58" s="5"/>
      <c r="E58" s="5"/>
      <c r="F58" s="5"/>
      <c r="G58" s="5"/>
      <c r="H58" s="5">
        <v>175000</v>
      </c>
      <c r="I58" s="5">
        <f t="shared" si="0"/>
        <v>0</v>
      </c>
      <c r="J58" s="5">
        <f t="shared" si="1"/>
        <v>100000</v>
      </c>
      <c r="K58" s="5"/>
      <c r="L58" s="100"/>
    </row>
    <row r="59" spans="1:14">
      <c r="A59" s="4"/>
      <c r="C59" s="4"/>
      <c r="D59" s="5"/>
      <c r="E59" s="5"/>
      <c r="F59" s="5"/>
      <c r="G59" s="5"/>
      <c r="H59" s="5">
        <v>175000</v>
      </c>
      <c r="I59" s="5">
        <f t="shared" si="0"/>
        <v>0</v>
      </c>
      <c r="J59" s="5">
        <f t="shared" si="1"/>
        <v>100000</v>
      </c>
      <c r="K59" s="5"/>
      <c r="L59" s="102"/>
    </row>
    <row r="60" spans="1:14">
      <c r="A60" s="4"/>
      <c r="B60" s="154"/>
      <c r="C60" s="14"/>
      <c r="D60" s="15"/>
      <c r="E60" s="15"/>
      <c r="F60" s="15"/>
      <c r="G60" s="15"/>
      <c r="H60" s="5">
        <v>175000</v>
      </c>
      <c r="I60" s="5">
        <f t="shared" si="0"/>
        <v>0</v>
      </c>
      <c r="J60" s="5">
        <f t="shared" si="1"/>
        <v>100000</v>
      </c>
      <c r="K60" s="15"/>
      <c r="L60" s="53"/>
      <c r="M60" s="33"/>
      <c r="N60" s="33"/>
    </row>
    <row r="61" spans="1:14">
      <c r="A61" s="4"/>
      <c r="B61" s="96"/>
      <c r="C61" s="4"/>
      <c r="D61" s="5"/>
      <c r="E61" s="5"/>
      <c r="F61" s="5"/>
      <c r="G61" s="5"/>
      <c r="H61" s="5">
        <v>175000</v>
      </c>
      <c r="I61" s="5">
        <f t="shared" si="0"/>
        <v>0</v>
      </c>
      <c r="J61" s="5">
        <f t="shared" si="1"/>
        <v>100000</v>
      </c>
      <c r="K61" s="5"/>
      <c r="L61" s="103"/>
    </row>
    <row r="62" spans="1:14">
      <c r="A62" s="4"/>
      <c r="B62" s="96"/>
      <c r="C62" s="4"/>
      <c r="D62" s="5"/>
      <c r="E62" s="5"/>
      <c r="F62" s="5"/>
      <c r="G62" s="5"/>
      <c r="H62" s="5">
        <v>175000</v>
      </c>
      <c r="I62" s="5">
        <f t="shared" si="0"/>
        <v>0</v>
      </c>
      <c r="J62" s="5">
        <f t="shared" si="1"/>
        <v>100000</v>
      </c>
      <c r="K62" s="5"/>
      <c r="L62" s="100"/>
    </row>
    <row r="63" spans="1:14">
      <c r="A63" s="4"/>
      <c r="B63" s="96"/>
      <c r="C63" s="4"/>
      <c r="D63" s="5"/>
      <c r="E63" s="5"/>
      <c r="F63" s="5"/>
      <c r="G63" s="5"/>
      <c r="H63" s="5">
        <v>175000</v>
      </c>
      <c r="I63" s="5">
        <f t="shared" si="0"/>
        <v>0</v>
      </c>
      <c r="J63" s="5">
        <f t="shared" si="1"/>
        <v>100000</v>
      </c>
      <c r="K63" s="5"/>
      <c r="L63" s="103"/>
    </row>
    <row r="64" spans="1:14">
      <c r="B64" s="96"/>
      <c r="C64" s="4"/>
      <c r="D64" s="5"/>
      <c r="E64" s="5"/>
      <c r="F64" s="5"/>
      <c r="G64" s="5"/>
      <c r="H64" s="5">
        <v>175000</v>
      </c>
      <c r="I64" s="5">
        <f t="shared" si="0"/>
        <v>0</v>
      </c>
      <c r="J64" s="5">
        <f t="shared" si="1"/>
        <v>100000</v>
      </c>
      <c r="K64" s="5"/>
      <c r="L64" s="102"/>
    </row>
    <row r="65" spans="2:14">
      <c r="B65" s="96"/>
      <c r="C65" s="4"/>
      <c r="D65" s="5"/>
      <c r="E65" s="5"/>
      <c r="F65" s="5"/>
      <c r="G65" s="5"/>
      <c r="H65" s="5">
        <v>175000</v>
      </c>
      <c r="I65" s="5">
        <f t="shared" si="0"/>
        <v>0</v>
      </c>
      <c r="J65" s="5">
        <f t="shared" si="1"/>
        <v>100000</v>
      </c>
      <c r="K65" s="5"/>
      <c r="L65" s="103"/>
    </row>
    <row r="66" spans="2:14">
      <c r="B66" s="96"/>
      <c r="C66" s="4"/>
      <c r="D66" s="5"/>
      <c r="E66" s="5"/>
      <c r="F66" s="5"/>
      <c r="G66" s="5"/>
      <c r="H66" s="5">
        <v>175000</v>
      </c>
      <c r="I66" s="5">
        <f t="shared" si="0"/>
        <v>0</v>
      </c>
      <c r="J66" s="5">
        <f t="shared" si="1"/>
        <v>100000</v>
      </c>
      <c r="K66" s="5"/>
      <c r="L66" s="103"/>
    </row>
    <row r="67" spans="2:14">
      <c r="B67" s="96"/>
      <c r="C67" s="4"/>
      <c r="D67" s="5"/>
      <c r="E67" s="5"/>
      <c r="F67" s="5"/>
      <c r="G67" s="5"/>
      <c r="H67" s="5">
        <v>175000</v>
      </c>
      <c r="I67" s="5">
        <f t="shared" si="0"/>
        <v>0</v>
      </c>
      <c r="J67" s="5">
        <f t="shared" si="1"/>
        <v>100000</v>
      </c>
      <c r="K67" s="5"/>
      <c r="L67" s="100"/>
    </row>
    <row r="68" spans="2:14">
      <c r="B68" s="96"/>
      <c r="C68" s="4"/>
      <c r="D68" s="5"/>
      <c r="E68" s="5"/>
      <c r="F68" s="5"/>
      <c r="G68" s="5"/>
      <c r="H68" s="5">
        <v>175000</v>
      </c>
      <c r="I68" s="5">
        <f t="shared" ref="I68:I72" si="2">SUM(D68:G68)</f>
        <v>0</v>
      </c>
      <c r="J68" s="5">
        <f t="shared" ref="J68:J72" si="3">100000-I68</f>
        <v>100000</v>
      </c>
      <c r="K68" s="5"/>
      <c r="L68" s="103"/>
    </row>
    <row r="69" spans="2:14">
      <c r="B69" s="96"/>
      <c r="C69" s="4"/>
      <c r="D69" s="5"/>
      <c r="E69" s="5"/>
      <c r="F69" s="5"/>
      <c r="G69" s="5"/>
      <c r="H69" s="5">
        <v>175000</v>
      </c>
      <c r="I69" s="5">
        <f t="shared" si="2"/>
        <v>0</v>
      </c>
      <c r="J69" s="5">
        <f t="shared" si="3"/>
        <v>100000</v>
      </c>
      <c r="K69" s="5"/>
      <c r="L69" s="102"/>
    </row>
    <row r="70" spans="2:14">
      <c r="B70" s="96"/>
      <c r="C70" s="4"/>
      <c r="D70" s="5"/>
      <c r="E70" s="5"/>
      <c r="F70" s="5"/>
      <c r="G70" s="5"/>
      <c r="H70" s="5">
        <v>175000</v>
      </c>
      <c r="I70" s="5">
        <f t="shared" si="2"/>
        <v>0</v>
      </c>
      <c r="J70" s="5">
        <f t="shared" si="3"/>
        <v>100000</v>
      </c>
      <c r="K70" s="5"/>
      <c r="L70" s="103"/>
    </row>
    <row r="71" spans="2:14">
      <c r="B71" s="96"/>
      <c r="C71" s="4"/>
      <c r="D71" s="5"/>
      <c r="E71" s="5"/>
      <c r="F71" s="5"/>
      <c r="G71" s="5"/>
      <c r="H71" s="5">
        <v>175000</v>
      </c>
      <c r="I71" s="5">
        <f t="shared" si="2"/>
        <v>0</v>
      </c>
      <c r="J71" s="5">
        <f t="shared" si="3"/>
        <v>100000</v>
      </c>
      <c r="K71" s="5"/>
      <c r="L71" s="102"/>
    </row>
    <row r="72" spans="2:14">
      <c r="B72" s="96"/>
      <c r="C72" s="4"/>
      <c r="D72" s="5"/>
      <c r="E72" s="5"/>
      <c r="F72" s="5"/>
      <c r="G72" s="5"/>
      <c r="H72" s="5">
        <v>175000</v>
      </c>
      <c r="I72" s="5">
        <f t="shared" si="2"/>
        <v>0</v>
      </c>
      <c r="J72" s="5">
        <f t="shared" si="3"/>
        <v>100000</v>
      </c>
      <c r="K72" s="5"/>
      <c r="L72" s="102"/>
    </row>
    <row r="73" spans="2:14">
      <c r="B73" s="96"/>
      <c r="C73" s="4"/>
      <c r="D73" s="5"/>
      <c r="E73" s="5"/>
      <c r="F73" s="5"/>
      <c r="G73" s="5"/>
      <c r="H73" s="5"/>
      <c r="I73" s="5"/>
      <c r="J73" s="5"/>
      <c r="K73" s="5"/>
      <c r="L73" s="93"/>
    </row>
    <row r="74" spans="2:14">
      <c r="B74" s="96"/>
      <c r="C74" s="4"/>
      <c r="D74" s="5"/>
      <c r="E74" s="5"/>
      <c r="F74" s="5"/>
      <c r="G74" s="5"/>
      <c r="H74" s="5"/>
      <c r="I74" s="5"/>
      <c r="J74" s="5"/>
      <c r="K74" s="5"/>
      <c r="L74" s="100"/>
      <c r="M74" s="33"/>
      <c r="N74" s="33"/>
    </row>
    <row r="75" spans="2:14">
      <c r="B75" s="154"/>
      <c r="C75" s="14"/>
      <c r="D75" s="15"/>
      <c r="E75" s="15"/>
      <c r="F75" s="15"/>
      <c r="G75" s="15"/>
      <c r="H75" s="15"/>
      <c r="I75" s="15"/>
      <c r="J75" s="5"/>
      <c r="K75" s="15"/>
      <c r="L75" s="53"/>
      <c r="M75" s="33"/>
      <c r="N75" s="33"/>
    </row>
  </sheetData>
  <sortState ref="A3:J57">
    <sortCondition ref="B3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87"/>
  <sheetViews>
    <sheetView topLeftCell="A13" workbookViewId="0">
      <selection activeCell="D35" sqref="D35"/>
    </sheetView>
  </sheetViews>
  <sheetFormatPr defaultColWidth="8.85546875" defaultRowHeight="15"/>
  <cols>
    <col min="1" max="1" width="4.85546875" customWidth="1"/>
    <col min="2" max="2" width="49.7109375" customWidth="1"/>
    <col min="4" max="6" width="10" customWidth="1"/>
    <col min="7" max="7" width="9.7109375" customWidth="1"/>
    <col min="8" max="8" width="10.42578125" customWidth="1"/>
    <col min="9" max="9" width="12" customWidth="1"/>
    <col min="10" max="10" width="11.5703125" customWidth="1"/>
    <col min="11" max="11" width="19.5703125" customWidth="1"/>
    <col min="12" max="12" width="10.140625" customWidth="1"/>
  </cols>
  <sheetData>
    <row r="1" spans="1:11" ht="18" customHeight="1">
      <c r="B1" s="2" t="s">
        <v>51</v>
      </c>
    </row>
    <row r="2" spans="1:11" ht="30">
      <c r="A2" s="94" t="s">
        <v>0</v>
      </c>
      <c r="B2" s="1" t="s">
        <v>1</v>
      </c>
      <c r="C2" s="3" t="s">
        <v>2</v>
      </c>
      <c r="D2" s="3" t="s">
        <v>4</v>
      </c>
      <c r="E2" s="45" t="s">
        <v>65</v>
      </c>
      <c r="F2" s="45" t="s">
        <v>77</v>
      </c>
      <c r="G2" s="45" t="s">
        <v>40</v>
      </c>
      <c r="H2" s="3" t="s">
        <v>39</v>
      </c>
      <c r="I2" s="3" t="s">
        <v>8</v>
      </c>
      <c r="J2" s="3" t="s">
        <v>63</v>
      </c>
      <c r="K2" s="3" t="s">
        <v>4</v>
      </c>
    </row>
    <row r="3" spans="1:11" ht="16.5" thickBot="1">
      <c r="A3" s="19">
        <v>1</v>
      </c>
      <c r="B3" s="54" t="s">
        <v>850</v>
      </c>
      <c r="C3" s="4" t="s">
        <v>1661</v>
      </c>
      <c r="D3" s="5"/>
      <c r="E3" s="5"/>
      <c r="F3" s="5"/>
      <c r="G3" s="5"/>
      <c r="H3" s="5">
        <v>175000</v>
      </c>
      <c r="I3" s="5">
        <f>SUM(D3:G3)</f>
        <v>0</v>
      </c>
      <c r="J3" s="5">
        <f>100000-I3</f>
        <v>100000</v>
      </c>
      <c r="K3" s="74"/>
    </row>
    <row r="4" spans="1:11" ht="16.5" thickBot="1">
      <c r="A4" s="19">
        <v>2</v>
      </c>
      <c r="B4" s="54" t="s">
        <v>851</v>
      </c>
      <c r="C4" s="4" t="s">
        <v>1661</v>
      </c>
      <c r="D4" s="5"/>
      <c r="E4" s="5"/>
      <c r="F4" s="5"/>
      <c r="G4" s="5"/>
      <c r="H4" s="5">
        <v>175000</v>
      </c>
      <c r="I4" s="5">
        <f t="shared" ref="I4:I67" si="0">SUM(D4:G4)</f>
        <v>0</v>
      </c>
      <c r="J4" s="5">
        <f t="shared" ref="J4:J67" si="1">100000-I4</f>
        <v>100000</v>
      </c>
      <c r="K4" s="67"/>
    </row>
    <row r="5" spans="1:11" ht="16.5" thickBot="1">
      <c r="A5" s="19">
        <v>3</v>
      </c>
      <c r="B5" s="54" t="s">
        <v>852</v>
      </c>
      <c r="C5" s="4" t="s">
        <v>1661</v>
      </c>
      <c r="D5" s="5"/>
      <c r="E5" s="5"/>
      <c r="F5" s="5"/>
      <c r="G5" s="5"/>
      <c r="H5" s="5">
        <v>175000</v>
      </c>
      <c r="I5" s="5">
        <f t="shared" si="0"/>
        <v>0</v>
      </c>
      <c r="J5" s="5">
        <f t="shared" si="1"/>
        <v>100000</v>
      </c>
      <c r="K5" s="75"/>
    </row>
    <row r="6" spans="1:11" ht="16.5" thickBot="1">
      <c r="A6" s="19">
        <v>4</v>
      </c>
      <c r="B6" s="54" t="s">
        <v>853</v>
      </c>
      <c r="C6" s="4" t="s">
        <v>1661</v>
      </c>
      <c r="D6" s="5"/>
      <c r="E6" s="5"/>
      <c r="F6" s="5"/>
      <c r="G6" s="5"/>
      <c r="H6" s="5">
        <v>175000</v>
      </c>
      <c r="I6" s="5">
        <f t="shared" si="0"/>
        <v>0</v>
      </c>
      <c r="J6" s="5">
        <f t="shared" si="1"/>
        <v>100000</v>
      </c>
      <c r="K6" s="143"/>
    </row>
    <row r="7" spans="1:11" ht="16.5" thickBot="1">
      <c r="A7" s="19">
        <v>5</v>
      </c>
      <c r="B7" s="54" t="s">
        <v>854</v>
      </c>
      <c r="C7" s="4" t="s">
        <v>1661</v>
      </c>
      <c r="D7" s="5"/>
      <c r="E7" s="5"/>
      <c r="F7" s="5"/>
      <c r="G7" s="5"/>
      <c r="H7" s="5">
        <v>175000</v>
      </c>
      <c r="I7" s="5">
        <f t="shared" si="0"/>
        <v>0</v>
      </c>
      <c r="J7" s="5">
        <f t="shared" si="1"/>
        <v>100000</v>
      </c>
      <c r="K7" s="74"/>
    </row>
    <row r="8" spans="1:11" ht="16.5" thickBot="1">
      <c r="A8" s="19">
        <v>6</v>
      </c>
      <c r="B8" s="54" t="s">
        <v>855</v>
      </c>
      <c r="C8" s="4" t="s">
        <v>1661</v>
      </c>
      <c r="D8" s="5"/>
      <c r="E8" s="5"/>
      <c r="F8" s="5"/>
      <c r="G8" s="5"/>
      <c r="H8" s="5">
        <v>175000</v>
      </c>
      <c r="I8" s="5">
        <f t="shared" si="0"/>
        <v>0</v>
      </c>
      <c r="J8" s="5">
        <f t="shared" si="1"/>
        <v>100000</v>
      </c>
      <c r="K8" s="67"/>
    </row>
    <row r="9" spans="1:11" ht="16.5" thickBot="1">
      <c r="A9" s="19">
        <v>7</v>
      </c>
      <c r="B9" s="54" t="s">
        <v>856</v>
      </c>
      <c r="C9" s="4" t="s">
        <v>1661</v>
      </c>
      <c r="D9" s="5">
        <v>175000</v>
      </c>
      <c r="E9" s="5"/>
      <c r="F9" s="5"/>
      <c r="G9" s="5"/>
      <c r="H9" s="5">
        <v>175000</v>
      </c>
      <c r="I9" s="5">
        <f t="shared" si="0"/>
        <v>175000</v>
      </c>
      <c r="J9" s="5">
        <f t="shared" si="1"/>
        <v>-75000</v>
      </c>
      <c r="K9" s="67"/>
    </row>
    <row r="10" spans="1:11" ht="16.5" thickBot="1">
      <c r="A10" s="19">
        <v>8</v>
      </c>
      <c r="B10" s="54" t="s">
        <v>857</v>
      </c>
      <c r="C10" s="4" t="s">
        <v>1661</v>
      </c>
      <c r="D10" s="5">
        <v>15000</v>
      </c>
      <c r="E10" s="5"/>
      <c r="F10" s="5"/>
      <c r="G10" s="5"/>
      <c r="H10" s="5">
        <v>175000</v>
      </c>
      <c r="I10" s="5">
        <f t="shared" si="0"/>
        <v>15000</v>
      </c>
      <c r="J10" s="5">
        <f t="shared" si="1"/>
        <v>85000</v>
      </c>
      <c r="K10" s="76"/>
    </row>
    <row r="11" spans="1:11" ht="16.5" thickBot="1">
      <c r="A11" s="19">
        <v>9</v>
      </c>
      <c r="B11" s="54" t="s">
        <v>858</v>
      </c>
      <c r="C11" s="4" t="s">
        <v>1661</v>
      </c>
      <c r="D11" s="5">
        <v>15000</v>
      </c>
      <c r="E11" s="5"/>
      <c r="F11" s="5"/>
      <c r="G11" s="5"/>
      <c r="H11" s="5">
        <v>175000</v>
      </c>
      <c r="I11" s="5">
        <f t="shared" si="0"/>
        <v>15000</v>
      </c>
      <c r="J11" s="5">
        <f t="shared" si="1"/>
        <v>85000</v>
      </c>
      <c r="K11" s="76"/>
    </row>
    <row r="12" spans="1:11" ht="16.5" thickBot="1">
      <c r="A12" s="19">
        <v>10</v>
      </c>
      <c r="B12" s="54" t="s">
        <v>859</v>
      </c>
      <c r="C12" s="4" t="s">
        <v>1661</v>
      </c>
      <c r="D12" s="5"/>
      <c r="E12" s="5"/>
      <c r="F12" s="5"/>
      <c r="G12" s="5"/>
      <c r="H12" s="5">
        <v>175000</v>
      </c>
      <c r="I12" s="5">
        <f t="shared" si="0"/>
        <v>0</v>
      </c>
      <c r="J12" s="5">
        <f t="shared" si="1"/>
        <v>100000</v>
      </c>
      <c r="K12" s="74"/>
    </row>
    <row r="13" spans="1:11" s="33" customFormat="1" ht="16.5" thickBot="1">
      <c r="A13" s="153">
        <v>11</v>
      </c>
      <c r="B13" s="54" t="s">
        <v>860</v>
      </c>
      <c r="C13" s="4" t="s">
        <v>1661</v>
      </c>
      <c r="D13" s="15">
        <v>175000</v>
      </c>
      <c r="E13" s="15"/>
      <c r="F13" s="15"/>
      <c r="G13" s="15"/>
      <c r="H13" s="5">
        <v>175000</v>
      </c>
      <c r="I13" s="5">
        <f t="shared" si="0"/>
        <v>175000</v>
      </c>
      <c r="J13" s="5">
        <f t="shared" si="1"/>
        <v>-75000</v>
      </c>
      <c r="K13" s="99"/>
    </row>
    <row r="14" spans="1:11" ht="17.25" customHeight="1" thickBot="1">
      <c r="A14" s="19">
        <v>12</v>
      </c>
      <c r="B14" s="54" t="s">
        <v>861</v>
      </c>
      <c r="C14" s="4" t="s">
        <v>1661</v>
      </c>
      <c r="D14" s="5"/>
      <c r="E14" s="5"/>
      <c r="F14" s="5"/>
      <c r="G14" s="5"/>
      <c r="H14" s="5">
        <v>175000</v>
      </c>
      <c r="I14" s="5">
        <f t="shared" si="0"/>
        <v>0</v>
      </c>
      <c r="J14" s="5">
        <f t="shared" si="1"/>
        <v>100000</v>
      </c>
      <c r="K14" s="99"/>
    </row>
    <row r="15" spans="1:11" ht="16.5" thickBot="1">
      <c r="A15" s="19">
        <v>13</v>
      </c>
      <c r="B15" s="54" t="s">
        <v>862</v>
      </c>
      <c r="C15" s="4" t="s">
        <v>1661</v>
      </c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  <c r="K15" s="67"/>
    </row>
    <row r="16" spans="1:11" s="33" customFormat="1" ht="17.25" customHeight="1" thickBot="1">
      <c r="A16" s="19">
        <v>14</v>
      </c>
      <c r="B16" s="54" t="s">
        <v>863</v>
      </c>
      <c r="C16" s="4" t="s">
        <v>1661</v>
      </c>
      <c r="D16" s="5"/>
      <c r="E16" s="5"/>
      <c r="F16" s="5"/>
      <c r="G16" s="5"/>
      <c r="H16" s="5">
        <v>175000</v>
      </c>
      <c r="I16" s="5">
        <f t="shared" si="0"/>
        <v>0</v>
      </c>
      <c r="J16" s="5">
        <f t="shared" si="1"/>
        <v>100000</v>
      </c>
      <c r="K16" s="67"/>
    </row>
    <row r="17" spans="1:13" ht="16.5" thickBot="1">
      <c r="A17" s="19">
        <v>15</v>
      </c>
      <c r="B17" s="54" t="s">
        <v>864</v>
      </c>
      <c r="C17" s="4" t="s">
        <v>1661</v>
      </c>
      <c r="D17" s="5">
        <v>15000</v>
      </c>
      <c r="E17" s="5"/>
      <c r="F17" s="5"/>
      <c r="G17" s="5"/>
      <c r="H17" s="5">
        <v>175000</v>
      </c>
      <c r="I17" s="5">
        <f t="shared" si="0"/>
        <v>15000</v>
      </c>
      <c r="J17" s="5">
        <f t="shared" si="1"/>
        <v>85000</v>
      </c>
      <c r="K17" s="74"/>
    </row>
    <row r="18" spans="1:13" ht="16.5" thickBot="1">
      <c r="A18" s="19">
        <v>16</v>
      </c>
      <c r="B18" s="54" t="s">
        <v>865</v>
      </c>
      <c r="C18" s="4" t="s">
        <v>1661</v>
      </c>
      <c r="D18" s="5"/>
      <c r="E18" s="5"/>
      <c r="F18" s="5"/>
      <c r="G18" s="5"/>
      <c r="H18" s="5">
        <v>175000</v>
      </c>
      <c r="I18" s="5">
        <f t="shared" si="0"/>
        <v>0</v>
      </c>
      <c r="J18" s="5">
        <f t="shared" si="1"/>
        <v>100000</v>
      </c>
      <c r="K18" s="67"/>
    </row>
    <row r="19" spans="1:13" s="59" customFormat="1" ht="16.5" thickBot="1">
      <c r="A19" s="188">
        <v>17</v>
      </c>
      <c r="B19" s="54" t="s">
        <v>866</v>
      </c>
      <c r="C19" s="4" t="s">
        <v>1661</v>
      </c>
      <c r="D19" s="150"/>
      <c r="E19" s="150"/>
      <c r="F19" s="150"/>
      <c r="G19" s="150"/>
      <c r="H19" s="5">
        <v>175000</v>
      </c>
      <c r="I19" s="5">
        <f t="shared" si="0"/>
        <v>0</v>
      </c>
      <c r="J19" s="5">
        <f t="shared" si="1"/>
        <v>100000</v>
      </c>
      <c r="K19" s="189"/>
    </row>
    <row r="20" spans="1:13" ht="16.5" thickBot="1">
      <c r="A20" s="19">
        <v>18</v>
      </c>
      <c r="B20" s="54" t="s">
        <v>867</v>
      </c>
      <c r="C20" s="4" t="s">
        <v>1661</v>
      </c>
      <c r="D20" s="5">
        <v>100000</v>
      </c>
      <c r="E20" s="5"/>
      <c r="F20" s="5"/>
      <c r="G20" s="5"/>
      <c r="H20" s="5">
        <v>175000</v>
      </c>
      <c r="I20" s="5">
        <f t="shared" si="0"/>
        <v>100000</v>
      </c>
      <c r="J20" s="5">
        <f t="shared" si="1"/>
        <v>0</v>
      </c>
      <c r="K20" s="67"/>
      <c r="M20" s="33"/>
    </row>
    <row r="21" spans="1:13" ht="16.5" thickBot="1">
      <c r="A21" s="19">
        <v>19</v>
      </c>
      <c r="B21" s="54" t="s">
        <v>868</v>
      </c>
      <c r="C21" s="4" t="s">
        <v>1661</v>
      </c>
      <c r="D21" s="5"/>
      <c r="E21" s="5"/>
      <c r="F21" s="5"/>
      <c r="G21" s="5"/>
      <c r="H21" s="5">
        <v>175000</v>
      </c>
      <c r="I21" s="5">
        <f t="shared" si="0"/>
        <v>0</v>
      </c>
      <c r="J21" s="5">
        <f t="shared" si="1"/>
        <v>100000</v>
      </c>
      <c r="K21" s="67"/>
    </row>
    <row r="22" spans="1:13" ht="16.5" thickBot="1">
      <c r="A22" s="19">
        <v>20</v>
      </c>
      <c r="B22" s="54" t="s">
        <v>869</v>
      </c>
      <c r="C22" s="4" t="s">
        <v>1661</v>
      </c>
      <c r="D22" s="5"/>
      <c r="E22" s="5"/>
      <c r="F22" s="5"/>
      <c r="G22" s="5"/>
      <c r="H22" s="5">
        <v>175000</v>
      </c>
      <c r="I22" s="5">
        <f t="shared" si="0"/>
        <v>0</v>
      </c>
      <c r="J22" s="5">
        <f t="shared" si="1"/>
        <v>100000</v>
      </c>
      <c r="K22" s="67"/>
    </row>
    <row r="23" spans="1:13" ht="16.5" thickBot="1">
      <c r="A23" s="19">
        <v>21</v>
      </c>
      <c r="B23" s="54" t="s">
        <v>870</v>
      </c>
      <c r="C23" s="4" t="s">
        <v>1661</v>
      </c>
      <c r="D23" s="5"/>
      <c r="E23" s="5"/>
      <c r="F23" s="5"/>
      <c r="G23" s="5"/>
      <c r="H23" s="5">
        <v>175000</v>
      </c>
      <c r="I23" s="5">
        <f t="shared" si="0"/>
        <v>0</v>
      </c>
      <c r="J23" s="5">
        <f t="shared" si="1"/>
        <v>100000</v>
      </c>
      <c r="K23" s="67"/>
    </row>
    <row r="24" spans="1:13" ht="16.5" thickBot="1">
      <c r="A24" s="19">
        <v>22</v>
      </c>
      <c r="B24" s="54" t="s">
        <v>871</v>
      </c>
      <c r="C24" s="4" t="s">
        <v>1661</v>
      </c>
      <c r="D24" s="5"/>
      <c r="E24" s="5"/>
      <c r="F24" s="5"/>
      <c r="G24" s="5"/>
      <c r="H24" s="5">
        <v>175000</v>
      </c>
      <c r="I24" s="5">
        <f t="shared" si="0"/>
        <v>0</v>
      </c>
      <c r="J24" s="5">
        <f t="shared" si="1"/>
        <v>100000</v>
      </c>
      <c r="K24" s="67"/>
    </row>
    <row r="25" spans="1:13" s="33" customFormat="1" ht="16.5" thickBot="1">
      <c r="A25" s="153">
        <v>23</v>
      </c>
      <c r="B25" s="54" t="s">
        <v>872</v>
      </c>
      <c r="C25" s="4" t="s">
        <v>1661</v>
      </c>
      <c r="D25" s="15"/>
      <c r="E25" s="15"/>
      <c r="F25" s="15"/>
      <c r="G25" s="15"/>
      <c r="H25" s="5">
        <v>175000</v>
      </c>
      <c r="I25" s="5">
        <f t="shared" si="0"/>
        <v>0</v>
      </c>
      <c r="J25" s="5">
        <f t="shared" si="1"/>
        <v>100000</v>
      </c>
      <c r="K25" s="99"/>
      <c r="M25" s="33" t="s">
        <v>161</v>
      </c>
    </row>
    <row r="26" spans="1:13" ht="16.5" thickBot="1">
      <c r="A26" s="19">
        <v>24</v>
      </c>
      <c r="B26" s="54" t="s">
        <v>873</v>
      </c>
      <c r="C26" s="4" t="s">
        <v>1661</v>
      </c>
      <c r="D26" s="5">
        <v>40000</v>
      </c>
      <c r="E26" s="5"/>
      <c r="F26" s="5"/>
      <c r="G26" s="5"/>
      <c r="H26" s="5">
        <v>175000</v>
      </c>
      <c r="I26" s="5">
        <f t="shared" si="0"/>
        <v>40000</v>
      </c>
      <c r="J26" s="5">
        <f t="shared" si="1"/>
        <v>60000</v>
      </c>
      <c r="K26" s="67"/>
    </row>
    <row r="27" spans="1:13" s="33" customFormat="1" ht="16.5" thickBot="1">
      <c r="A27" s="19">
        <v>25</v>
      </c>
      <c r="B27" s="54" t="s">
        <v>874</v>
      </c>
      <c r="C27" s="4" t="s">
        <v>1661</v>
      </c>
      <c r="D27" s="15">
        <v>15000</v>
      </c>
      <c r="E27" s="15"/>
      <c r="F27" s="15"/>
      <c r="G27" s="15"/>
      <c r="H27" s="5">
        <v>175000</v>
      </c>
      <c r="I27" s="5">
        <f t="shared" si="0"/>
        <v>15000</v>
      </c>
      <c r="J27" s="5">
        <f t="shared" si="1"/>
        <v>85000</v>
      </c>
      <c r="K27" s="155"/>
    </row>
    <row r="28" spans="1:13" ht="16.5" thickBot="1">
      <c r="A28" s="19">
        <v>26</v>
      </c>
      <c r="B28" s="54" t="s">
        <v>875</v>
      </c>
      <c r="C28" s="4" t="s">
        <v>1661</v>
      </c>
      <c r="D28" s="5"/>
      <c r="E28" s="5"/>
      <c r="F28" s="5"/>
      <c r="G28" s="5"/>
      <c r="H28" s="5">
        <v>175000</v>
      </c>
      <c r="I28" s="5">
        <f t="shared" si="0"/>
        <v>0</v>
      </c>
      <c r="J28" s="5">
        <f t="shared" si="1"/>
        <v>100000</v>
      </c>
      <c r="K28" s="67"/>
    </row>
    <row r="29" spans="1:13" ht="16.5" thickBot="1">
      <c r="A29" s="19">
        <v>27</v>
      </c>
      <c r="B29" s="54" t="s">
        <v>876</v>
      </c>
      <c r="C29" s="4" t="s">
        <v>1661</v>
      </c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  <c r="K29" s="74"/>
    </row>
    <row r="30" spans="1:13" ht="16.5" thickBot="1">
      <c r="A30" s="19">
        <v>28</v>
      </c>
      <c r="B30" s="54" t="s">
        <v>877</v>
      </c>
      <c r="C30" s="4" t="s">
        <v>1661</v>
      </c>
      <c r="D30" s="5"/>
      <c r="E30" s="5"/>
      <c r="F30" s="5"/>
      <c r="G30" s="5"/>
      <c r="H30" s="5">
        <v>175000</v>
      </c>
      <c r="I30" s="5">
        <f t="shared" si="0"/>
        <v>0</v>
      </c>
      <c r="J30" s="5">
        <f t="shared" si="1"/>
        <v>100000</v>
      </c>
      <c r="K30" s="67"/>
    </row>
    <row r="31" spans="1:13" ht="16.5" thickBot="1">
      <c r="A31" s="19">
        <v>29</v>
      </c>
      <c r="B31" s="54" t="s">
        <v>878</v>
      </c>
      <c r="C31" s="4" t="s">
        <v>1661</v>
      </c>
      <c r="D31" s="5"/>
      <c r="E31" s="5"/>
      <c r="F31" s="5"/>
      <c r="G31" s="5"/>
      <c r="H31" s="5">
        <v>175000</v>
      </c>
      <c r="I31" s="5">
        <f t="shared" si="0"/>
        <v>0</v>
      </c>
      <c r="J31" s="5">
        <f t="shared" si="1"/>
        <v>100000</v>
      </c>
      <c r="K31" s="74"/>
    </row>
    <row r="32" spans="1:13" ht="16.5" thickBot="1">
      <c r="A32" s="19">
        <v>30</v>
      </c>
      <c r="B32" s="54" t="s">
        <v>879</v>
      </c>
      <c r="C32" s="4" t="s">
        <v>1661</v>
      </c>
      <c r="D32" s="5">
        <v>100000</v>
      </c>
      <c r="E32" s="5"/>
      <c r="F32" s="5"/>
      <c r="G32" s="5"/>
      <c r="H32" s="5">
        <v>175000</v>
      </c>
      <c r="I32" s="5">
        <f t="shared" si="0"/>
        <v>100000</v>
      </c>
      <c r="J32" s="5">
        <f t="shared" si="1"/>
        <v>0</v>
      </c>
      <c r="K32" s="67"/>
    </row>
    <row r="33" spans="1:11" ht="16.5" thickBot="1">
      <c r="A33" s="19">
        <v>31</v>
      </c>
      <c r="B33" s="54" t="s">
        <v>880</v>
      </c>
      <c r="C33" s="4" t="s">
        <v>1661</v>
      </c>
      <c r="D33" s="5">
        <v>110000</v>
      </c>
      <c r="E33" s="5"/>
      <c r="F33" s="5"/>
      <c r="G33" s="5"/>
      <c r="H33" s="5">
        <v>175000</v>
      </c>
      <c r="I33" s="5">
        <f t="shared" si="0"/>
        <v>110000</v>
      </c>
      <c r="J33" s="5">
        <f t="shared" si="1"/>
        <v>-10000</v>
      </c>
      <c r="K33" s="74"/>
    </row>
    <row r="34" spans="1:11" ht="16.5" thickBot="1">
      <c r="A34" s="19">
        <v>32</v>
      </c>
      <c r="B34" s="54" t="s">
        <v>881</v>
      </c>
      <c r="C34" s="4" t="s">
        <v>1661</v>
      </c>
      <c r="D34" s="5"/>
      <c r="E34" s="5"/>
      <c r="F34" s="5"/>
      <c r="G34" s="5"/>
      <c r="H34" s="5">
        <v>175000</v>
      </c>
      <c r="I34" s="5">
        <f t="shared" si="0"/>
        <v>0</v>
      </c>
      <c r="J34" s="5">
        <f t="shared" si="1"/>
        <v>100000</v>
      </c>
      <c r="K34" s="67"/>
    </row>
    <row r="35" spans="1:11" s="33" customFormat="1" ht="16.5" thickBot="1">
      <c r="A35" s="153">
        <v>33</v>
      </c>
      <c r="B35" s="54" t="s">
        <v>882</v>
      </c>
      <c r="C35" s="4" t="s">
        <v>1661</v>
      </c>
      <c r="D35" s="15">
        <v>25000</v>
      </c>
      <c r="E35" s="15"/>
      <c r="F35" s="15"/>
      <c r="G35" s="15"/>
      <c r="H35" s="5">
        <v>175000</v>
      </c>
      <c r="I35" s="5">
        <f t="shared" si="0"/>
        <v>25000</v>
      </c>
      <c r="J35" s="5">
        <f t="shared" si="1"/>
        <v>75000</v>
      </c>
      <c r="K35" s="155"/>
    </row>
    <row r="36" spans="1:11" ht="16.5" thickBot="1">
      <c r="A36" s="19">
        <v>34</v>
      </c>
      <c r="B36" s="54" t="s">
        <v>883</v>
      </c>
      <c r="C36" s="4" t="s">
        <v>1661</v>
      </c>
      <c r="D36" s="5">
        <v>100000</v>
      </c>
      <c r="E36" s="5"/>
      <c r="F36" s="5"/>
      <c r="G36" s="5"/>
      <c r="H36" s="5">
        <v>175000</v>
      </c>
      <c r="I36" s="5">
        <f t="shared" si="0"/>
        <v>100000</v>
      </c>
      <c r="J36" s="5">
        <f t="shared" si="1"/>
        <v>0</v>
      </c>
      <c r="K36" s="142"/>
    </row>
    <row r="37" spans="1:11" ht="16.5" thickBot="1">
      <c r="A37" s="19">
        <v>35</v>
      </c>
      <c r="B37" s="54" t="s">
        <v>884</v>
      </c>
      <c r="C37" s="4" t="s">
        <v>1661</v>
      </c>
      <c r="D37" s="5"/>
      <c r="E37" s="5"/>
      <c r="F37" s="5"/>
      <c r="G37" s="5"/>
      <c r="H37" s="5">
        <v>175000</v>
      </c>
      <c r="I37" s="5">
        <f t="shared" si="0"/>
        <v>0</v>
      </c>
      <c r="J37" s="5">
        <f t="shared" si="1"/>
        <v>100000</v>
      </c>
      <c r="K37" s="143"/>
    </row>
    <row r="38" spans="1:11" ht="16.5" thickBot="1">
      <c r="A38" s="19">
        <v>36</v>
      </c>
      <c r="B38" s="54" t="s">
        <v>885</v>
      </c>
      <c r="C38" s="4" t="s">
        <v>1661</v>
      </c>
      <c r="D38" s="5">
        <v>20000</v>
      </c>
      <c r="E38" s="5"/>
      <c r="F38" s="5"/>
      <c r="G38" s="5"/>
      <c r="H38" s="5">
        <v>175000</v>
      </c>
      <c r="I38" s="5">
        <f t="shared" si="0"/>
        <v>20000</v>
      </c>
      <c r="J38" s="5">
        <f t="shared" si="1"/>
        <v>80000</v>
      </c>
      <c r="K38" s="67"/>
    </row>
    <row r="39" spans="1:11" ht="16.5" thickBot="1">
      <c r="A39" s="19">
        <v>37</v>
      </c>
      <c r="B39" s="54" t="s">
        <v>886</v>
      </c>
      <c r="C39" s="4" t="s">
        <v>1661</v>
      </c>
      <c r="D39" s="5">
        <v>100000</v>
      </c>
      <c r="E39" s="5"/>
      <c r="F39" s="5"/>
      <c r="G39" s="5"/>
      <c r="H39" s="5">
        <v>175000</v>
      </c>
      <c r="I39" s="5">
        <f t="shared" si="0"/>
        <v>100000</v>
      </c>
      <c r="J39" s="5">
        <f t="shared" si="1"/>
        <v>0</v>
      </c>
      <c r="K39" s="74"/>
    </row>
    <row r="40" spans="1:11" ht="16.5" thickBot="1">
      <c r="A40" s="19">
        <v>38</v>
      </c>
      <c r="B40" s="54" t="s">
        <v>887</v>
      </c>
      <c r="C40" s="4" t="s">
        <v>1661</v>
      </c>
      <c r="D40" s="5"/>
      <c r="E40" s="5"/>
      <c r="F40" s="5"/>
      <c r="G40" s="5"/>
      <c r="H40" s="5">
        <v>175000</v>
      </c>
      <c r="I40" s="5">
        <f t="shared" si="0"/>
        <v>0</v>
      </c>
      <c r="J40" s="5">
        <f t="shared" si="1"/>
        <v>100000</v>
      </c>
      <c r="K40" s="74"/>
    </row>
    <row r="41" spans="1:11" s="33" customFormat="1" ht="16.5" thickBot="1">
      <c r="A41" s="19">
        <v>39</v>
      </c>
      <c r="B41" s="54" t="s">
        <v>888</v>
      </c>
      <c r="C41" s="4" t="s">
        <v>1661</v>
      </c>
      <c r="D41" s="15"/>
      <c r="E41" s="15"/>
      <c r="F41" s="15"/>
      <c r="G41" s="15"/>
      <c r="H41" s="5">
        <v>175000</v>
      </c>
      <c r="I41" s="5">
        <f t="shared" si="0"/>
        <v>0</v>
      </c>
      <c r="J41" s="5">
        <f t="shared" si="1"/>
        <v>100000</v>
      </c>
      <c r="K41" s="99"/>
    </row>
    <row r="42" spans="1:11" s="33" customFormat="1" ht="16.5" thickBot="1">
      <c r="A42" s="19">
        <v>40</v>
      </c>
      <c r="B42" s="54" t="s">
        <v>889</v>
      </c>
      <c r="C42" s="4" t="s">
        <v>1661</v>
      </c>
      <c r="D42" s="15">
        <v>100000</v>
      </c>
      <c r="E42" s="15"/>
      <c r="F42" s="15"/>
      <c r="G42" s="15"/>
      <c r="H42" s="5">
        <v>175000</v>
      </c>
      <c r="I42" s="5">
        <f t="shared" si="0"/>
        <v>100000</v>
      </c>
      <c r="J42" s="5">
        <f t="shared" si="1"/>
        <v>0</v>
      </c>
      <c r="K42" s="99"/>
    </row>
    <row r="43" spans="1:11" ht="16.5" thickBot="1">
      <c r="A43" s="19">
        <v>41</v>
      </c>
      <c r="B43" s="54" t="s">
        <v>890</v>
      </c>
      <c r="C43" s="4" t="s">
        <v>1661</v>
      </c>
      <c r="D43" s="5">
        <v>25000</v>
      </c>
      <c r="E43" s="5"/>
      <c r="F43" s="5"/>
      <c r="G43" s="5"/>
      <c r="H43" s="5">
        <v>175000</v>
      </c>
      <c r="I43" s="5">
        <f t="shared" si="0"/>
        <v>25000</v>
      </c>
      <c r="J43" s="5">
        <f t="shared" si="1"/>
        <v>75000</v>
      </c>
      <c r="K43" s="67"/>
    </row>
    <row r="44" spans="1:11" ht="16.5" thickBot="1">
      <c r="A44" s="19">
        <v>42</v>
      </c>
      <c r="B44" s="54" t="s">
        <v>891</v>
      </c>
      <c r="C44" s="4" t="s">
        <v>1661</v>
      </c>
      <c r="D44" s="5"/>
      <c r="E44" s="5"/>
      <c r="F44" s="5"/>
      <c r="G44" s="5"/>
      <c r="H44" s="5">
        <v>175000</v>
      </c>
      <c r="I44" s="5">
        <f t="shared" si="0"/>
        <v>0</v>
      </c>
      <c r="J44" s="5">
        <f t="shared" si="1"/>
        <v>100000</v>
      </c>
      <c r="K44" s="67"/>
    </row>
    <row r="45" spans="1:11" ht="16.5" thickBot="1">
      <c r="A45" s="19">
        <v>43</v>
      </c>
      <c r="B45" s="54" t="s">
        <v>892</v>
      </c>
      <c r="C45" s="4" t="s">
        <v>1661</v>
      </c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  <c r="K45" s="143"/>
    </row>
    <row r="46" spans="1:11" ht="16.5" thickBot="1">
      <c r="A46" s="19">
        <v>44</v>
      </c>
      <c r="B46" s="54" t="s">
        <v>893</v>
      </c>
      <c r="C46" s="4" t="s">
        <v>1661</v>
      </c>
      <c r="D46" s="5"/>
      <c r="E46" s="5"/>
      <c r="F46" s="5"/>
      <c r="G46" s="5"/>
      <c r="H46" s="5">
        <v>175000</v>
      </c>
      <c r="I46" s="5">
        <f t="shared" si="0"/>
        <v>0</v>
      </c>
      <c r="J46" s="5">
        <f t="shared" si="1"/>
        <v>100000</v>
      </c>
      <c r="K46" s="67"/>
    </row>
    <row r="47" spans="1:11" ht="16.5" thickBot="1">
      <c r="A47" s="19">
        <v>45</v>
      </c>
      <c r="B47" s="54" t="s">
        <v>894</v>
      </c>
      <c r="C47" s="4" t="s">
        <v>1661</v>
      </c>
      <c r="D47" s="5"/>
      <c r="E47" s="5"/>
      <c r="F47" s="5"/>
      <c r="G47" s="5"/>
      <c r="H47" s="5">
        <v>175000</v>
      </c>
      <c r="I47" s="5">
        <f t="shared" si="0"/>
        <v>0</v>
      </c>
      <c r="J47" s="5">
        <f t="shared" si="1"/>
        <v>100000</v>
      </c>
      <c r="K47" s="74"/>
    </row>
    <row r="48" spans="1:11" ht="16.5" thickBot="1">
      <c r="A48" s="19">
        <v>46</v>
      </c>
      <c r="B48" s="54" t="s">
        <v>895</v>
      </c>
      <c r="C48" s="4" t="s">
        <v>1661</v>
      </c>
      <c r="D48" s="5"/>
      <c r="E48" s="5"/>
      <c r="F48" s="5"/>
      <c r="G48" s="5"/>
      <c r="H48" s="5">
        <v>175000</v>
      </c>
      <c r="I48" s="5">
        <f t="shared" si="0"/>
        <v>0</v>
      </c>
      <c r="J48" s="5">
        <f t="shared" si="1"/>
        <v>100000</v>
      </c>
      <c r="K48" s="74"/>
    </row>
    <row r="49" spans="1:11" ht="16.5" thickBot="1">
      <c r="A49" s="19">
        <v>47</v>
      </c>
      <c r="B49" s="54" t="s">
        <v>896</v>
      </c>
      <c r="C49" s="4" t="s">
        <v>1661</v>
      </c>
      <c r="D49" s="5">
        <v>50000</v>
      </c>
      <c r="E49" s="5"/>
      <c r="F49" s="5"/>
      <c r="G49" s="5"/>
      <c r="H49" s="5">
        <v>175000</v>
      </c>
      <c r="I49" s="5">
        <f t="shared" si="0"/>
        <v>50000</v>
      </c>
      <c r="J49" s="5">
        <f t="shared" si="1"/>
        <v>50000</v>
      </c>
      <c r="K49" s="74"/>
    </row>
    <row r="50" spans="1:11" s="33" customFormat="1" ht="16.5" thickBot="1">
      <c r="A50" s="19">
        <v>48</v>
      </c>
      <c r="B50" s="54" t="s">
        <v>897</v>
      </c>
      <c r="C50" s="4" t="s">
        <v>1661</v>
      </c>
      <c r="D50" s="15">
        <v>25000</v>
      </c>
      <c r="E50" s="15"/>
      <c r="F50" s="15"/>
      <c r="G50" s="15"/>
      <c r="H50" s="5">
        <v>175000</v>
      </c>
      <c r="I50" s="5">
        <f t="shared" si="0"/>
        <v>25000</v>
      </c>
      <c r="J50" s="5">
        <f t="shared" si="1"/>
        <v>75000</v>
      </c>
      <c r="K50" s="155"/>
    </row>
    <row r="51" spans="1:11" ht="16.5" thickBot="1">
      <c r="A51" s="19">
        <v>49</v>
      </c>
      <c r="B51" s="54" t="s">
        <v>898</v>
      </c>
      <c r="C51" s="4" t="s">
        <v>1661</v>
      </c>
      <c r="D51" s="5">
        <v>15000</v>
      </c>
      <c r="E51" s="5"/>
      <c r="F51" s="5"/>
      <c r="G51" s="5"/>
      <c r="H51" s="5">
        <v>175000</v>
      </c>
      <c r="I51" s="5">
        <f t="shared" si="0"/>
        <v>15000</v>
      </c>
      <c r="J51" s="5">
        <f t="shared" si="1"/>
        <v>85000</v>
      </c>
      <c r="K51" s="74"/>
    </row>
    <row r="52" spans="1:11" s="33" customFormat="1" ht="16.5" thickBot="1">
      <c r="A52" s="19">
        <v>50</v>
      </c>
      <c r="B52" s="54" t="s">
        <v>899</v>
      </c>
      <c r="C52" s="4" t="s">
        <v>1661</v>
      </c>
      <c r="D52" s="15">
        <v>75000</v>
      </c>
      <c r="E52" s="15"/>
      <c r="F52" s="15"/>
      <c r="G52" s="15"/>
      <c r="H52" s="5">
        <v>175000</v>
      </c>
      <c r="I52" s="5">
        <f t="shared" si="0"/>
        <v>75000</v>
      </c>
      <c r="J52" s="5">
        <f t="shared" si="1"/>
        <v>25000</v>
      </c>
      <c r="K52" s="99"/>
    </row>
    <row r="53" spans="1:11" ht="16.5" thickBot="1">
      <c r="A53" s="19">
        <v>51</v>
      </c>
      <c r="B53" s="54" t="s">
        <v>900</v>
      </c>
      <c r="C53" s="4" t="s">
        <v>1661</v>
      </c>
      <c r="D53" s="5"/>
      <c r="E53" s="5"/>
      <c r="F53" s="5"/>
      <c r="G53" s="5"/>
      <c r="H53" s="5">
        <v>175000</v>
      </c>
      <c r="I53" s="5">
        <f t="shared" si="0"/>
        <v>0</v>
      </c>
      <c r="J53" s="5">
        <f t="shared" si="1"/>
        <v>100000</v>
      </c>
      <c r="K53" s="75"/>
    </row>
    <row r="54" spans="1:11" ht="16.5" thickBot="1">
      <c r="A54" s="19">
        <v>52</v>
      </c>
      <c r="B54" s="54" t="s">
        <v>901</v>
      </c>
      <c r="C54" s="4" t="s">
        <v>1661</v>
      </c>
      <c r="D54" s="5">
        <v>100000</v>
      </c>
      <c r="E54" s="5"/>
      <c r="F54" s="5"/>
      <c r="G54" s="5"/>
      <c r="H54" s="5">
        <v>175000</v>
      </c>
      <c r="I54" s="5">
        <f t="shared" si="0"/>
        <v>100000</v>
      </c>
      <c r="J54" s="5">
        <f t="shared" si="1"/>
        <v>0</v>
      </c>
      <c r="K54" s="75"/>
    </row>
    <row r="55" spans="1:11" ht="15.75">
      <c r="A55" s="19">
        <v>53</v>
      </c>
      <c r="B55" s="54" t="s">
        <v>902</v>
      </c>
      <c r="C55" s="4" t="s">
        <v>1661</v>
      </c>
      <c r="D55" s="5">
        <v>175000</v>
      </c>
      <c r="E55" s="137"/>
      <c r="F55" s="137"/>
      <c r="G55" s="137"/>
      <c r="H55" s="5">
        <v>175000</v>
      </c>
      <c r="I55" s="5">
        <f t="shared" si="0"/>
        <v>175000</v>
      </c>
      <c r="J55" s="5">
        <f t="shared" si="1"/>
        <v>-75000</v>
      </c>
      <c r="K55" s="103"/>
    </row>
    <row r="56" spans="1:11" ht="15.75">
      <c r="A56" s="19">
        <v>54</v>
      </c>
      <c r="B56" s="54" t="s">
        <v>903</v>
      </c>
      <c r="C56" s="4" t="s">
        <v>1661</v>
      </c>
      <c r="D56" s="5"/>
      <c r="E56" s="137"/>
      <c r="F56" s="137"/>
      <c r="G56" s="137"/>
      <c r="H56" s="5">
        <v>175000</v>
      </c>
      <c r="I56" s="5">
        <f t="shared" si="0"/>
        <v>0</v>
      </c>
      <c r="J56" s="5">
        <f t="shared" si="1"/>
        <v>100000</v>
      </c>
      <c r="K56" s="104"/>
    </row>
    <row r="57" spans="1:11" ht="15.75">
      <c r="A57" s="19">
        <v>55</v>
      </c>
      <c r="B57" s="54" t="s">
        <v>904</v>
      </c>
      <c r="C57" s="4" t="s">
        <v>1661</v>
      </c>
      <c r="D57" s="5">
        <v>100000</v>
      </c>
      <c r="E57" s="137">
        <v>5000</v>
      </c>
      <c r="F57" s="137"/>
      <c r="G57" s="137"/>
      <c r="H57" s="5">
        <v>175000</v>
      </c>
      <c r="I57" s="5">
        <f t="shared" si="0"/>
        <v>105000</v>
      </c>
      <c r="J57" s="5">
        <f t="shared" si="1"/>
        <v>-5000</v>
      </c>
      <c r="K57" s="103"/>
    </row>
    <row r="58" spans="1:11">
      <c r="A58" s="19">
        <v>59</v>
      </c>
      <c r="C58" s="4" t="s">
        <v>1661</v>
      </c>
      <c r="D58" s="4"/>
      <c r="E58" s="27"/>
      <c r="F58" s="27"/>
      <c r="G58" s="27"/>
      <c r="H58" s="5">
        <v>175000</v>
      </c>
      <c r="I58" s="5">
        <f t="shared" si="0"/>
        <v>0</v>
      </c>
      <c r="J58" s="5">
        <f t="shared" si="1"/>
        <v>100000</v>
      </c>
      <c r="K58" s="4"/>
    </row>
    <row r="59" spans="1:11">
      <c r="A59" s="19"/>
      <c r="C59" s="4"/>
      <c r="D59" s="4"/>
      <c r="E59" s="27"/>
      <c r="F59" s="27"/>
      <c r="G59" s="27"/>
      <c r="H59" s="5">
        <v>175000</v>
      </c>
      <c r="I59" s="5">
        <f t="shared" si="0"/>
        <v>0</v>
      </c>
      <c r="J59" s="5">
        <f t="shared" si="1"/>
        <v>100000</v>
      </c>
      <c r="K59" s="4"/>
    </row>
    <row r="60" spans="1:11">
      <c r="A60" s="19"/>
      <c r="C60" s="4"/>
      <c r="D60" s="4"/>
      <c r="E60" s="27"/>
      <c r="F60" s="27"/>
      <c r="G60" s="27"/>
      <c r="H60" s="5">
        <v>175000</v>
      </c>
      <c r="I60" s="5">
        <f t="shared" si="0"/>
        <v>0</v>
      </c>
      <c r="J60" s="5">
        <f t="shared" si="1"/>
        <v>100000</v>
      </c>
      <c r="K60" s="4"/>
    </row>
    <row r="61" spans="1:11">
      <c r="A61" s="19"/>
      <c r="C61" s="4"/>
      <c r="D61" s="4"/>
      <c r="E61" s="27"/>
      <c r="F61" s="27"/>
      <c r="G61" s="27"/>
      <c r="H61" s="5">
        <v>175000</v>
      </c>
      <c r="I61" s="5">
        <f t="shared" si="0"/>
        <v>0</v>
      </c>
      <c r="J61" s="5">
        <f t="shared" si="1"/>
        <v>100000</v>
      </c>
      <c r="K61" s="4"/>
    </row>
    <row r="62" spans="1:11">
      <c r="A62" s="19"/>
      <c r="B62" s="4"/>
      <c r="C62" s="4"/>
      <c r="D62" s="4"/>
      <c r="E62" s="27"/>
      <c r="F62" s="27"/>
      <c r="G62" s="27"/>
      <c r="H62" s="5">
        <v>175000</v>
      </c>
      <c r="I62" s="5">
        <f t="shared" si="0"/>
        <v>0</v>
      </c>
      <c r="J62" s="5">
        <f t="shared" si="1"/>
        <v>100000</v>
      </c>
      <c r="K62" s="4"/>
    </row>
    <row r="63" spans="1:11">
      <c r="B63" s="4"/>
      <c r="C63" s="4"/>
      <c r="D63" s="4"/>
      <c r="E63" s="135"/>
      <c r="F63" s="135"/>
      <c r="H63" s="5">
        <v>175000</v>
      </c>
      <c r="I63" s="5">
        <f t="shared" si="0"/>
        <v>0</v>
      </c>
      <c r="J63" s="5">
        <f t="shared" si="1"/>
        <v>100000</v>
      </c>
    </row>
    <row r="64" spans="1:11">
      <c r="B64" s="4"/>
      <c r="C64" s="4"/>
      <c r="D64" s="4"/>
      <c r="E64" s="135"/>
      <c r="F64" s="135"/>
      <c r="H64" s="5">
        <v>175000</v>
      </c>
      <c r="I64" s="5">
        <f t="shared" si="0"/>
        <v>0</v>
      </c>
      <c r="J64" s="5">
        <f t="shared" si="1"/>
        <v>100000</v>
      </c>
    </row>
    <row r="65" spans="2:10" ht="18" customHeight="1">
      <c r="B65" s="4"/>
      <c r="C65" s="4"/>
      <c r="D65" s="4"/>
      <c r="E65" s="135"/>
      <c r="F65" s="135"/>
      <c r="H65" s="5">
        <v>175000</v>
      </c>
      <c r="I65" s="5">
        <f t="shared" si="0"/>
        <v>0</v>
      </c>
      <c r="J65" s="5">
        <f t="shared" si="1"/>
        <v>100000</v>
      </c>
    </row>
    <row r="66" spans="2:10" ht="18" customHeight="1">
      <c r="B66" s="4"/>
      <c r="C66" s="4"/>
      <c r="D66" s="4"/>
      <c r="E66" s="135"/>
      <c r="F66" s="135"/>
      <c r="H66" s="5">
        <v>175000</v>
      </c>
      <c r="I66" s="5">
        <f t="shared" si="0"/>
        <v>0</v>
      </c>
      <c r="J66" s="5">
        <f t="shared" si="1"/>
        <v>100000</v>
      </c>
    </row>
    <row r="67" spans="2:10" ht="18" customHeight="1">
      <c r="B67" s="4"/>
      <c r="C67" s="4"/>
      <c r="D67" s="4"/>
      <c r="E67" s="135"/>
      <c r="F67" s="135"/>
      <c r="H67" s="5">
        <v>175000</v>
      </c>
      <c r="I67" s="5">
        <f t="shared" si="0"/>
        <v>0</v>
      </c>
      <c r="J67" s="5">
        <f t="shared" si="1"/>
        <v>100000</v>
      </c>
    </row>
    <row r="68" spans="2:10" ht="18" customHeight="1">
      <c r="B68" s="4"/>
      <c r="C68" s="4"/>
      <c r="D68" s="4"/>
      <c r="E68" s="135"/>
      <c r="F68" s="135"/>
      <c r="I68" s="5">
        <f t="shared" ref="I68:I78" si="2">SUM(D68:G68)</f>
        <v>0</v>
      </c>
      <c r="J68" s="5">
        <f t="shared" ref="J68:J78" si="3">100000-I68</f>
        <v>100000</v>
      </c>
    </row>
    <row r="69" spans="2:10" ht="18" customHeight="1">
      <c r="B69" s="4"/>
      <c r="C69" s="4"/>
      <c r="D69" s="4"/>
      <c r="E69" s="135"/>
      <c r="F69" s="135"/>
      <c r="I69" s="5">
        <f t="shared" si="2"/>
        <v>0</v>
      </c>
      <c r="J69" s="5">
        <f t="shared" si="3"/>
        <v>100000</v>
      </c>
    </row>
    <row r="70" spans="2:10" ht="18" customHeight="1">
      <c r="I70" s="5">
        <f t="shared" si="2"/>
        <v>0</v>
      </c>
      <c r="J70" s="5">
        <f t="shared" si="3"/>
        <v>100000</v>
      </c>
    </row>
    <row r="71" spans="2:10" ht="18" customHeight="1">
      <c r="I71" s="5">
        <f t="shared" si="2"/>
        <v>0</v>
      </c>
      <c r="J71" s="5">
        <f t="shared" si="3"/>
        <v>100000</v>
      </c>
    </row>
    <row r="72" spans="2:10">
      <c r="I72" s="5">
        <f t="shared" si="2"/>
        <v>0</v>
      </c>
      <c r="J72" s="5">
        <f t="shared" si="3"/>
        <v>100000</v>
      </c>
    </row>
    <row r="73" spans="2:10">
      <c r="I73" s="5">
        <f t="shared" si="2"/>
        <v>0</v>
      </c>
      <c r="J73" s="5">
        <f t="shared" si="3"/>
        <v>100000</v>
      </c>
    </row>
    <row r="74" spans="2:10">
      <c r="I74" s="5">
        <f t="shared" si="2"/>
        <v>0</v>
      </c>
      <c r="J74" s="5">
        <f t="shared" si="3"/>
        <v>100000</v>
      </c>
    </row>
    <row r="75" spans="2:10">
      <c r="I75" s="5">
        <f t="shared" si="2"/>
        <v>0</v>
      </c>
      <c r="J75" s="5">
        <f t="shared" si="3"/>
        <v>100000</v>
      </c>
    </row>
    <row r="76" spans="2:10">
      <c r="I76" s="5">
        <f t="shared" si="2"/>
        <v>0</v>
      </c>
      <c r="J76" s="5">
        <f t="shared" si="3"/>
        <v>100000</v>
      </c>
    </row>
    <row r="77" spans="2:10">
      <c r="I77" s="5">
        <f t="shared" si="2"/>
        <v>0</v>
      </c>
      <c r="J77" s="5">
        <f t="shared" si="3"/>
        <v>100000</v>
      </c>
    </row>
    <row r="78" spans="2:10">
      <c r="I78" s="5">
        <f t="shared" si="2"/>
        <v>0</v>
      </c>
      <c r="J78" s="5">
        <f t="shared" si="3"/>
        <v>100000</v>
      </c>
    </row>
    <row r="82" hidden="1"/>
    <row r="83" hidden="1"/>
    <row r="84" hidden="1"/>
    <row r="85" hidden="1"/>
    <row r="86" hidden="1"/>
    <row r="87" hidden="1"/>
  </sheetData>
  <sortState ref="A3:J58">
    <sortCondition ref="B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61"/>
  <sheetViews>
    <sheetView topLeftCell="A13" workbookViewId="0">
      <selection activeCell="C49" sqref="C49"/>
    </sheetView>
  </sheetViews>
  <sheetFormatPr defaultColWidth="8.85546875" defaultRowHeight="15"/>
  <cols>
    <col min="1" max="1" width="5.140625" customWidth="1"/>
    <col min="2" max="2" width="38.140625" customWidth="1"/>
    <col min="4" max="4" width="9.85546875" customWidth="1"/>
    <col min="5" max="5" width="9.5703125" customWidth="1"/>
    <col min="6" max="7" width="11.85546875" customWidth="1"/>
    <col min="8" max="8" width="10.42578125" customWidth="1"/>
    <col min="9" max="9" width="9" bestFit="1" customWidth="1"/>
    <col min="10" max="10" width="10.5703125" customWidth="1"/>
    <col min="11" max="11" width="9.7109375" bestFit="1" customWidth="1"/>
  </cols>
  <sheetData>
    <row r="1" spans="1:11">
      <c r="B1" s="2" t="s">
        <v>52</v>
      </c>
    </row>
    <row r="2" spans="1:11" ht="43.5" customHeight="1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6</v>
      </c>
      <c r="G2" s="3" t="s">
        <v>1659</v>
      </c>
      <c r="H2" s="3" t="s">
        <v>39</v>
      </c>
      <c r="I2" s="3" t="s">
        <v>8</v>
      </c>
      <c r="J2" s="3" t="s">
        <v>72</v>
      </c>
    </row>
    <row r="3" spans="1:11" ht="18.75" customHeight="1">
      <c r="A3" s="4">
        <v>1</v>
      </c>
      <c r="B3" s="54" t="s">
        <v>905</v>
      </c>
      <c r="C3" s="4"/>
      <c r="D3" s="5"/>
      <c r="E3" s="5"/>
      <c r="F3" s="5"/>
      <c r="G3" s="5"/>
      <c r="H3" s="5">
        <v>175000</v>
      </c>
      <c r="I3" s="5">
        <f>SUM(D3:G3)</f>
        <v>0</v>
      </c>
      <c r="J3" s="5">
        <f>100000-I3</f>
        <v>100000</v>
      </c>
      <c r="K3" s="5"/>
    </row>
    <row r="4" spans="1:11" ht="15.75">
      <c r="A4" s="4">
        <v>2</v>
      </c>
      <c r="B4" s="54" t="s">
        <v>906</v>
      </c>
      <c r="C4" s="4"/>
      <c r="D4" s="5"/>
      <c r="E4" s="5"/>
      <c r="F4" s="5"/>
      <c r="G4" s="5"/>
      <c r="H4" s="5">
        <v>175000</v>
      </c>
      <c r="I4" s="5">
        <f t="shared" ref="I4:I56" si="0">SUM(D4:G4)</f>
        <v>0</v>
      </c>
      <c r="J4" s="5">
        <f t="shared" ref="J4:J60" si="1">100000-I4</f>
        <v>100000</v>
      </c>
      <c r="K4" s="5"/>
    </row>
    <row r="5" spans="1:11" s="33" customFormat="1" ht="15.75">
      <c r="A5" s="14">
        <v>3</v>
      </c>
      <c r="B5" s="54" t="s">
        <v>907</v>
      </c>
      <c r="C5" s="4"/>
      <c r="D5" s="15"/>
      <c r="E5" s="15"/>
      <c r="F5" s="5"/>
      <c r="G5" s="5"/>
      <c r="H5" s="5">
        <v>175000</v>
      </c>
      <c r="I5" s="5">
        <f t="shared" si="0"/>
        <v>0</v>
      </c>
      <c r="J5" s="5">
        <f t="shared" si="1"/>
        <v>100000</v>
      </c>
      <c r="K5" s="5"/>
    </row>
    <row r="6" spans="1:11" s="33" customFormat="1" ht="15.75">
      <c r="A6" s="14">
        <v>4</v>
      </c>
      <c r="B6" s="54" t="s">
        <v>908</v>
      </c>
      <c r="C6" s="14"/>
      <c r="D6" s="15"/>
      <c r="E6" s="15"/>
      <c r="F6" s="15"/>
      <c r="G6" s="15"/>
      <c r="H6" s="5">
        <v>175000</v>
      </c>
      <c r="I6" s="5">
        <f t="shared" si="0"/>
        <v>0</v>
      </c>
      <c r="J6" s="5">
        <f t="shared" si="1"/>
        <v>100000</v>
      </c>
      <c r="K6" s="5"/>
    </row>
    <row r="7" spans="1:11" s="33" customFormat="1" ht="15.75">
      <c r="A7" s="14">
        <v>5</v>
      </c>
      <c r="B7" s="54" t="s">
        <v>909</v>
      </c>
      <c r="C7" s="14"/>
      <c r="D7" s="15"/>
      <c r="E7" s="15"/>
      <c r="F7" s="15"/>
      <c r="G7" s="15"/>
      <c r="H7" s="5">
        <v>175000</v>
      </c>
      <c r="I7" s="5">
        <f t="shared" si="0"/>
        <v>0</v>
      </c>
      <c r="J7" s="5">
        <f t="shared" si="1"/>
        <v>100000</v>
      </c>
      <c r="K7" s="5"/>
    </row>
    <row r="8" spans="1:11" ht="15.75">
      <c r="A8" s="14">
        <v>6</v>
      </c>
      <c r="B8" s="54" t="s">
        <v>910</v>
      </c>
      <c r="C8" s="4"/>
      <c r="D8" s="5"/>
      <c r="E8" s="5"/>
      <c r="F8" s="5"/>
      <c r="G8" s="5"/>
      <c r="H8" s="5">
        <v>175000</v>
      </c>
      <c r="I8" s="5">
        <f t="shared" si="0"/>
        <v>0</v>
      </c>
      <c r="J8" s="5">
        <f t="shared" si="1"/>
        <v>100000</v>
      </c>
      <c r="K8" s="5"/>
    </row>
    <row r="9" spans="1:11" ht="15.75">
      <c r="A9" s="4">
        <v>7</v>
      </c>
      <c r="B9" s="54" t="s">
        <v>911</v>
      </c>
      <c r="C9" s="4"/>
      <c r="D9" s="5"/>
      <c r="E9" s="5"/>
      <c r="F9" s="5"/>
      <c r="G9" s="5"/>
      <c r="H9" s="5">
        <v>175000</v>
      </c>
      <c r="I9" s="5">
        <f t="shared" si="0"/>
        <v>0</v>
      </c>
      <c r="J9" s="5">
        <f t="shared" si="1"/>
        <v>100000</v>
      </c>
      <c r="K9" s="5"/>
    </row>
    <row r="10" spans="1:11" ht="16.5" customHeight="1">
      <c r="A10" s="4">
        <v>8</v>
      </c>
      <c r="B10" s="54" t="s">
        <v>912</v>
      </c>
      <c r="C10" s="4"/>
      <c r="D10" s="5">
        <v>15000</v>
      </c>
      <c r="E10" s="5"/>
      <c r="F10" s="5"/>
      <c r="G10" s="5"/>
      <c r="H10" s="5">
        <v>175000</v>
      </c>
      <c r="I10" s="5">
        <f t="shared" si="0"/>
        <v>15000</v>
      </c>
      <c r="J10" s="5">
        <f t="shared" si="1"/>
        <v>85000</v>
      </c>
      <c r="K10" s="5"/>
    </row>
    <row r="11" spans="1:11" ht="15.75">
      <c r="A11" s="14">
        <v>9</v>
      </c>
      <c r="B11" s="54" t="s">
        <v>1680</v>
      </c>
      <c r="C11" s="4"/>
      <c r="D11" s="5">
        <v>100000</v>
      </c>
      <c r="E11" s="5"/>
      <c r="F11" s="5"/>
      <c r="G11" s="5"/>
      <c r="H11" s="5">
        <v>175000</v>
      </c>
      <c r="I11" s="5">
        <f t="shared" si="0"/>
        <v>100000</v>
      </c>
      <c r="J11" s="5">
        <f t="shared" si="1"/>
        <v>0</v>
      </c>
      <c r="K11" s="5"/>
    </row>
    <row r="12" spans="1:11" ht="15.75">
      <c r="A12" s="4">
        <v>10</v>
      </c>
      <c r="B12" s="54" t="s">
        <v>913</v>
      </c>
      <c r="C12" s="4"/>
      <c r="D12" s="5"/>
      <c r="E12" s="5"/>
      <c r="F12" s="5"/>
      <c r="G12" s="5"/>
      <c r="H12" s="5">
        <v>175000</v>
      </c>
      <c r="I12" s="5">
        <f t="shared" si="0"/>
        <v>0</v>
      </c>
      <c r="J12" s="5">
        <f t="shared" si="1"/>
        <v>100000</v>
      </c>
      <c r="K12" s="5"/>
    </row>
    <row r="13" spans="1:11" ht="15.75">
      <c r="A13" s="4">
        <v>11</v>
      </c>
      <c r="B13" s="54" t="s">
        <v>914</v>
      </c>
      <c r="C13" s="4"/>
      <c r="D13" s="4"/>
      <c r="E13" s="4"/>
      <c r="F13" s="5"/>
      <c r="G13" s="5"/>
      <c r="H13" s="5">
        <v>175000</v>
      </c>
      <c r="I13" s="5">
        <f t="shared" si="0"/>
        <v>0</v>
      </c>
      <c r="J13" s="5">
        <f t="shared" si="1"/>
        <v>100000</v>
      </c>
      <c r="K13" s="5"/>
    </row>
    <row r="14" spans="1:11" s="33" customFormat="1" ht="15.75">
      <c r="A14" s="14">
        <v>12</v>
      </c>
      <c r="B14" s="54" t="s">
        <v>915</v>
      </c>
      <c r="C14" s="14"/>
      <c r="D14" s="15"/>
      <c r="E14" s="15"/>
      <c r="F14" s="15"/>
      <c r="G14" s="15"/>
      <c r="H14" s="5">
        <v>175000</v>
      </c>
      <c r="I14" s="5">
        <f t="shared" si="0"/>
        <v>0</v>
      </c>
      <c r="J14" s="5">
        <f t="shared" si="1"/>
        <v>100000</v>
      </c>
      <c r="K14" s="5"/>
    </row>
    <row r="15" spans="1:11" ht="15.75">
      <c r="A15" s="4">
        <v>13</v>
      </c>
      <c r="B15" s="54" t="s">
        <v>916</v>
      </c>
      <c r="C15" s="4"/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  <c r="K15" s="5"/>
    </row>
    <row r="16" spans="1:11" s="33" customFormat="1" ht="15.75">
      <c r="A16" s="14">
        <v>14</v>
      </c>
      <c r="B16" s="54" t="s">
        <v>917</v>
      </c>
      <c r="C16" s="14"/>
      <c r="D16" s="15"/>
      <c r="E16" s="15"/>
      <c r="F16" s="15"/>
      <c r="G16" s="15"/>
      <c r="H16" s="5">
        <v>175000</v>
      </c>
      <c r="I16" s="5">
        <f t="shared" si="0"/>
        <v>0</v>
      </c>
      <c r="J16" s="5">
        <f t="shared" si="1"/>
        <v>100000</v>
      </c>
      <c r="K16" s="5"/>
    </row>
    <row r="17" spans="1:11" s="33" customFormat="1" ht="15.75">
      <c r="A17" s="14">
        <v>15</v>
      </c>
      <c r="B17" s="54" t="s">
        <v>918</v>
      </c>
      <c r="C17" s="14"/>
      <c r="D17" s="15">
        <v>15000</v>
      </c>
      <c r="E17" s="15"/>
      <c r="F17" s="15"/>
      <c r="G17" s="15"/>
      <c r="H17" s="5">
        <v>175000</v>
      </c>
      <c r="I17" s="5">
        <f t="shared" si="0"/>
        <v>15000</v>
      </c>
      <c r="J17" s="5">
        <f t="shared" si="1"/>
        <v>85000</v>
      </c>
      <c r="K17" s="5"/>
    </row>
    <row r="18" spans="1:11" ht="15.75">
      <c r="A18" s="4">
        <v>16</v>
      </c>
      <c r="B18" s="54" t="s">
        <v>919</v>
      </c>
      <c r="C18" s="4"/>
      <c r="D18" s="5"/>
      <c r="E18" s="5"/>
      <c r="F18" s="5"/>
      <c r="G18" s="5"/>
      <c r="H18" s="5">
        <v>175000</v>
      </c>
      <c r="I18" s="5">
        <f t="shared" si="0"/>
        <v>0</v>
      </c>
      <c r="J18" s="5">
        <f t="shared" si="1"/>
        <v>100000</v>
      </c>
      <c r="K18" s="5"/>
    </row>
    <row r="19" spans="1:11" s="33" customFormat="1" ht="15.75">
      <c r="A19" s="14">
        <v>17</v>
      </c>
      <c r="B19" s="54" t="s">
        <v>920</v>
      </c>
      <c r="C19" s="14"/>
      <c r="D19" s="15"/>
      <c r="E19" s="15"/>
      <c r="F19" s="15"/>
      <c r="G19" s="15"/>
      <c r="H19" s="5">
        <v>175000</v>
      </c>
      <c r="I19" s="5">
        <f t="shared" si="0"/>
        <v>0</v>
      </c>
      <c r="J19" s="5">
        <f t="shared" si="1"/>
        <v>100000</v>
      </c>
      <c r="K19" s="5"/>
    </row>
    <row r="20" spans="1:11" ht="15.75" customHeight="1">
      <c r="A20" s="14">
        <v>18</v>
      </c>
      <c r="B20" s="54" t="s">
        <v>921</v>
      </c>
      <c r="C20" s="4"/>
      <c r="D20" s="5">
        <v>25000</v>
      </c>
      <c r="E20" s="5"/>
      <c r="F20" s="5"/>
      <c r="G20" s="5"/>
      <c r="H20" s="5">
        <v>175000</v>
      </c>
      <c r="I20" s="5">
        <f t="shared" si="0"/>
        <v>25000</v>
      </c>
      <c r="J20" s="5">
        <f t="shared" si="1"/>
        <v>75000</v>
      </c>
      <c r="K20" s="5"/>
    </row>
    <row r="21" spans="1:11" ht="15.75" customHeight="1">
      <c r="A21" s="4">
        <v>19</v>
      </c>
      <c r="B21" s="54" t="s">
        <v>922</v>
      </c>
      <c r="C21" s="4"/>
      <c r="D21" s="5">
        <v>50000</v>
      </c>
      <c r="E21" s="5"/>
      <c r="F21" s="5"/>
      <c r="G21" s="5"/>
      <c r="H21" s="5">
        <v>175000</v>
      </c>
      <c r="I21" s="5">
        <f t="shared" si="0"/>
        <v>50000</v>
      </c>
      <c r="J21" s="5">
        <f t="shared" si="1"/>
        <v>50000</v>
      </c>
      <c r="K21" s="5"/>
    </row>
    <row r="22" spans="1:11" ht="15.75">
      <c r="A22" s="4">
        <v>20</v>
      </c>
      <c r="B22" s="54" t="s">
        <v>923</v>
      </c>
      <c r="C22" s="4"/>
      <c r="D22" s="5"/>
      <c r="E22" s="5"/>
      <c r="F22" s="5"/>
      <c r="G22" s="5"/>
      <c r="H22" s="5">
        <v>175000</v>
      </c>
      <c r="I22" s="5">
        <f t="shared" si="0"/>
        <v>0</v>
      </c>
      <c r="J22" s="5">
        <f t="shared" si="1"/>
        <v>100000</v>
      </c>
      <c r="K22" s="5"/>
    </row>
    <row r="23" spans="1:11" ht="15.75">
      <c r="A23" s="14">
        <v>21</v>
      </c>
      <c r="B23" s="54" t="s">
        <v>924</v>
      </c>
      <c r="C23" s="4"/>
      <c r="D23" s="5">
        <v>100000</v>
      </c>
      <c r="E23" s="5"/>
      <c r="F23" s="5"/>
      <c r="G23" s="5"/>
      <c r="H23" s="5">
        <v>175000</v>
      </c>
      <c r="I23" s="5">
        <f t="shared" si="0"/>
        <v>100000</v>
      </c>
      <c r="J23" s="5">
        <f t="shared" si="1"/>
        <v>0</v>
      </c>
      <c r="K23" s="5"/>
    </row>
    <row r="24" spans="1:11" ht="18.75" customHeight="1">
      <c r="A24" s="4">
        <v>22</v>
      </c>
      <c r="B24" s="54" t="s">
        <v>925</v>
      </c>
      <c r="C24" s="4"/>
      <c r="D24" s="5"/>
      <c r="E24" s="5"/>
      <c r="F24" s="5"/>
      <c r="G24" s="5"/>
      <c r="H24" s="5">
        <v>175000</v>
      </c>
      <c r="I24" s="5">
        <f t="shared" si="0"/>
        <v>0</v>
      </c>
      <c r="J24" s="5">
        <f t="shared" si="1"/>
        <v>100000</v>
      </c>
      <c r="K24" s="5"/>
    </row>
    <row r="25" spans="1:11" ht="15.75">
      <c r="A25" s="4">
        <v>23</v>
      </c>
      <c r="B25" s="54" t="s">
        <v>926</v>
      </c>
      <c r="C25" s="4"/>
      <c r="D25" s="5"/>
      <c r="E25" s="5"/>
      <c r="F25" s="5"/>
      <c r="G25" s="5"/>
      <c r="H25" s="5">
        <v>175000</v>
      </c>
      <c r="I25" s="5">
        <f t="shared" si="0"/>
        <v>0</v>
      </c>
      <c r="J25" s="5">
        <f t="shared" si="1"/>
        <v>100000</v>
      </c>
      <c r="K25" s="5"/>
    </row>
    <row r="26" spans="1:11" ht="15.75">
      <c r="A26" s="14">
        <v>24</v>
      </c>
      <c r="B26" s="54" t="s">
        <v>927</v>
      </c>
      <c r="C26" s="4"/>
      <c r="D26" s="5"/>
      <c r="E26" s="5"/>
      <c r="F26" s="5"/>
      <c r="G26" s="5"/>
      <c r="H26" s="5">
        <v>175000</v>
      </c>
      <c r="I26" s="5">
        <f t="shared" si="0"/>
        <v>0</v>
      </c>
      <c r="J26" s="5">
        <f t="shared" si="1"/>
        <v>100000</v>
      </c>
      <c r="K26" s="5"/>
    </row>
    <row r="27" spans="1:11" ht="15.75">
      <c r="A27" s="4">
        <v>25</v>
      </c>
      <c r="B27" s="54" t="s">
        <v>928</v>
      </c>
      <c r="C27" s="4"/>
      <c r="D27" s="5"/>
      <c r="E27" s="5"/>
      <c r="F27" s="5"/>
      <c r="G27" s="5"/>
      <c r="H27" s="5">
        <v>175000</v>
      </c>
      <c r="I27" s="5">
        <f t="shared" si="0"/>
        <v>0</v>
      </c>
      <c r="J27" s="5">
        <f t="shared" si="1"/>
        <v>100000</v>
      </c>
      <c r="K27" s="5"/>
    </row>
    <row r="28" spans="1:11" ht="15.75">
      <c r="A28" s="4">
        <v>26</v>
      </c>
      <c r="B28" s="54" t="s">
        <v>929</v>
      </c>
      <c r="C28" s="4"/>
      <c r="D28" s="5">
        <v>100000</v>
      </c>
      <c r="E28" s="5"/>
      <c r="F28" s="5"/>
      <c r="G28" s="5"/>
      <c r="H28" s="5">
        <v>175000</v>
      </c>
      <c r="I28" s="5">
        <f t="shared" si="0"/>
        <v>100000</v>
      </c>
      <c r="J28" s="5">
        <f t="shared" si="1"/>
        <v>0</v>
      </c>
      <c r="K28" s="5"/>
    </row>
    <row r="29" spans="1:11" ht="15.75" customHeight="1">
      <c r="A29" s="14">
        <v>27</v>
      </c>
      <c r="B29" s="54" t="s">
        <v>930</v>
      </c>
      <c r="C29" s="4"/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  <c r="K29" s="5"/>
    </row>
    <row r="30" spans="1:11" ht="15.75">
      <c r="A30" s="4">
        <v>28</v>
      </c>
      <c r="B30" s="54" t="s">
        <v>931</v>
      </c>
      <c r="C30" s="4"/>
      <c r="D30" s="15"/>
      <c r="E30" s="15"/>
      <c r="F30" s="5"/>
      <c r="G30" s="5"/>
      <c r="H30" s="5">
        <v>175000</v>
      </c>
      <c r="I30" s="5">
        <f t="shared" si="0"/>
        <v>0</v>
      </c>
      <c r="J30" s="5">
        <f t="shared" si="1"/>
        <v>100000</v>
      </c>
      <c r="K30" s="5"/>
    </row>
    <row r="31" spans="1:11" ht="15.75">
      <c r="A31" s="4">
        <v>29</v>
      </c>
      <c r="B31" s="54" t="s">
        <v>932</v>
      </c>
      <c r="C31" s="4"/>
      <c r="D31" s="4"/>
      <c r="E31" s="4"/>
      <c r="F31" s="5"/>
      <c r="G31" s="5"/>
      <c r="H31" s="5">
        <v>175000</v>
      </c>
      <c r="I31" s="5">
        <f t="shared" si="0"/>
        <v>0</v>
      </c>
      <c r="J31" s="5">
        <f t="shared" si="1"/>
        <v>100000</v>
      </c>
      <c r="K31" s="5"/>
    </row>
    <row r="32" spans="1:11" ht="15.75">
      <c r="A32" s="14">
        <v>30</v>
      </c>
      <c r="B32" s="54" t="s">
        <v>933</v>
      </c>
      <c r="C32" s="4"/>
      <c r="D32" s="5"/>
      <c r="E32" s="5"/>
      <c r="F32" s="5"/>
      <c r="G32" s="5"/>
      <c r="H32" s="5">
        <v>175000</v>
      </c>
      <c r="I32" s="5">
        <f t="shared" si="0"/>
        <v>0</v>
      </c>
      <c r="J32" s="5">
        <f t="shared" si="1"/>
        <v>100000</v>
      </c>
      <c r="K32" s="5"/>
    </row>
    <row r="33" spans="1:11" ht="15.75">
      <c r="A33" s="4">
        <v>31</v>
      </c>
      <c r="B33" s="54" t="s">
        <v>934</v>
      </c>
      <c r="C33" s="4"/>
      <c r="D33" s="5"/>
      <c r="E33" s="5"/>
      <c r="F33" s="5"/>
      <c r="G33" s="5"/>
      <c r="H33" s="5">
        <v>175000</v>
      </c>
      <c r="I33" s="5">
        <f t="shared" si="0"/>
        <v>0</v>
      </c>
      <c r="J33" s="5">
        <f t="shared" si="1"/>
        <v>100000</v>
      </c>
      <c r="K33" s="5"/>
    </row>
    <row r="34" spans="1:11" ht="15.75">
      <c r="A34" s="4">
        <v>32</v>
      </c>
      <c r="B34" s="54" t="s">
        <v>935</v>
      </c>
      <c r="C34" s="4"/>
      <c r="D34" s="5">
        <v>70000</v>
      </c>
      <c r="E34" s="5"/>
      <c r="F34" s="5"/>
      <c r="G34" s="5"/>
      <c r="H34" s="5">
        <v>175000</v>
      </c>
      <c r="I34" s="5">
        <f t="shared" si="0"/>
        <v>70000</v>
      </c>
      <c r="J34" s="5">
        <f t="shared" si="1"/>
        <v>30000</v>
      </c>
      <c r="K34" s="5"/>
    </row>
    <row r="35" spans="1:11" ht="15.75">
      <c r="A35" s="14">
        <v>33</v>
      </c>
      <c r="B35" s="54" t="s">
        <v>936</v>
      </c>
      <c r="C35" s="4"/>
      <c r="D35" s="5"/>
      <c r="E35" s="5"/>
      <c r="F35" s="5"/>
      <c r="G35" s="5"/>
      <c r="H35" s="5">
        <v>175000</v>
      </c>
      <c r="I35" s="5">
        <f t="shared" si="0"/>
        <v>0</v>
      </c>
      <c r="J35" s="5">
        <f t="shared" si="1"/>
        <v>100000</v>
      </c>
      <c r="K35" s="5"/>
    </row>
    <row r="36" spans="1:11" ht="15.75">
      <c r="A36" s="4">
        <v>34</v>
      </c>
      <c r="B36" s="54" t="s">
        <v>937</v>
      </c>
      <c r="C36" s="4"/>
      <c r="D36" s="5"/>
      <c r="E36" s="5"/>
      <c r="F36" s="5"/>
      <c r="G36" s="5"/>
      <c r="H36" s="5">
        <v>175000</v>
      </c>
      <c r="I36" s="5">
        <f t="shared" si="0"/>
        <v>0</v>
      </c>
      <c r="J36" s="5">
        <f t="shared" si="1"/>
        <v>100000</v>
      </c>
      <c r="K36" s="5"/>
    </row>
    <row r="37" spans="1:11" ht="15.75">
      <c r="A37" s="4">
        <v>35</v>
      </c>
      <c r="B37" s="54" t="s">
        <v>938</v>
      </c>
      <c r="C37" s="4"/>
      <c r="D37" s="5">
        <v>50000</v>
      </c>
      <c r="E37" s="5"/>
      <c r="F37" s="5"/>
      <c r="G37" s="5"/>
      <c r="H37" s="5">
        <v>175000</v>
      </c>
      <c r="I37" s="5">
        <f t="shared" si="0"/>
        <v>50000</v>
      </c>
      <c r="J37" s="5">
        <f t="shared" si="1"/>
        <v>50000</v>
      </c>
      <c r="K37" s="5"/>
    </row>
    <row r="38" spans="1:11" ht="15.75">
      <c r="A38" s="14">
        <v>36</v>
      </c>
      <c r="B38" s="54" t="s">
        <v>939</v>
      </c>
      <c r="C38" s="4"/>
      <c r="D38" s="5"/>
      <c r="E38" s="5"/>
      <c r="F38" s="5"/>
      <c r="G38" s="5"/>
      <c r="H38" s="5">
        <v>175000</v>
      </c>
      <c r="I38" s="5">
        <f t="shared" si="0"/>
        <v>0</v>
      </c>
      <c r="J38" s="5">
        <f t="shared" si="1"/>
        <v>100000</v>
      </c>
    </row>
    <row r="39" spans="1:11" ht="15.75">
      <c r="A39" s="4">
        <v>37</v>
      </c>
      <c r="B39" s="54" t="s">
        <v>940</v>
      </c>
      <c r="C39" s="4"/>
      <c r="D39" s="5"/>
      <c r="E39" s="5"/>
      <c r="F39" s="5"/>
      <c r="G39" s="5"/>
      <c r="H39" s="5">
        <v>175000</v>
      </c>
      <c r="I39" s="5">
        <f t="shared" si="0"/>
        <v>0</v>
      </c>
      <c r="J39" s="5">
        <f t="shared" si="1"/>
        <v>100000</v>
      </c>
    </row>
    <row r="40" spans="1:11" s="33" customFormat="1" ht="15.75">
      <c r="A40" s="14">
        <v>38</v>
      </c>
      <c r="B40" s="54" t="s">
        <v>941</v>
      </c>
      <c r="C40" s="14"/>
      <c r="D40" s="15"/>
      <c r="E40" s="15"/>
      <c r="F40" s="15"/>
      <c r="G40" s="15"/>
      <c r="H40" s="5">
        <v>175000</v>
      </c>
      <c r="I40" s="5">
        <f t="shared" si="0"/>
        <v>0</v>
      </c>
      <c r="J40" s="5">
        <f t="shared" si="1"/>
        <v>100000</v>
      </c>
      <c r="K40"/>
    </row>
    <row r="41" spans="1:11" ht="15.75">
      <c r="A41" s="14">
        <v>39</v>
      </c>
      <c r="B41" s="54" t="s">
        <v>942</v>
      </c>
      <c r="C41" s="4"/>
      <c r="D41" s="5"/>
      <c r="E41" s="5"/>
      <c r="F41" s="5"/>
      <c r="G41" s="5"/>
      <c r="H41" s="5">
        <v>175000</v>
      </c>
      <c r="I41" s="5">
        <f t="shared" si="0"/>
        <v>0</v>
      </c>
      <c r="J41" s="5">
        <f t="shared" si="1"/>
        <v>100000</v>
      </c>
    </row>
    <row r="42" spans="1:11" ht="15.75">
      <c r="A42" s="4">
        <v>40</v>
      </c>
      <c r="B42" s="54" t="s">
        <v>943</v>
      </c>
      <c r="C42" s="4"/>
      <c r="D42" s="5"/>
      <c r="E42" s="5"/>
      <c r="F42" s="5"/>
      <c r="G42" s="5"/>
      <c r="H42" s="5">
        <v>175000</v>
      </c>
      <c r="I42" s="5">
        <f t="shared" si="0"/>
        <v>0</v>
      </c>
      <c r="J42" s="5">
        <f t="shared" si="1"/>
        <v>100000</v>
      </c>
    </row>
    <row r="43" spans="1:11" ht="15.75">
      <c r="A43" s="4">
        <v>41</v>
      </c>
      <c r="B43" s="54" t="s">
        <v>944</v>
      </c>
      <c r="C43" s="4"/>
      <c r="D43" s="4"/>
      <c r="E43" s="4"/>
      <c r="F43" s="5"/>
      <c r="G43" s="5"/>
      <c r="H43" s="5">
        <v>175000</v>
      </c>
      <c r="I43" s="5">
        <f t="shared" si="0"/>
        <v>0</v>
      </c>
      <c r="J43" s="5">
        <f t="shared" si="1"/>
        <v>100000</v>
      </c>
    </row>
    <row r="44" spans="1:11" ht="15.75">
      <c r="A44" s="14">
        <v>42</v>
      </c>
      <c r="B44" s="54" t="s">
        <v>945</v>
      </c>
      <c r="C44" s="4"/>
      <c r="D44" s="5"/>
      <c r="E44" s="5"/>
      <c r="F44" s="5"/>
      <c r="G44" s="5"/>
      <c r="H44" s="5">
        <v>175000</v>
      </c>
      <c r="I44" s="5">
        <f t="shared" si="0"/>
        <v>0</v>
      </c>
      <c r="J44" s="5">
        <f t="shared" si="1"/>
        <v>100000</v>
      </c>
    </row>
    <row r="45" spans="1:11" ht="15.75">
      <c r="A45" s="4">
        <v>43</v>
      </c>
      <c r="B45" s="54" t="s">
        <v>946</v>
      </c>
      <c r="C45" s="4"/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</row>
    <row r="46" spans="1:11" s="33" customFormat="1" ht="15.75">
      <c r="A46" s="14">
        <v>44</v>
      </c>
      <c r="B46" s="54" t="s">
        <v>947</v>
      </c>
      <c r="C46" s="14">
        <v>50000</v>
      </c>
      <c r="D46" s="15"/>
      <c r="E46" s="15"/>
      <c r="F46" s="15"/>
      <c r="G46" s="15"/>
      <c r="H46" s="5">
        <v>175000</v>
      </c>
      <c r="I46" s="5">
        <f t="shared" si="0"/>
        <v>0</v>
      </c>
      <c r="J46" s="5">
        <f t="shared" si="1"/>
        <v>100000</v>
      </c>
      <c r="K46"/>
    </row>
    <row r="47" spans="1:11" s="33" customFormat="1" ht="15.75">
      <c r="A47" s="14">
        <v>45</v>
      </c>
      <c r="B47" s="54" t="s">
        <v>948</v>
      </c>
      <c r="C47" s="14"/>
      <c r="D47" s="15"/>
      <c r="E47" s="15"/>
      <c r="F47" s="15"/>
      <c r="G47" s="15"/>
      <c r="H47" s="5">
        <v>175000</v>
      </c>
      <c r="I47" s="5">
        <f t="shared" si="0"/>
        <v>0</v>
      </c>
      <c r="J47" s="5">
        <f t="shared" si="1"/>
        <v>100000</v>
      </c>
      <c r="K47"/>
    </row>
    <row r="48" spans="1:11" ht="15.75">
      <c r="A48" s="4">
        <v>46</v>
      </c>
      <c r="B48" s="54" t="s">
        <v>949</v>
      </c>
      <c r="C48" s="4"/>
      <c r="D48" s="5"/>
      <c r="E48" s="5"/>
      <c r="F48" s="5"/>
      <c r="G48" s="5"/>
      <c r="H48" s="5">
        <v>175000</v>
      </c>
      <c r="I48" s="5">
        <f t="shared" si="0"/>
        <v>0</v>
      </c>
      <c r="J48" s="5">
        <f t="shared" si="1"/>
        <v>100000</v>
      </c>
    </row>
    <row r="49" spans="1:11" ht="15.75">
      <c r="A49" s="4">
        <v>47</v>
      </c>
      <c r="B49" s="54" t="s">
        <v>950</v>
      </c>
      <c r="C49" s="4">
        <v>25000</v>
      </c>
      <c r="D49" s="5"/>
      <c r="E49" s="5"/>
      <c r="F49" s="5"/>
      <c r="G49" s="5"/>
      <c r="H49" s="5">
        <v>175000</v>
      </c>
      <c r="I49" s="5">
        <f t="shared" si="0"/>
        <v>0</v>
      </c>
      <c r="J49" s="5">
        <f t="shared" si="1"/>
        <v>100000</v>
      </c>
    </row>
    <row r="50" spans="1:11" ht="15.75">
      <c r="A50" s="14">
        <v>48</v>
      </c>
      <c r="B50" s="54" t="s">
        <v>951</v>
      </c>
      <c r="C50" s="4"/>
      <c r="D50" s="4"/>
      <c r="E50" s="4"/>
      <c r="F50" s="5"/>
      <c r="G50" s="5"/>
      <c r="H50" s="5">
        <v>175000</v>
      </c>
      <c r="I50" s="5">
        <f t="shared" si="0"/>
        <v>0</v>
      </c>
      <c r="J50" s="5">
        <f t="shared" si="1"/>
        <v>100000</v>
      </c>
    </row>
    <row r="51" spans="1:11" ht="15.75">
      <c r="A51" s="4">
        <v>49</v>
      </c>
      <c r="B51" s="54" t="s">
        <v>952</v>
      </c>
      <c r="C51" s="4"/>
      <c r="D51" s="5"/>
      <c r="E51" s="5"/>
      <c r="F51" s="5"/>
      <c r="G51" s="5"/>
      <c r="H51" s="5">
        <v>175000</v>
      </c>
      <c r="I51" s="5">
        <f t="shared" si="0"/>
        <v>0</v>
      </c>
      <c r="J51" s="5">
        <f t="shared" si="1"/>
        <v>100000</v>
      </c>
    </row>
    <row r="52" spans="1:11" ht="29.25" hidden="1" customHeight="1">
      <c r="A52" s="4">
        <v>50</v>
      </c>
      <c r="B52" s="54" t="s">
        <v>953</v>
      </c>
      <c r="C52" s="4"/>
      <c r="D52" s="5"/>
      <c r="E52" s="5"/>
      <c r="F52" s="5"/>
      <c r="G52" s="5"/>
      <c r="H52" s="5">
        <v>175000</v>
      </c>
      <c r="I52" s="5">
        <f t="shared" si="0"/>
        <v>0</v>
      </c>
      <c r="J52" s="5">
        <f t="shared" si="1"/>
        <v>100000</v>
      </c>
    </row>
    <row r="53" spans="1:11" s="33" customFormat="1" ht="15.75">
      <c r="A53" s="14">
        <v>51</v>
      </c>
      <c r="B53" s="54" t="s">
        <v>954</v>
      </c>
      <c r="C53" s="14"/>
      <c r="D53" s="15"/>
      <c r="E53" s="15"/>
      <c r="F53" s="15"/>
      <c r="G53" s="15"/>
      <c r="H53" s="5">
        <v>175000</v>
      </c>
      <c r="I53" s="5">
        <f t="shared" si="0"/>
        <v>0</v>
      </c>
      <c r="J53" s="5">
        <f t="shared" si="1"/>
        <v>100000</v>
      </c>
      <c r="K53"/>
    </row>
    <row r="54" spans="1:11" ht="15.75" hidden="1">
      <c r="A54" s="14">
        <v>52</v>
      </c>
      <c r="B54" s="54" t="s">
        <v>955</v>
      </c>
      <c r="C54" s="4" t="s">
        <v>10</v>
      </c>
      <c r="D54" s="4">
        <v>35000</v>
      </c>
      <c r="E54" s="15">
        <f>15000+30000+25000+10000+25000+10000+10000+10000</f>
        <v>135000</v>
      </c>
      <c r="F54" s="15">
        <f t="shared" ref="F54:F55" si="2">IF((C54="NEW"),180000,170000)</f>
        <v>170000</v>
      </c>
      <c r="G54" s="15"/>
      <c r="H54" s="5">
        <v>175000</v>
      </c>
      <c r="I54" s="5">
        <f t="shared" si="0"/>
        <v>340000</v>
      </c>
      <c r="J54" s="5">
        <f t="shared" si="1"/>
        <v>-240000</v>
      </c>
    </row>
    <row r="55" spans="1:11" s="33" customFormat="1" ht="15.75" hidden="1">
      <c r="A55" s="14">
        <v>53</v>
      </c>
      <c r="B55" s="54" t="s">
        <v>956</v>
      </c>
      <c r="C55" s="14" t="s">
        <v>10</v>
      </c>
      <c r="D55" s="14">
        <v>50000</v>
      </c>
      <c r="E55" s="14">
        <f>25000+40000+45000+10000</f>
        <v>120000</v>
      </c>
      <c r="F55" s="15">
        <f t="shared" si="2"/>
        <v>170000</v>
      </c>
      <c r="G55" s="15"/>
      <c r="H55" s="5">
        <v>175000</v>
      </c>
      <c r="I55" s="5">
        <f t="shared" si="0"/>
        <v>340000</v>
      </c>
      <c r="J55" s="5">
        <f t="shared" si="1"/>
        <v>-240000</v>
      </c>
      <c r="K55"/>
    </row>
    <row r="56" spans="1:11" ht="15.75">
      <c r="A56" s="13">
        <v>52</v>
      </c>
      <c r="B56" s="54" t="s">
        <v>957</v>
      </c>
      <c r="C56" s="16"/>
      <c r="D56" s="16"/>
      <c r="H56" s="5">
        <v>175000</v>
      </c>
      <c r="I56" s="5">
        <f t="shared" si="0"/>
        <v>0</v>
      </c>
      <c r="J56" s="5">
        <f t="shared" si="1"/>
        <v>100000</v>
      </c>
    </row>
    <row r="57" spans="1:11" ht="15.75">
      <c r="A57" s="13">
        <v>53</v>
      </c>
      <c r="B57" s="54" t="s">
        <v>958</v>
      </c>
      <c r="C57" s="4"/>
      <c r="D57" s="4"/>
      <c r="F57" s="105">
        <f>SUM(F3:F53)</f>
        <v>0</v>
      </c>
      <c r="G57" s="105"/>
      <c r="H57" s="5">
        <v>175000</v>
      </c>
      <c r="I57" s="105">
        <f>I48+I49+I53</f>
        <v>0</v>
      </c>
      <c r="J57" s="5">
        <f t="shared" si="1"/>
        <v>100000</v>
      </c>
    </row>
    <row r="58" spans="1:11">
      <c r="H58" s="5">
        <v>175000</v>
      </c>
      <c r="J58" s="5">
        <f t="shared" si="1"/>
        <v>100000</v>
      </c>
    </row>
    <row r="59" spans="1:11">
      <c r="H59" s="5">
        <v>175000</v>
      </c>
      <c r="J59" s="5">
        <f t="shared" si="1"/>
        <v>100000</v>
      </c>
    </row>
    <row r="60" spans="1:11">
      <c r="H60" s="5">
        <v>175000</v>
      </c>
      <c r="J60" s="5">
        <f t="shared" si="1"/>
        <v>100000</v>
      </c>
    </row>
    <row r="61" spans="1:11">
      <c r="J61" s="101">
        <v>100000</v>
      </c>
    </row>
  </sheetData>
  <sortState ref="A3:I55">
    <sortCondition ref="B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57"/>
  <sheetViews>
    <sheetView workbookViewId="0">
      <selection activeCell="E33" sqref="E33"/>
    </sheetView>
  </sheetViews>
  <sheetFormatPr defaultColWidth="8.85546875" defaultRowHeight="15"/>
  <cols>
    <col min="1" max="1" width="6" customWidth="1"/>
    <col min="2" max="2" width="47.42578125" customWidth="1"/>
    <col min="3" max="3" width="7" customWidth="1"/>
    <col min="4" max="4" width="9" customWidth="1"/>
    <col min="5" max="5" width="9.5703125" customWidth="1"/>
    <col min="6" max="6" width="9.42578125" customWidth="1"/>
    <col min="7" max="7" width="9.85546875" customWidth="1"/>
    <col min="8" max="9" width="14.85546875" customWidth="1"/>
    <col min="10" max="10" width="14" customWidth="1"/>
  </cols>
  <sheetData>
    <row r="1" spans="1:10">
      <c r="B1" s="2" t="s">
        <v>73</v>
      </c>
    </row>
    <row r="2" spans="1:10" ht="30">
      <c r="A2" s="4"/>
      <c r="B2" s="4" t="s">
        <v>1</v>
      </c>
      <c r="C2" s="4" t="s">
        <v>2</v>
      </c>
      <c r="D2" s="114" t="s">
        <v>4</v>
      </c>
      <c r="E2" s="114" t="s">
        <v>5</v>
      </c>
      <c r="F2" s="114" t="s">
        <v>6</v>
      </c>
      <c r="G2" s="114" t="s">
        <v>40</v>
      </c>
      <c r="H2" s="9" t="s">
        <v>39</v>
      </c>
      <c r="I2" s="9" t="s">
        <v>8</v>
      </c>
      <c r="J2" s="9" t="s">
        <v>1660</v>
      </c>
    </row>
    <row r="3" spans="1:10" ht="15.75">
      <c r="A3" s="4">
        <v>1</v>
      </c>
      <c r="B3" s="54" t="s">
        <v>959</v>
      </c>
      <c r="C3" s="4" t="s">
        <v>1661</v>
      </c>
      <c r="D3" s="5"/>
      <c r="E3" s="5"/>
      <c r="F3" s="5"/>
      <c r="G3" s="5"/>
      <c r="H3" s="100">
        <v>175000</v>
      </c>
      <c r="I3" s="237">
        <f>SUM(D3:G3)</f>
        <v>0</v>
      </c>
      <c r="J3" s="5">
        <f>100000-I3</f>
        <v>100000</v>
      </c>
    </row>
    <row r="4" spans="1:10" ht="16.5" thickBot="1">
      <c r="A4" s="4">
        <v>2</v>
      </c>
      <c r="B4" s="229" t="s">
        <v>960</v>
      </c>
      <c r="C4" s="4" t="s">
        <v>1661</v>
      </c>
      <c r="D4" s="5">
        <v>134000</v>
      </c>
      <c r="E4" s="5"/>
      <c r="F4" s="5"/>
      <c r="G4" s="5"/>
      <c r="H4" s="100">
        <v>175000</v>
      </c>
      <c r="I4" s="237">
        <f t="shared" ref="I4:I37" si="0">SUM(D4:G4)</f>
        <v>134000</v>
      </c>
      <c r="J4" s="5">
        <f t="shared" ref="J4:J38" si="1">100000-I4</f>
        <v>-34000</v>
      </c>
    </row>
    <row r="5" spans="1:10" ht="15.75">
      <c r="A5" s="4">
        <v>3</v>
      </c>
      <c r="B5" s="54" t="s">
        <v>961</v>
      </c>
      <c r="C5" s="4" t="s">
        <v>1661</v>
      </c>
      <c r="D5" s="5"/>
      <c r="E5" s="5"/>
      <c r="F5" s="5"/>
      <c r="G5" s="5"/>
      <c r="H5" s="100">
        <v>175000</v>
      </c>
      <c r="I5" s="237">
        <f t="shared" si="0"/>
        <v>0</v>
      </c>
      <c r="J5" s="5">
        <f t="shared" si="1"/>
        <v>100000</v>
      </c>
    </row>
    <row r="6" spans="1:10" ht="15.75">
      <c r="A6" s="4">
        <v>4</v>
      </c>
      <c r="B6" s="54" t="s">
        <v>962</v>
      </c>
      <c r="C6" s="4" t="s">
        <v>1661</v>
      </c>
      <c r="D6" s="5"/>
      <c r="E6" s="5"/>
      <c r="F6" s="5"/>
      <c r="G6" s="5"/>
      <c r="H6" s="100">
        <v>175000</v>
      </c>
      <c r="I6" s="237">
        <f t="shared" si="0"/>
        <v>0</v>
      </c>
      <c r="J6" s="5">
        <f t="shared" si="1"/>
        <v>100000</v>
      </c>
    </row>
    <row r="7" spans="1:10" ht="15.75">
      <c r="A7" s="4">
        <v>5</v>
      </c>
      <c r="B7" s="54" t="s">
        <v>963</v>
      </c>
      <c r="C7" s="4" t="s">
        <v>1661</v>
      </c>
      <c r="D7" s="5"/>
      <c r="E7" s="5"/>
      <c r="F7" s="5"/>
      <c r="G7" s="5"/>
      <c r="H7" s="100">
        <v>175000</v>
      </c>
      <c r="I7" s="237">
        <f t="shared" si="0"/>
        <v>0</v>
      </c>
      <c r="J7" s="5">
        <f t="shared" si="1"/>
        <v>100000</v>
      </c>
    </row>
    <row r="8" spans="1:10" ht="15.75">
      <c r="A8" s="4">
        <v>6</v>
      </c>
      <c r="B8" s="54" t="s">
        <v>964</v>
      </c>
      <c r="C8" s="4" t="s">
        <v>1661</v>
      </c>
      <c r="D8" s="5"/>
      <c r="E8" s="5"/>
      <c r="F8" s="5"/>
      <c r="G8" s="5"/>
      <c r="H8" s="100">
        <v>175000</v>
      </c>
      <c r="I8" s="237">
        <f t="shared" si="0"/>
        <v>0</v>
      </c>
      <c r="J8" s="5">
        <f t="shared" si="1"/>
        <v>100000</v>
      </c>
    </row>
    <row r="9" spans="1:10" ht="15.75">
      <c r="A9" s="4">
        <v>7</v>
      </c>
      <c r="B9" s="54" t="s">
        <v>965</v>
      </c>
      <c r="C9" s="4" t="s">
        <v>1661</v>
      </c>
      <c r="D9" s="5"/>
      <c r="E9" s="5"/>
      <c r="F9" s="5"/>
      <c r="G9" s="5"/>
      <c r="H9" s="100">
        <v>175000</v>
      </c>
      <c r="I9" s="237">
        <f t="shared" si="0"/>
        <v>0</v>
      </c>
      <c r="J9" s="5">
        <f t="shared" si="1"/>
        <v>100000</v>
      </c>
    </row>
    <row r="10" spans="1:10" ht="15.75">
      <c r="A10" s="4">
        <v>8</v>
      </c>
      <c r="B10" s="54" t="s">
        <v>966</v>
      </c>
      <c r="C10" s="4" t="s">
        <v>1661</v>
      </c>
      <c r="D10" s="5">
        <v>15000</v>
      </c>
      <c r="E10" s="5"/>
      <c r="F10" s="5"/>
      <c r="G10" s="5"/>
      <c r="H10" s="100">
        <v>175000</v>
      </c>
      <c r="I10" s="237">
        <f t="shared" si="0"/>
        <v>15000</v>
      </c>
      <c r="J10" s="5">
        <f t="shared" si="1"/>
        <v>85000</v>
      </c>
    </row>
    <row r="11" spans="1:10" s="33" customFormat="1" ht="15.75">
      <c r="A11" s="14">
        <v>9</v>
      </c>
      <c r="B11" s="54" t="s">
        <v>967</v>
      </c>
      <c r="C11" s="4" t="s">
        <v>1661</v>
      </c>
      <c r="D11" s="15"/>
      <c r="E11" s="15"/>
      <c r="F11" s="15"/>
      <c r="G11" s="15"/>
      <c r="H11" s="100">
        <v>175000</v>
      </c>
      <c r="I11" s="237">
        <f t="shared" si="0"/>
        <v>0</v>
      </c>
      <c r="J11" s="5">
        <f t="shared" si="1"/>
        <v>100000</v>
      </c>
    </row>
    <row r="12" spans="1:10" ht="15.75">
      <c r="A12" s="4">
        <v>10</v>
      </c>
      <c r="B12" s="54" t="s">
        <v>968</v>
      </c>
      <c r="C12" s="4" t="s">
        <v>1661</v>
      </c>
      <c r="D12" s="5"/>
      <c r="E12" s="5"/>
      <c r="F12" s="5"/>
      <c r="G12" s="5"/>
      <c r="H12" s="100">
        <v>175000</v>
      </c>
      <c r="I12" s="237">
        <f t="shared" si="0"/>
        <v>0</v>
      </c>
      <c r="J12" s="5">
        <f t="shared" si="1"/>
        <v>100000</v>
      </c>
    </row>
    <row r="13" spans="1:10" ht="15.75">
      <c r="A13" s="4">
        <v>11</v>
      </c>
      <c r="B13" s="54" t="s">
        <v>969</v>
      </c>
      <c r="C13" s="4" t="s">
        <v>1661</v>
      </c>
      <c r="D13" s="5"/>
      <c r="E13" s="5"/>
      <c r="F13" s="5"/>
      <c r="G13" s="5"/>
      <c r="H13" s="100">
        <v>175000</v>
      </c>
      <c r="I13" s="237">
        <f t="shared" si="0"/>
        <v>0</v>
      </c>
      <c r="J13" s="5">
        <f t="shared" si="1"/>
        <v>100000</v>
      </c>
    </row>
    <row r="14" spans="1:10" ht="15.75">
      <c r="A14" s="4">
        <v>12</v>
      </c>
      <c r="B14" s="54" t="s">
        <v>970</v>
      </c>
      <c r="C14" s="4" t="s">
        <v>1661</v>
      </c>
      <c r="D14" s="5"/>
      <c r="E14" s="5"/>
      <c r="F14" s="5"/>
      <c r="G14" s="5"/>
      <c r="H14" s="100">
        <v>175000</v>
      </c>
      <c r="I14" s="237">
        <f t="shared" si="0"/>
        <v>0</v>
      </c>
      <c r="J14" s="5">
        <f t="shared" si="1"/>
        <v>100000</v>
      </c>
    </row>
    <row r="15" spans="1:10" ht="15.75">
      <c r="A15" s="4">
        <v>13</v>
      </c>
      <c r="B15" s="54" t="s">
        <v>971</v>
      </c>
      <c r="C15" s="4" t="s">
        <v>1661</v>
      </c>
      <c r="D15" s="5"/>
      <c r="E15" s="5"/>
      <c r="F15" s="5"/>
      <c r="G15" s="5"/>
      <c r="H15" s="100">
        <v>175000</v>
      </c>
      <c r="I15" s="237">
        <f t="shared" si="0"/>
        <v>0</v>
      </c>
      <c r="J15" s="5">
        <f t="shared" si="1"/>
        <v>100000</v>
      </c>
    </row>
    <row r="16" spans="1:10" ht="15.75">
      <c r="A16" s="4">
        <v>14</v>
      </c>
      <c r="B16" s="54" t="s">
        <v>972</v>
      </c>
      <c r="C16" s="4" t="s">
        <v>1661</v>
      </c>
      <c r="D16" s="5">
        <v>100000</v>
      </c>
      <c r="E16" s="5"/>
      <c r="F16" s="5"/>
      <c r="G16" s="5"/>
      <c r="H16" s="100">
        <v>175000</v>
      </c>
      <c r="I16" s="237">
        <f t="shared" si="0"/>
        <v>100000</v>
      </c>
      <c r="J16" s="5">
        <f t="shared" si="1"/>
        <v>0</v>
      </c>
    </row>
    <row r="17" spans="1:10" ht="15.75">
      <c r="A17" s="4">
        <v>15</v>
      </c>
      <c r="B17" s="54" t="s">
        <v>973</v>
      </c>
      <c r="C17" s="4" t="s">
        <v>1661</v>
      </c>
      <c r="D17" s="5"/>
      <c r="E17" s="5"/>
      <c r="F17" s="5"/>
      <c r="G17" s="5"/>
      <c r="H17" s="100">
        <v>175000</v>
      </c>
      <c r="I17" s="237">
        <f t="shared" si="0"/>
        <v>0</v>
      </c>
      <c r="J17" s="5">
        <f t="shared" si="1"/>
        <v>100000</v>
      </c>
    </row>
    <row r="18" spans="1:10" ht="15.75">
      <c r="A18" s="4">
        <v>16</v>
      </c>
      <c r="B18" s="54" t="s">
        <v>974</v>
      </c>
      <c r="C18" s="4" t="s">
        <v>1661</v>
      </c>
      <c r="D18" s="5"/>
      <c r="E18" s="5"/>
      <c r="F18" s="5"/>
      <c r="G18" s="5"/>
      <c r="H18" s="100">
        <v>175000</v>
      </c>
      <c r="I18" s="237">
        <f t="shared" si="0"/>
        <v>0</v>
      </c>
      <c r="J18" s="5">
        <f t="shared" si="1"/>
        <v>100000</v>
      </c>
    </row>
    <row r="19" spans="1:10" s="33" customFormat="1" ht="15.75">
      <c r="A19" s="14">
        <v>17</v>
      </c>
      <c r="B19" s="54" t="s">
        <v>975</v>
      </c>
      <c r="C19" s="4" t="s">
        <v>1661</v>
      </c>
      <c r="D19" s="15"/>
      <c r="E19" s="15"/>
      <c r="F19" s="15"/>
      <c r="G19" s="15"/>
      <c r="H19" s="100">
        <v>175000</v>
      </c>
      <c r="I19" s="237">
        <f t="shared" si="0"/>
        <v>0</v>
      </c>
      <c r="J19" s="5">
        <f t="shared" si="1"/>
        <v>100000</v>
      </c>
    </row>
    <row r="20" spans="1:10" ht="15.75">
      <c r="A20" s="4">
        <v>18</v>
      </c>
      <c r="B20" s="54" t="s">
        <v>976</v>
      </c>
      <c r="C20" s="4" t="s">
        <v>1661</v>
      </c>
      <c r="D20" s="5"/>
      <c r="E20" s="5"/>
      <c r="F20" s="5"/>
      <c r="G20" s="5"/>
      <c r="H20" s="100">
        <v>175000</v>
      </c>
      <c r="I20" s="237">
        <f t="shared" si="0"/>
        <v>0</v>
      </c>
      <c r="J20" s="5">
        <f t="shared" si="1"/>
        <v>100000</v>
      </c>
    </row>
    <row r="21" spans="1:10" ht="15.75">
      <c r="A21" s="4">
        <v>19</v>
      </c>
      <c r="B21" s="54" t="s">
        <v>977</v>
      </c>
      <c r="C21" s="4" t="s">
        <v>1661</v>
      </c>
      <c r="D21" s="5">
        <v>7000</v>
      </c>
      <c r="E21" s="5">
        <v>90000</v>
      </c>
      <c r="F21" s="5"/>
      <c r="G21" s="5"/>
      <c r="H21" s="100">
        <v>175000</v>
      </c>
      <c r="I21" s="237">
        <f t="shared" si="0"/>
        <v>97000</v>
      </c>
      <c r="J21" s="5">
        <f t="shared" si="1"/>
        <v>3000</v>
      </c>
    </row>
    <row r="22" spans="1:10" ht="15.75">
      <c r="A22" s="4">
        <v>20</v>
      </c>
      <c r="B22" s="54" t="s">
        <v>978</v>
      </c>
      <c r="C22" s="4" t="s">
        <v>1661</v>
      </c>
      <c r="D22" s="5"/>
      <c r="E22" s="5"/>
      <c r="F22" s="5"/>
      <c r="G22" s="5"/>
      <c r="H22" s="100">
        <v>175000</v>
      </c>
      <c r="I22" s="237">
        <f t="shared" si="0"/>
        <v>0</v>
      </c>
      <c r="J22" s="5">
        <f t="shared" si="1"/>
        <v>100000</v>
      </c>
    </row>
    <row r="23" spans="1:10" ht="15.75">
      <c r="A23" s="4">
        <v>21</v>
      </c>
      <c r="B23" s="54" t="s">
        <v>979</v>
      </c>
      <c r="C23" s="4" t="s">
        <v>1661</v>
      </c>
      <c r="D23" s="5"/>
      <c r="E23" s="5"/>
      <c r="F23" s="5"/>
      <c r="G23" s="5"/>
      <c r="H23" s="100">
        <v>175000</v>
      </c>
      <c r="I23" s="237">
        <f t="shared" si="0"/>
        <v>0</v>
      </c>
      <c r="J23" s="5">
        <f t="shared" si="1"/>
        <v>100000</v>
      </c>
    </row>
    <row r="24" spans="1:10" s="33" customFormat="1" ht="15.75">
      <c r="A24" s="14">
        <v>22</v>
      </c>
      <c r="B24" s="54" t="s">
        <v>980</v>
      </c>
      <c r="C24" s="4" t="s">
        <v>1661</v>
      </c>
      <c r="D24" s="15"/>
      <c r="E24" s="15"/>
      <c r="F24" s="15"/>
      <c r="G24" s="5"/>
      <c r="H24" s="100">
        <v>175000</v>
      </c>
      <c r="I24" s="237">
        <f t="shared" si="0"/>
        <v>0</v>
      </c>
      <c r="J24" s="5">
        <f t="shared" si="1"/>
        <v>100000</v>
      </c>
    </row>
    <row r="25" spans="1:10" ht="15.75">
      <c r="A25" s="4">
        <v>23</v>
      </c>
      <c r="B25" s="54" t="s">
        <v>981</v>
      </c>
      <c r="C25" s="4" t="s">
        <v>1661</v>
      </c>
      <c r="D25" s="5">
        <v>100000</v>
      </c>
      <c r="E25" s="5"/>
      <c r="F25" s="5"/>
      <c r="G25" s="5"/>
      <c r="H25" s="100">
        <v>175000</v>
      </c>
      <c r="I25" s="237">
        <f t="shared" si="0"/>
        <v>100000</v>
      </c>
      <c r="J25" s="5">
        <f t="shared" si="1"/>
        <v>0</v>
      </c>
    </row>
    <row r="26" spans="1:10" ht="15.75">
      <c r="A26" s="4">
        <v>24</v>
      </c>
      <c r="B26" s="54" t="s">
        <v>982</v>
      </c>
      <c r="C26" s="4" t="s">
        <v>1661</v>
      </c>
      <c r="D26" s="5"/>
      <c r="E26" s="5"/>
      <c r="F26" s="5"/>
      <c r="G26" s="5"/>
      <c r="H26" s="100">
        <v>175000</v>
      </c>
      <c r="I26" s="237">
        <f t="shared" si="0"/>
        <v>0</v>
      </c>
      <c r="J26" s="5">
        <f t="shared" si="1"/>
        <v>100000</v>
      </c>
    </row>
    <row r="27" spans="1:10" ht="15.75">
      <c r="A27" s="4">
        <v>25</v>
      </c>
      <c r="B27" s="54" t="s">
        <v>983</v>
      </c>
      <c r="C27" s="4" t="s">
        <v>1661</v>
      </c>
      <c r="D27" s="5"/>
      <c r="E27" s="5"/>
      <c r="F27" s="5"/>
      <c r="G27" s="5"/>
      <c r="H27" s="100">
        <v>175000</v>
      </c>
      <c r="I27" s="237">
        <f t="shared" si="0"/>
        <v>0</v>
      </c>
      <c r="J27" s="5">
        <f t="shared" si="1"/>
        <v>100000</v>
      </c>
    </row>
    <row r="28" spans="1:10" ht="15.75">
      <c r="A28" s="4">
        <v>26</v>
      </c>
      <c r="B28" s="54" t="s">
        <v>984</v>
      </c>
      <c r="C28" s="4" t="s">
        <v>1661</v>
      </c>
      <c r="D28" s="5"/>
      <c r="E28" s="5"/>
      <c r="F28" s="5"/>
      <c r="G28" s="5"/>
      <c r="H28" s="100">
        <v>175000</v>
      </c>
      <c r="I28" s="237">
        <f t="shared" si="0"/>
        <v>0</v>
      </c>
      <c r="J28" s="5">
        <f t="shared" si="1"/>
        <v>100000</v>
      </c>
    </row>
    <row r="29" spans="1:10" ht="15.75">
      <c r="A29" s="4">
        <v>27</v>
      </c>
      <c r="B29" s="54" t="s">
        <v>985</v>
      </c>
      <c r="C29" s="4" t="s">
        <v>1661</v>
      </c>
      <c r="D29" s="5"/>
      <c r="E29" s="5"/>
      <c r="F29" s="5"/>
      <c r="G29" s="5"/>
      <c r="H29" s="100">
        <v>175000</v>
      </c>
      <c r="I29" s="237">
        <f t="shared" si="0"/>
        <v>0</v>
      </c>
      <c r="J29" s="5">
        <f t="shared" si="1"/>
        <v>100000</v>
      </c>
    </row>
    <row r="30" spans="1:10" ht="15.75">
      <c r="A30" s="4">
        <v>28</v>
      </c>
      <c r="B30" s="54" t="s">
        <v>986</v>
      </c>
      <c r="C30" s="4" t="s">
        <v>1661</v>
      </c>
      <c r="D30" s="5"/>
      <c r="E30" s="5"/>
      <c r="F30" s="5"/>
      <c r="G30" s="5"/>
      <c r="H30" s="100">
        <v>175000</v>
      </c>
      <c r="I30" s="237">
        <f t="shared" si="0"/>
        <v>0</v>
      </c>
      <c r="J30" s="5">
        <f t="shared" si="1"/>
        <v>100000</v>
      </c>
    </row>
    <row r="31" spans="1:10" ht="15.75">
      <c r="A31" s="4">
        <v>29</v>
      </c>
      <c r="B31" s="54" t="s">
        <v>987</v>
      </c>
      <c r="C31" s="4" t="s">
        <v>1661</v>
      </c>
      <c r="D31" s="5"/>
      <c r="E31" s="5"/>
      <c r="F31" s="5"/>
      <c r="G31" s="5"/>
      <c r="H31" s="100">
        <v>175000</v>
      </c>
      <c r="I31" s="237">
        <f t="shared" si="0"/>
        <v>0</v>
      </c>
      <c r="J31" s="5">
        <f t="shared" si="1"/>
        <v>100000</v>
      </c>
    </row>
    <row r="32" spans="1:10" ht="15.75">
      <c r="A32" s="4">
        <v>30</v>
      </c>
      <c r="B32" s="54" t="s">
        <v>988</v>
      </c>
      <c r="C32" s="4" t="s">
        <v>1661</v>
      </c>
      <c r="D32" s="5">
        <v>100000</v>
      </c>
      <c r="E32" s="5"/>
      <c r="F32" s="5"/>
      <c r="G32" s="5"/>
      <c r="H32" s="100">
        <v>175000</v>
      </c>
      <c r="I32" s="237">
        <f t="shared" si="0"/>
        <v>100000</v>
      </c>
      <c r="J32" s="5">
        <f t="shared" si="1"/>
        <v>0</v>
      </c>
    </row>
    <row r="33" spans="1:10" ht="15.75">
      <c r="A33" s="4">
        <v>31</v>
      </c>
      <c r="B33" s="54" t="s">
        <v>1686</v>
      </c>
      <c r="C33" s="4" t="s">
        <v>1661</v>
      </c>
      <c r="D33" s="5">
        <v>15000</v>
      </c>
      <c r="E33" s="5">
        <v>85000</v>
      </c>
      <c r="F33" s="5"/>
      <c r="G33" s="5"/>
      <c r="H33" s="100">
        <v>175000</v>
      </c>
      <c r="I33" s="237">
        <f t="shared" si="0"/>
        <v>100000</v>
      </c>
      <c r="J33" s="5">
        <f t="shared" si="1"/>
        <v>0</v>
      </c>
    </row>
    <row r="34" spans="1:10" ht="15.75">
      <c r="A34" s="4">
        <v>32</v>
      </c>
      <c r="B34" s="54" t="s">
        <v>989</v>
      </c>
      <c r="C34" s="4" t="s">
        <v>1661</v>
      </c>
      <c r="D34" s="5"/>
      <c r="E34" s="5"/>
      <c r="F34" s="5"/>
      <c r="G34" s="5"/>
      <c r="H34" s="100">
        <v>175000</v>
      </c>
      <c r="I34" s="237">
        <f t="shared" si="0"/>
        <v>0</v>
      </c>
      <c r="J34" s="5">
        <f t="shared" si="1"/>
        <v>100000</v>
      </c>
    </row>
    <row r="35" spans="1:10" ht="15.75">
      <c r="A35" s="4">
        <v>33</v>
      </c>
      <c r="B35" s="54" t="s">
        <v>990</v>
      </c>
      <c r="C35" s="4" t="s">
        <v>1661</v>
      </c>
      <c r="D35" s="5"/>
      <c r="E35" s="5"/>
      <c r="F35" s="5"/>
      <c r="G35" s="5"/>
      <c r="H35" s="100">
        <v>175000</v>
      </c>
      <c r="I35" s="237">
        <f t="shared" si="0"/>
        <v>0</v>
      </c>
      <c r="J35" s="5">
        <f t="shared" si="1"/>
        <v>100000</v>
      </c>
    </row>
    <row r="36" spans="1:10" ht="15.75">
      <c r="A36" s="4">
        <v>34</v>
      </c>
      <c r="B36" s="54" t="s">
        <v>991</v>
      </c>
      <c r="C36" s="4" t="s">
        <v>1661</v>
      </c>
      <c r="D36" s="5"/>
      <c r="E36" s="5"/>
      <c r="F36" s="5"/>
      <c r="G36" s="5"/>
      <c r="H36" s="100">
        <v>175000</v>
      </c>
      <c r="I36" s="237">
        <f t="shared" si="0"/>
        <v>0</v>
      </c>
      <c r="J36" s="5">
        <f t="shared" si="1"/>
        <v>100000</v>
      </c>
    </row>
    <row r="37" spans="1:10" ht="15.75">
      <c r="A37" s="4">
        <v>35</v>
      </c>
      <c r="B37" s="54" t="s">
        <v>992</v>
      </c>
      <c r="C37" s="4" t="s">
        <v>1661</v>
      </c>
      <c r="D37" s="5"/>
      <c r="E37" s="5"/>
      <c r="F37" s="5"/>
      <c r="G37" s="5"/>
      <c r="H37" s="100">
        <v>175000</v>
      </c>
      <c r="I37" s="237">
        <f t="shared" si="0"/>
        <v>0</v>
      </c>
      <c r="J37" s="5">
        <f t="shared" si="1"/>
        <v>100000</v>
      </c>
    </row>
    <row r="38" spans="1:10">
      <c r="A38" s="4">
        <v>36</v>
      </c>
      <c r="B38" s="4"/>
      <c r="C38" s="4" t="s">
        <v>1661</v>
      </c>
      <c r="D38" s="5"/>
      <c r="E38" s="5"/>
      <c r="F38" s="5"/>
      <c r="G38" s="5"/>
      <c r="H38" s="100"/>
      <c r="I38" s="100"/>
      <c r="J38" s="5">
        <f t="shared" si="1"/>
        <v>100000</v>
      </c>
    </row>
    <row r="39" spans="1:10" s="33" customFormat="1">
      <c r="A39" s="14">
        <v>37</v>
      </c>
      <c r="B39" s="4"/>
      <c r="C39" s="4" t="s">
        <v>1661</v>
      </c>
      <c r="D39" s="15"/>
      <c r="E39" s="15"/>
      <c r="F39" s="15"/>
      <c r="G39" s="15"/>
      <c r="H39" s="162"/>
      <c r="I39" s="162"/>
      <c r="J39" s="14"/>
    </row>
    <row r="40" spans="1:10" s="33" customFormat="1">
      <c r="A40" s="14">
        <v>38</v>
      </c>
      <c r="B40" s="4"/>
      <c r="C40" s="14"/>
      <c r="D40" s="15"/>
      <c r="E40" s="15"/>
      <c r="F40" s="15"/>
      <c r="G40" s="15"/>
      <c r="H40" s="181"/>
      <c r="I40" s="181"/>
      <c r="J40" s="14"/>
    </row>
    <row r="41" spans="1:10">
      <c r="A41" s="4">
        <v>39</v>
      </c>
      <c r="B41" s="4"/>
      <c r="C41" s="4"/>
      <c r="D41" s="5"/>
      <c r="E41" s="5"/>
      <c r="F41" s="5"/>
      <c r="G41" s="5"/>
      <c r="H41" s="102"/>
      <c r="I41" s="102"/>
      <c r="J41" s="4"/>
    </row>
    <row r="42" spans="1:10" s="33" customFormat="1">
      <c r="A42" s="14">
        <v>40</v>
      </c>
      <c r="B42" s="4"/>
      <c r="C42" s="14"/>
      <c r="D42" s="15"/>
      <c r="E42" s="15"/>
      <c r="F42" s="15"/>
      <c r="G42" s="15"/>
      <c r="H42" s="162"/>
      <c r="I42" s="162"/>
      <c r="J42" s="14"/>
    </row>
    <row r="43" spans="1:10">
      <c r="A43" s="4">
        <v>41</v>
      </c>
      <c r="B43" s="4"/>
      <c r="C43" s="4"/>
      <c r="D43" s="5"/>
      <c r="E43" s="5"/>
      <c r="F43" s="5"/>
      <c r="G43" s="5"/>
      <c r="H43" s="100"/>
      <c r="I43" s="100"/>
      <c r="J43" s="4"/>
    </row>
    <row r="44" spans="1:10">
      <c r="A44" s="4">
        <v>42</v>
      </c>
      <c r="B44" s="95"/>
      <c r="C44" s="4"/>
      <c r="D44" s="5"/>
      <c r="E44" s="5"/>
      <c r="F44" s="5"/>
      <c r="G44" s="5"/>
      <c r="H44" s="100"/>
      <c r="I44" s="100"/>
      <c r="J44" s="4"/>
    </row>
    <row r="45" spans="1:10">
      <c r="A45" s="4">
        <v>43</v>
      </c>
      <c r="B45" s="95"/>
      <c r="C45" s="4"/>
      <c r="D45" s="5"/>
      <c r="E45" s="5"/>
      <c r="F45" s="5"/>
      <c r="G45" s="5"/>
      <c r="H45" s="100"/>
      <c r="I45" s="100"/>
      <c r="J45" s="4"/>
    </row>
    <row r="46" spans="1:10">
      <c r="A46" s="4">
        <v>44</v>
      </c>
      <c r="B46" s="95"/>
      <c r="C46" s="4"/>
      <c r="D46" s="5"/>
      <c r="E46" s="5"/>
      <c r="F46" s="5"/>
      <c r="G46" s="5"/>
      <c r="H46" s="100"/>
      <c r="I46" s="100"/>
      <c r="J46" s="4"/>
    </row>
    <row r="47" spans="1:10">
      <c r="A47" s="4">
        <v>45</v>
      </c>
      <c r="B47" s="95"/>
      <c r="C47" s="4"/>
      <c r="D47" s="5"/>
      <c r="E47" s="5"/>
      <c r="F47" s="5"/>
      <c r="G47" s="5"/>
      <c r="H47" s="100"/>
      <c r="I47" s="100"/>
      <c r="J47" s="4"/>
    </row>
    <row r="48" spans="1:10">
      <c r="A48" s="4">
        <v>46</v>
      </c>
      <c r="B48" s="95"/>
      <c r="C48" s="4"/>
      <c r="D48" s="5"/>
      <c r="E48" s="5"/>
      <c r="F48" s="5"/>
      <c r="G48" s="5"/>
      <c r="H48" s="102"/>
      <c r="I48" s="102"/>
      <c r="J48" s="4"/>
    </row>
    <row r="49" spans="1:10">
      <c r="A49" s="4" t="s">
        <v>162</v>
      </c>
      <c r="B49" s="95"/>
      <c r="C49" s="4"/>
      <c r="D49" s="5"/>
      <c r="E49" s="5"/>
      <c r="F49" s="5"/>
      <c r="G49" s="5"/>
      <c r="H49" s="102"/>
      <c r="I49" s="102"/>
      <c r="J49" s="4"/>
    </row>
    <row r="50" spans="1:10">
      <c r="A50" s="4">
        <v>48</v>
      </c>
      <c r="B50" s="95"/>
      <c r="C50" s="4"/>
      <c r="D50" s="5"/>
      <c r="E50" s="5"/>
      <c r="F50" s="5"/>
      <c r="G50" s="5"/>
      <c r="H50" s="102"/>
      <c r="I50" s="102"/>
      <c r="J50" s="4"/>
    </row>
    <row r="51" spans="1:10">
      <c r="A51" s="4">
        <v>49</v>
      </c>
      <c r="B51" s="95"/>
      <c r="C51" s="4"/>
      <c r="D51" s="5"/>
      <c r="E51" s="5"/>
      <c r="F51" s="5"/>
      <c r="G51" s="5"/>
      <c r="H51" s="100"/>
      <c r="I51" s="100"/>
      <c r="J51" s="4"/>
    </row>
    <row r="52" spans="1:10">
      <c r="A52" s="4">
        <v>50</v>
      </c>
      <c r="B52" s="95"/>
      <c r="C52" s="4"/>
      <c r="D52" s="5"/>
      <c r="E52" s="5"/>
      <c r="F52" s="5"/>
      <c r="G52" s="5"/>
      <c r="H52" s="102"/>
      <c r="I52" s="102"/>
      <c r="J52" s="4"/>
    </row>
    <row r="53" spans="1:10">
      <c r="A53" s="4">
        <v>51</v>
      </c>
      <c r="B53" s="95"/>
      <c r="C53" s="4"/>
      <c r="D53" s="5"/>
      <c r="E53" s="5"/>
      <c r="F53" s="5"/>
      <c r="G53" s="5"/>
      <c r="H53" s="100"/>
      <c r="I53" s="100"/>
      <c r="J53" s="4"/>
    </row>
    <row r="54" spans="1:10">
      <c r="A54" s="11">
        <v>52</v>
      </c>
      <c r="B54" s="161"/>
      <c r="C54" s="11"/>
      <c r="D54" s="12"/>
      <c r="E54" s="12"/>
      <c r="F54" s="12"/>
      <c r="G54" s="5"/>
      <c r="H54" s="100"/>
      <c r="I54" s="100"/>
      <c r="J54" s="4"/>
    </row>
    <row r="55" spans="1:10" s="4" customFormat="1">
      <c r="A55" s="4">
        <v>53</v>
      </c>
      <c r="B55" s="95"/>
      <c r="C55" s="14"/>
      <c r="D55" s="5"/>
      <c r="E55" s="5"/>
      <c r="F55" s="5"/>
      <c r="G55" s="5"/>
      <c r="H55" s="162"/>
      <c r="I55" s="162"/>
    </row>
    <row r="57" spans="1:10">
      <c r="E57" s="105"/>
      <c r="F57" s="105"/>
      <c r="G57" s="105"/>
    </row>
  </sheetData>
  <sortState ref="A3:I56">
    <sortCondition ref="B3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87"/>
  <sheetViews>
    <sheetView workbookViewId="0">
      <selection activeCell="D38" sqref="D38"/>
    </sheetView>
  </sheetViews>
  <sheetFormatPr defaultColWidth="8.85546875" defaultRowHeight="15"/>
  <cols>
    <col min="1" max="1" width="5" customWidth="1"/>
    <col min="2" max="2" width="43" customWidth="1"/>
    <col min="4" max="4" width="9.5703125" customWidth="1"/>
    <col min="5" max="5" width="10.140625" customWidth="1"/>
    <col min="6" max="6" width="10.28515625" customWidth="1"/>
    <col min="7" max="7" width="10.140625" customWidth="1"/>
    <col min="8" max="8" width="12.42578125" customWidth="1"/>
    <col min="9" max="9" width="15.85546875" customWidth="1"/>
    <col min="10" max="10" width="19.5703125" customWidth="1"/>
  </cols>
  <sheetData>
    <row r="1" spans="1:10">
      <c r="B1" s="2" t="s">
        <v>53</v>
      </c>
    </row>
    <row r="2" spans="1:10" ht="30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6</v>
      </c>
      <c r="G2" s="3" t="s">
        <v>40</v>
      </c>
      <c r="H2" s="238" t="s">
        <v>39</v>
      </c>
      <c r="I2" s="3" t="s">
        <v>8</v>
      </c>
      <c r="J2" s="3" t="s">
        <v>1660</v>
      </c>
    </row>
    <row r="3" spans="1:10" ht="15.75">
      <c r="A3" s="130">
        <v>1</v>
      </c>
      <c r="B3" s="54" t="s">
        <v>993</v>
      </c>
      <c r="C3" s="236" t="s">
        <v>1661</v>
      </c>
      <c r="D3" s="5"/>
      <c r="E3" s="5"/>
      <c r="F3" s="5"/>
      <c r="G3" s="5"/>
      <c r="H3" s="239">
        <v>175000</v>
      </c>
      <c r="I3" s="240">
        <f>SUM(D3:G3)</f>
        <v>0</v>
      </c>
      <c r="J3" s="5">
        <f>100000-I3</f>
        <v>100000</v>
      </c>
    </row>
    <row r="4" spans="1:10" ht="15.75">
      <c r="A4" s="19">
        <v>2</v>
      </c>
      <c r="B4" s="54" t="s">
        <v>994</v>
      </c>
      <c r="C4" s="236" t="s">
        <v>1661</v>
      </c>
      <c r="D4" s="5"/>
      <c r="E4" s="5"/>
      <c r="F4" s="5"/>
      <c r="G4" s="5"/>
      <c r="H4" s="239">
        <v>175000</v>
      </c>
      <c r="I4" s="240">
        <f t="shared" ref="I4:I59" si="0">SUM(D4:G4)</f>
        <v>0</v>
      </c>
      <c r="J4" s="5">
        <f t="shared" ref="J4:J58" si="1">100000-I4</f>
        <v>100000</v>
      </c>
    </row>
    <row r="5" spans="1:10" s="33" customFormat="1" ht="15.75">
      <c r="A5" s="153">
        <v>3</v>
      </c>
      <c r="B5" s="54" t="s">
        <v>995</v>
      </c>
      <c r="C5" s="236" t="s">
        <v>1661</v>
      </c>
      <c r="D5" s="15"/>
      <c r="E5" s="15"/>
      <c r="F5" s="15"/>
      <c r="G5" s="15"/>
      <c r="H5" s="239">
        <v>175000</v>
      </c>
      <c r="I5" s="240">
        <f t="shared" si="0"/>
        <v>0</v>
      </c>
      <c r="J5" s="5">
        <f t="shared" si="1"/>
        <v>100000</v>
      </c>
    </row>
    <row r="6" spans="1:10" s="33" customFormat="1" ht="15.75">
      <c r="A6" s="179">
        <v>4</v>
      </c>
      <c r="B6" s="54" t="s">
        <v>996</v>
      </c>
      <c r="C6" s="236" t="s">
        <v>1661</v>
      </c>
      <c r="D6" s="15">
        <v>100000</v>
      </c>
      <c r="E6" s="15"/>
      <c r="F6" s="15"/>
      <c r="G6" s="15"/>
      <c r="H6" s="239">
        <v>175000</v>
      </c>
      <c r="I6" s="240">
        <f t="shared" si="0"/>
        <v>100000</v>
      </c>
      <c r="J6" s="5">
        <f t="shared" si="1"/>
        <v>0</v>
      </c>
    </row>
    <row r="7" spans="1:10" ht="15.75">
      <c r="A7" s="19">
        <v>5</v>
      </c>
      <c r="B7" s="54" t="s">
        <v>1681</v>
      </c>
      <c r="C7" s="236" t="s">
        <v>1661</v>
      </c>
      <c r="D7" s="5">
        <v>15000</v>
      </c>
      <c r="E7" s="5"/>
      <c r="F7" s="5"/>
      <c r="G7" s="5"/>
      <c r="H7" s="239">
        <v>175000</v>
      </c>
      <c r="I7" s="240">
        <f t="shared" si="0"/>
        <v>15000</v>
      </c>
      <c r="J7" s="5">
        <f t="shared" si="1"/>
        <v>85000</v>
      </c>
    </row>
    <row r="8" spans="1:10" s="33" customFormat="1" ht="15.75">
      <c r="A8" s="19">
        <v>6</v>
      </c>
      <c r="B8" s="54" t="s">
        <v>997</v>
      </c>
      <c r="C8" s="236" t="s">
        <v>1661</v>
      </c>
      <c r="D8" s="5"/>
      <c r="E8" s="5"/>
      <c r="F8" s="5"/>
      <c r="G8" s="5"/>
      <c r="H8" s="239">
        <v>175000</v>
      </c>
      <c r="I8" s="240">
        <f t="shared" si="0"/>
        <v>0</v>
      </c>
      <c r="J8" s="5">
        <f t="shared" si="1"/>
        <v>100000</v>
      </c>
    </row>
    <row r="9" spans="1:10" s="59" customFormat="1" ht="15.75">
      <c r="A9" s="206">
        <v>7</v>
      </c>
      <c r="B9" s="54" t="s">
        <v>998</v>
      </c>
      <c r="C9" s="236" t="s">
        <v>1661</v>
      </c>
      <c r="D9" s="150">
        <v>100000</v>
      </c>
      <c r="E9" s="150"/>
      <c r="F9" s="150"/>
      <c r="G9" s="150"/>
      <c r="H9" s="239">
        <v>175000</v>
      </c>
      <c r="I9" s="240">
        <f t="shared" si="0"/>
        <v>100000</v>
      </c>
      <c r="J9" s="5">
        <f t="shared" si="1"/>
        <v>0</v>
      </c>
    </row>
    <row r="10" spans="1:10" ht="15.75">
      <c r="A10" s="19">
        <v>8</v>
      </c>
      <c r="B10" s="54" t="s">
        <v>999</v>
      </c>
      <c r="C10" s="236" t="s">
        <v>1661</v>
      </c>
      <c r="D10" s="5">
        <v>20000</v>
      </c>
      <c r="E10" s="5"/>
      <c r="F10" s="5"/>
      <c r="G10" s="5"/>
      <c r="H10" s="239">
        <v>175000</v>
      </c>
      <c r="I10" s="240">
        <f t="shared" si="0"/>
        <v>20000</v>
      </c>
      <c r="J10" s="5">
        <f t="shared" si="1"/>
        <v>80000</v>
      </c>
    </row>
    <row r="11" spans="1:10" ht="15.75">
      <c r="A11" s="19">
        <v>9</v>
      </c>
      <c r="B11" s="54" t="s">
        <v>1000</v>
      </c>
      <c r="C11" s="236" t="s">
        <v>1661</v>
      </c>
      <c r="D11" s="15"/>
      <c r="E11" s="15"/>
      <c r="F11" s="5"/>
      <c r="G11" s="5"/>
      <c r="H11" s="239">
        <v>175000</v>
      </c>
      <c r="I11" s="240">
        <f t="shared" si="0"/>
        <v>0</v>
      </c>
      <c r="J11" s="5">
        <f t="shared" si="1"/>
        <v>100000</v>
      </c>
    </row>
    <row r="12" spans="1:10" ht="15.75">
      <c r="A12" s="130">
        <v>10</v>
      </c>
      <c r="B12" s="54" t="s">
        <v>1001</v>
      </c>
      <c r="C12" s="236" t="s">
        <v>1661</v>
      </c>
      <c r="D12" s="5"/>
      <c r="E12" s="5"/>
      <c r="F12" s="5"/>
      <c r="G12" s="5"/>
      <c r="H12" s="239">
        <v>175000</v>
      </c>
      <c r="I12" s="240">
        <f t="shared" si="0"/>
        <v>0</v>
      </c>
      <c r="J12" s="5">
        <f t="shared" si="1"/>
        <v>100000</v>
      </c>
    </row>
    <row r="13" spans="1:10" ht="15.75">
      <c r="A13" s="19">
        <v>11</v>
      </c>
      <c r="B13" s="54" t="s">
        <v>1002</v>
      </c>
      <c r="C13" s="236" t="s">
        <v>1661</v>
      </c>
      <c r="D13" s="5"/>
      <c r="E13" s="5"/>
      <c r="F13" s="5"/>
      <c r="G13" s="5"/>
      <c r="H13" s="239">
        <v>175000</v>
      </c>
      <c r="I13" s="240">
        <f t="shared" si="0"/>
        <v>0</v>
      </c>
      <c r="J13" s="5">
        <f t="shared" si="1"/>
        <v>100000</v>
      </c>
    </row>
    <row r="14" spans="1:10" ht="15.75">
      <c r="A14" s="19">
        <v>12</v>
      </c>
      <c r="B14" s="54" t="s">
        <v>1003</v>
      </c>
      <c r="C14" s="236" t="s">
        <v>1661</v>
      </c>
      <c r="D14" s="5">
        <v>100000</v>
      </c>
      <c r="E14" s="5"/>
      <c r="F14" s="5"/>
      <c r="G14" s="5"/>
      <c r="H14" s="239">
        <v>175000</v>
      </c>
      <c r="I14" s="240">
        <f t="shared" si="0"/>
        <v>100000</v>
      </c>
      <c r="J14" s="5">
        <f t="shared" si="1"/>
        <v>0</v>
      </c>
    </row>
    <row r="15" spans="1:10" ht="15.75">
      <c r="A15" s="130">
        <v>13</v>
      </c>
      <c r="B15" s="54" t="s">
        <v>1004</v>
      </c>
      <c r="C15" s="236" t="s">
        <v>1661</v>
      </c>
      <c r="D15" s="5"/>
      <c r="E15" s="5"/>
      <c r="F15" s="5"/>
      <c r="G15" s="5"/>
      <c r="H15" s="239">
        <v>175000</v>
      </c>
      <c r="I15" s="240">
        <f t="shared" si="0"/>
        <v>0</v>
      </c>
      <c r="J15" s="5">
        <f t="shared" si="1"/>
        <v>100000</v>
      </c>
    </row>
    <row r="16" spans="1:10" s="33" customFormat="1" ht="15.75" customHeight="1">
      <c r="A16" s="153">
        <v>14</v>
      </c>
      <c r="B16" s="54" t="s">
        <v>1005</v>
      </c>
      <c r="C16" s="236" t="s">
        <v>1661</v>
      </c>
      <c r="D16" s="15"/>
      <c r="E16" s="15"/>
      <c r="F16" s="15"/>
      <c r="G16" s="15"/>
      <c r="H16" s="239">
        <v>175000</v>
      </c>
      <c r="I16" s="240">
        <f t="shared" si="0"/>
        <v>0</v>
      </c>
      <c r="J16" s="5">
        <f t="shared" si="1"/>
        <v>100000</v>
      </c>
    </row>
    <row r="17" spans="1:10" ht="15.75">
      <c r="A17" s="19">
        <v>15</v>
      </c>
      <c r="B17" s="54" t="s">
        <v>1006</v>
      </c>
      <c r="C17" s="236" t="s">
        <v>1661</v>
      </c>
      <c r="D17" s="5"/>
      <c r="E17" s="5"/>
      <c r="F17" s="5"/>
      <c r="G17" s="5"/>
      <c r="H17" s="239">
        <v>175000</v>
      </c>
      <c r="I17" s="240">
        <f t="shared" si="0"/>
        <v>0</v>
      </c>
      <c r="J17" s="5">
        <f t="shared" si="1"/>
        <v>100000</v>
      </c>
    </row>
    <row r="18" spans="1:10" ht="15.75">
      <c r="A18" s="130">
        <v>16</v>
      </c>
      <c r="B18" s="54" t="s">
        <v>1007</v>
      </c>
      <c r="C18" s="236" t="s">
        <v>1661</v>
      </c>
      <c r="D18" s="5"/>
      <c r="E18" s="5"/>
      <c r="F18" s="5"/>
      <c r="G18" s="5"/>
      <c r="H18" s="239">
        <v>175000</v>
      </c>
      <c r="I18" s="240">
        <f t="shared" si="0"/>
        <v>0</v>
      </c>
      <c r="J18" s="5">
        <f t="shared" si="1"/>
        <v>100000</v>
      </c>
    </row>
    <row r="19" spans="1:10" ht="15.75">
      <c r="A19" s="19">
        <v>17</v>
      </c>
      <c r="B19" s="54" t="s">
        <v>1008</v>
      </c>
      <c r="C19" s="236" t="s">
        <v>1661</v>
      </c>
      <c r="D19" s="15"/>
      <c r="E19" s="15"/>
      <c r="F19" s="5"/>
      <c r="G19" s="5"/>
      <c r="H19" s="239">
        <v>175000</v>
      </c>
      <c r="I19" s="240">
        <f t="shared" si="0"/>
        <v>0</v>
      </c>
      <c r="J19" s="5">
        <f t="shared" si="1"/>
        <v>100000</v>
      </c>
    </row>
    <row r="20" spans="1:10" ht="15.75">
      <c r="A20" s="19">
        <v>18</v>
      </c>
      <c r="B20" s="54" t="s">
        <v>1009</v>
      </c>
      <c r="C20" s="236" t="s">
        <v>1661</v>
      </c>
      <c r="D20" s="5"/>
      <c r="E20" s="5"/>
      <c r="F20" s="5"/>
      <c r="G20" s="5"/>
      <c r="H20" s="239">
        <v>175000</v>
      </c>
      <c r="I20" s="240">
        <f t="shared" si="0"/>
        <v>0</v>
      </c>
      <c r="J20" s="5">
        <f t="shared" si="1"/>
        <v>100000</v>
      </c>
    </row>
    <row r="21" spans="1:10" ht="15.75">
      <c r="A21" s="130">
        <v>19</v>
      </c>
      <c r="B21" s="54" t="s">
        <v>1010</v>
      </c>
      <c r="C21" s="236" t="s">
        <v>1661</v>
      </c>
      <c r="D21" s="5"/>
      <c r="E21" s="5"/>
      <c r="F21" s="5"/>
      <c r="G21" s="5"/>
      <c r="H21" s="239">
        <v>175000</v>
      </c>
      <c r="I21" s="240">
        <f t="shared" si="0"/>
        <v>0</v>
      </c>
      <c r="J21" s="5">
        <f t="shared" si="1"/>
        <v>100000</v>
      </c>
    </row>
    <row r="22" spans="1:10" s="59" customFormat="1" ht="15.75">
      <c r="A22" s="188">
        <v>20</v>
      </c>
      <c r="B22" s="54" t="s">
        <v>1011</v>
      </c>
      <c r="C22" s="236" t="s">
        <v>1661</v>
      </c>
      <c r="D22" s="150"/>
      <c r="E22" s="150"/>
      <c r="F22" s="150"/>
      <c r="G22" s="150"/>
      <c r="H22" s="239">
        <v>175000</v>
      </c>
      <c r="I22" s="240">
        <f t="shared" si="0"/>
        <v>0</v>
      </c>
      <c r="J22" s="5">
        <f t="shared" si="1"/>
        <v>100000</v>
      </c>
    </row>
    <row r="23" spans="1:10" s="33" customFormat="1" ht="15.75">
      <c r="A23" s="153">
        <v>21</v>
      </c>
      <c r="B23" s="54" t="s">
        <v>1012</v>
      </c>
      <c r="C23" s="236" t="s">
        <v>1661</v>
      </c>
      <c r="D23" s="15"/>
      <c r="E23" s="15"/>
      <c r="F23" s="15"/>
      <c r="G23" s="15"/>
      <c r="H23" s="239">
        <v>175000</v>
      </c>
      <c r="I23" s="240">
        <f t="shared" si="0"/>
        <v>0</v>
      </c>
      <c r="J23" s="5">
        <f t="shared" si="1"/>
        <v>100000</v>
      </c>
    </row>
    <row r="24" spans="1:10" ht="15.75">
      <c r="A24" s="130">
        <v>22</v>
      </c>
      <c r="B24" s="54" t="s">
        <v>1013</v>
      </c>
      <c r="C24" s="236" t="s">
        <v>1661</v>
      </c>
      <c r="D24" s="5">
        <v>15000</v>
      </c>
      <c r="E24" s="5"/>
      <c r="F24" s="5"/>
      <c r="G24" s="5"/>
      <c r="H24" s="239">
        <v>175000</v>
      </c>
      <c r="I24" s="240">
        <f t="shared" si="0"/>
        <v>15000</v>
      </c>
      <c r="J24" s="5">
        <f t="shared" si="1"/>
        <v>85000</v>
      </c>
    </row>
    <row r="25" spans="1:10" s="33" customFormat="1" ht="15.75">
      <c r="A25" s="19">
        <v>23</v>
      </c>
      <c r="B25" s="54" t="s">
        <v>1014</v>
      </c>
      <c r="C25" s="236" t="s">
        <v>1661</v>
      </c>
      <c r="D25" s="5">
        <v>50000</v>
      </c>
      <c r="E25" s="5"/>
      <c r="F25" s="5"/>
      <c r="G25" s="5"/>
      <c r="H25" s="239">
        <v>175000</v>
      </c>
      <c r="I25" s="240">
        <f t="shared" si="0"/>
        <v>50000</v>
      </c>
      <c r="J25" s="5">
        <f t="shared" si="1"/>
        <v>50000</v>
      </c>
    </row>
    <row r="26" spans="1:10" s="33" customFormat="1" ht="15.75">
      <c r="A26" s="153">
        <v>24</v>
      </c>
      <c r="B26" s="54" t="s">
        <v>1015</v>
      </c>
      <c r="C26" s="236" t="s">
        <v>1661</v>
      </c>
      <c r="D26" s="15">
        <v>15000</v>
      </c>
      <c r="E26" s="15">
        <v>100000</v>
      </c>
      <c r="F26" s="15"/>
      <c r="G26" s="15"/>
      <c r="H26" s="239">
        <v>175000</v>
      </c>
      <c r="I26" s="240">
        <f t="shared" si="0"/>
        <v>115000</v>
      </c>
      <c r="J26" s="5">
        <f t="shared" si="1"/>
        <v>-15000</v>
      </c>
    </row>
    <row r="27" spans="1:10" ht="15.75">
      <c r="A27" s="130">
        <v>25</v>
      </c>
      <c r="B27" s="54" t="s">
        <v>1016</v>
      </c>
      <c r="C27" s="236" t="s">
        <v>1661</v>
      </c>
      <c r="D27" s="5">
        <v>15000</v>
      </c>
      <c r="E27" s="5">
        <v>100000</v>
      </c>
      <c r="F27" s="5"/>
      <c r="G27" s="5"/>
      <c r="H27" s="239">
        <v>175000</v>
      </c>
      <c r="I27" s="240">
        <f t="shared" si="0"/>
        <v>115000</v>
      </c>
      <c r="J27" s="5">
        <f t="shared" si="1"/>
        <v>-15000</v>
      </c>
    </row>
    <row r="28" spans="1:10" ht="18" customHeight="1">
      <c r="A28" s="19">
        <v>26</v>
      </c>
      <c r="B28" s="54" t="s">
        <v>1017</v>
      </c>
      <c r="C28" s="236" t="s">
        <v>1661</v>
      </c>
      <c r="D28" s="5">
        <v>15000</v>
      </c>
      <c r="E28" s="5"/>
      <c r="F28" s="5"/>
      <c r="G28" s="5"/>
      <c r="H28" s="239">
        <v>175000</v>
      </c>
      <c r="I28" s="240">
        <f t="shared" si="0"/>
        <v>15000</v>
      </c>
      <c r="J28" s="5">
        <f t="shared" si="1"/>
        <v>85000</v>
      </c>
    </row>
    <row r="29" spans="1:10" s="33" customFormat="1" ht="15.75">
      <c r="A29" s="153">
        <v>27</v>
      </c>
      <c r="B29" s="54" t="s">
        <v>1018</v>
      </c>
      <c r="C29" s="236" t="s">
        <v>1661</v>
      </c>
      <c r="D29" s="15"/>
      <c r="E29" s="15"/>
      <c r="F29" s="15"/>
      <c r="G29" s="15"/>
      <c r="H29" s="239">
        <v>175000</v>
      </c>
      <c r="I29" s="240">
        <f t="shared" si="0"/>
        <v>0</v>
      </c>
      <c r="J29" s="5">
        <f t="shared" si="1"/>
        <v>100000</v>
      </c>
    </row>
    <row r="30" spans="1:10" s="33" customFormat="1" ht="15.75">
      <c r="A30" s="179">
        <v>28</v>
      </c>
      <c r="B30" s="54" t="s">
        <v>1019</v>
      </c>
      <c r="C30" s="236" t="s">
        <v>1661</v>
      </c>
      <c r="D30" s="15">
        <v>70000</v>
      </c>
      <c r="E30" s="15">
        <v>30000</v>
      </c>
      <c r="F30" s="15"/>
      <c r="G30" s="15"/>
      <c r="H30" s="239">
        <v>175000</v>
      </c>
      <c r="I30" s="240">
        <f t="shared" si="0"/>
        <v>100000</v>
      </c>
      <c r="J30" s="5">
        <f t="shared" si="1"/>
        <v>0</v>
      </c>
    </row>
    <row r="31" spans="1:10" ht="15.75">
      <c r="A31" s="19">
        <v>29</v>
      </c>
      <c r="B31" s="54" t="s">
        <v>1020</v>
      </c>
      <c r="C31" s="236" t="s">
        <v>1661</v>
      </c>
      <c r="D31" s="15"/>
      <c r="E31" s="15"/>
      <c r="F31" s="5"/>
      <c r="G31" s="5"/>
      <c r="H31" s="239">
        <v>175000</v>
      </c>
      <c r="I31" s="240">
        <f t="shared" si="0"/>
        <v>0</v>
      </c>
      <c r="J31" s="5">
        <f t="shared" si="1"/>
        <v>100000</v>
      </c>
    </row>
    <row r="32" spans="1:10" s="33" customFormat="1" ht="15.75">
      <c r="A32" s="153">
        <v>30</v>
      </c>
      <c r="B32" s="54" t="s">
        <v>1021</v>
      </c>
      <c r="C32" s="236" t="s">
        <v>1661</v>
      </c>
      <c r="D32" s="15">
        <v>50000</v>
      </c>
      <c r="E32" s="15"/>
      <c r="F32" s="15"/>
      <c r="G32" s="15"/>
      <c r="H32" s="239">
        <v>175000</v>
      </c>
      <c r="I32" s="240">
        <f t="shared" si="0"/>
        <v>50000</v>
      </c>
      <c r="J32" s="5">
        <f t="shared" si="1"/>
        <v>50000</v>
      </c>
    </row>
    <row r="33" spans="1:10" ht="15.75">
      <c r="A33" s="130">
        <v>31</v>
      </c>
      <c r="B33" s="54" t="s">
        <v>1022</v>
      </c>
      <c r="C33" s="236" t="s">
        <v>1661</v>
      </c>
      <c r="D33" s="5"/>
      <c r="E33" s="5"/>
      <c r="F33" s="5"/>
      <c r="G33" s="5"/>
      <c r="H33" s="239">
        <v>175000</v>
      </c>
      <c r="I33" s="240">
        <f t="shared" si="0"/>
        <v>0</v>
      </c>
      <c r="J33" s="5">
        <f t="shared" si="1"/>
        <v>100000</v>
      </c>
    </row>
    <row r="34" spans="1:10" ht="15.75">
      <c r="A34" s="19">
        <v>32</v>
      </c>
      <c r="B34" s="54" t="s">
        <v>1023</v>
      </c>
      <c r="C34" s="236" t="s">
        <v>1661</v>
      </c>
      <c r="D34" s="5"/>
      <c r="E34" s="5"/>
      <c r="F34" s="5"/>
      <c r="G34" s="5"/>
      <c r="H34" s="239">
        <v>175000</v>
      </c>
      <c r="I34" s="240">
        <f t="shared" si="0"/>
        <v>0</v>
      </c>
      <c r="J34" s="5">
        <f t="shared" si="1"/>
        <v>100000</v>
      </c>
    </row>
    <row r="35" spans="1:10" ht="15.75">
      <c r="A35" s="19">
        <v>33</v>
      </c>
      <c r="B35" s="54" t="s">
        <v>1024</v>
      </c>
      <c r="C35" s="236" t="s">
        <v>1661</v>
      </c>
      <c r="D35" s="5"/>
      <c r="E35" s="5"/>
      <c r="F35" s="5"/>
      <c r="G35" s="5"/>
      <c r="H35" s="239">
        <v>175000</v>
      </c>
      <c r="I35" s="240">
        <f t="shared" si="0"/>
        <v>0</v>
      </c>
      <c r="J35" s="5">
        <f t="shared" si="1"/>
        <v>100000</v>
      </c>
    </row>
    <row r="36" spans="1:10" ht="15.75">
      <c r="A36" s="130">
        <v>34</v>
      </c>
      <c r="B36" s="54" t="s">
        <v>1025</v>
      </c>
      <c r="C36" s="236" t="s">
        <v>1661</v>
      </c>
      <c r="D36" s="5">
        <v>100000</v>
      </c>
      <c r="E36" s="5"/>
      <c r="F36" s="5"/>
      <c r="G36" s="5"/>
      <c r="H36" s="239">
        <v>175000</v>
      </c>
      <c r="I36" s="240">
        <f t="shared" si="0"/>
        <v>100000</v>
      </c>
      <c r="J36" s="5">
        <f t="shared" si="1"/>
        <v>0</v>
      </c>
    </row>
    <row r="37" spans="1:10" ht="15.75">
      <c r="A37" s="19">
        <v>35</v>
      </c>
      <c r="B37" s="54" t="s">
        <v>1026</v>
      </c>
      <c r="C37" s="236" t="s">
        <v>1661</v>
      </c>
      <c r="D37" s="5">
        <v>175000</v>
      </c>
      <c r="E37" s="5"/>
      <c r="F37" s="5"/>
      <c r="G37" s="5"/>
      <c r="H37" s="239">
        <v>175000</v>
      </c>
      <c r="I37" s="240">
        <f t="shared" si="0"/>
        <v>175000</v>
      </c>
      <c r="J37" s="5">
        <f t="shared" si="1"/>
        <v>-75000</v>
      </c>
    </row>
    <row r="38" spans="1:10" ht="19.5" customHeight="1">
      <c r="A38" s="19">
        <v>36</v>
      </c>
      <c r="B38" s="54" t="s">
        <v>1027</v>
      </c>
      <c r="C38" s="236" t="s">
        <v>1661</v>
      </c>
      <c r="D38" s="5">
        <v>50000</v>
      </c>
      <c r="E38" s="5"/>
      <c r="F38" s="5"/>
      <c r="G38" s="5"/>
      <c r="H38" s="239">
        <v>175000</v>
      </c>
      <c r="I38" s="240">
        <f t="shared" si="0"/>
        <v>50000</v>
      </c>
      <c r="J38" s="5">
        <f t="shared" si="1"/>
        <v>50000</v>
      </c>
    </row>
    <row r="39" spans="1:10" ht="15.75">
      <c r="A39" s="130">
        <v>37</v>
      </c>
      <c r="B39" s="54" t="s">
        <v>1028</v>
      </c>
      <c r="C39" s="236" t="s">
        <v>1661</v>
      </c>
      <c r="D39" s="5"/>
      <c r="E39" s="5"/>
      <c r="F39" s="5"/>
      <c r="G39" s="5"/>
      <c r="H39" s="239">
        <v>175000</v>
      </c>
      <c r="I39" s="240">
        <f t="shared" si="0"/>
        <v>0</v>
      </c>
      <c r="J39" s="5">
        <f t="shared" si="1"/>
        <v>100000</v>
      </c>
    </row>
    <row r="40" spans="1:10" ht="15.75">
      <c r="A40" s="19">
        <v>38</v>
      </c>
      <c r="B40" s="54" t="s">
        <v>1029</v>
      </c>
      <c r="C40" s="236" t="s">
        <v>1661</v>
      </c>
      <c r="D40" s="5"/>
      <c r="E40" s="5"/>
      <c r="F40" s="5"/>
      <c r="G40" s="5"/>
      <c r="H40" s="239">
        <v>175000</v>
      </c>
      <c r="I40" s="240">
        <f t="shared" si="0"/>
        <v>0</v>
      </c>
      <c r="J40" s="5">
        <f t="shared" si="1"/>
        <v>100000</v>
      </c>
    </row>
    <row r="41" spans="1:10" ht="15.75">
      <c r="A41" s="19">
        <v>39</v>
      </c>
      <c r="B41" s="54" t="s">
        <v>1030</v>
      </c>
      <c r="C41" s="236" t="s">
        <v>1661</v>
      </c>
      <c r="D41" s="5"/>
      <c r="E41" s="5"/>
      <c r="F41" s="5"/>
      <c r="G41" s="5"/>
      <c r="H41" s="239">
        <v>175000</v>
      </c>
      <c r="I41" s="240">
        <f t="shared" si="0"/>
        <v>0</v>
      </c>
      <c r="J41" s="5">
        <f t="shared" si="1"/>
        <v>100000</v>
      </c>
    </row>
    <row r="42" spans="1:10" ht="15.75">
      <c r="A42" s="130">
        <v>40</v>
      </c>
      <c r="B42" s="54" t="s">
        <v>1031</v>
      </c>
      <c r="C42" s="236" t="s">
        <v>1661</v>
      </c>
      <c r="D42" s="5"/>
      <c r="E42" s="5"/>
      <c r="F42" s="5"/>
      <c r="G42" s="5"/>
      <c r="H42" s="239">
        <v>175000</v>
      </c>
      <c r="I42" s="240">
        <f t="shared" si="0"/>
        <v>0</v>
      </c>
      <c r="J42" s="5">
        <f t="shared" si="1"/>
        <v>100000</v>
      </c>
    </row>
    <row r="43" spans="1:10" ht="15.75">
      <c r="A43" s="19">
        <v>41</v>
      </c>
      <c r="B43" s="54" t="s">
        <v>1032</v>
      </c>
      <c r="C43" s="236" t="s">
        <v>1661</v>
      </c>
      <c r="D43" s="5"/>
      <c r="E43" s="5"/>
      <c r="F43" s="5"/>
      <c r="G43" s="5"/>
      <c r="H43" s="239">
        <v>175000</v>
      </c>
      <c r="I43" s="240">
        <f t="shared" si="0"/>
        <v>0</v>
      </c>
      <c r="J43" s="5">
        <f t="shared" si="1"/>
        <v>100000</v>
      </c>
    </row>
    <row r="44" spans="1:10" ht="15.75">
      <c r="A44" s="19">
        <v>42</v>
      </c>
      <c r="B44" s="54" t="s">
        <v>1033</v>
      </c>
      <c r="C44" s="236" t="s">
        <v>1661</v>
      </c>
      <c r="D44" s="5">
        <v>100000</v>
      </c>
      <c r="E44" s="5"/>
      <c r="F44" s="5"/>
      <c r="G44" s="5"/>
      <c r="H44" s="239">
        <v>175000</v>
      </c>
      <c r="I44" s="240">
        <f t="shared" si="0"/>
        <v>100000</v>
      </c>
      <c r="J44" s="5">
        <f t="shared" si="1"/>
        <v>0</v>
      </c>
    </row>
    <row r="45" spans="1:10" ht="15.75">
      <c r="A45" s="130">
        <v>43</v>
      </c>
      <c r="B45" s="54" t="s">
        <v>1034</v>
      </c>
      <c r="C45" s="236" t="s">
        <v>1661</v>
      </c>
      <c r="D45" s="5"/>
      <c r="E45" s="5"/>
      <c r="F45" s="5"/>
      <c r="G45" s="5"/>
      <c r="H45" s="239">
        <v>175000</v>
      </c>
      <c r="I45" s="240">
        <f t="shared" si="0"/>
        <v>0</v>
      </c>
      <c r="J45" s="5">
        <f t="shared" si="1"/>
        <v>100000</v>
      </c>
    </row>
    <row r="46" spans="1:10" ht="15.75">
      <c r="A46" s="19">
        <v>44</v>
      </c>
      <c r="B46" s="54" t="s">
        <v>1035</v>
      </c>
      <c r="C46" s="236" t="s">
        <v>1661</v>
      </c>
      <c r="D46" s="5">
        <v>30000</v>
      </c>
      <c r="E46" s="5"/>
      <c r="F46" s="5"/>
      <c r="G46" s="5"/>
      <c r="H46" s="239">
        <v>175000</v>
      </c>
      <c r="I46" s="240">
        <f t="shared" si="0"/>
        <v>30000</v>
      </c>
      <c r="J46" s="5">
        <f t="shared" si="1"/>
        <v>70000</v>
      </c>
    </row>
    <row r="47" spans="1:10" ht="15.75">
      <c r="A47" s="19">
        <v>45</v>
      </c>
      <c r="B47" s="54" t="s">
        <v>1036</v>
      </c>
      <c r="C47" s="236" t="s">
        <v>1661</v>
      </c>
      <c r="D47" s="5">
        <v>10000</v>
      </c>
      <c r="E47" s="5"/>
      <c r="F47" s="5"/>
      <c r="G47" s="5"/>
      <c r="H47" s="239">
        <v>175000</v>
      </c>
      <c r="I47" s="240">
        <f t="shared" si="0"/>
        <v>10000</v>
      </c>
      <c r="J47" s="5">
        <f t="shared" si="1"/>
        <v>90000</v>
      </c>
    </row>
    <row r="48" spans="1:10" s="33" customFormat="1" ht="15.75">
      <c r="A48" s="130">
        <v>46</v>
      </c>
      <c r="B48" s="54" t="s">
        <v>1037</v>
      </c>
      <c r="C48" s="236" t="s">
        <v>1661</v>
      </c>
      <c r="D48" s="5"/>
      <c r="E48" s="5"/>
      <c r="F48" s="5"/>
      <c r="G48" s="5"/>
      <c r="H48" s="239">
        <v>175000</v>
      </c>
      <c r="I48" s="240">
        <f t="shared" si="0"/>
        <v>0</v>
      </c>
      <c r="J48" s="5">
        <f t="shared" si="1"/>
        <v>100000</v>
      </c>
    </row>
    <row r="49" spans="1:10" ht="15.75">
      <c r="A49" s="19">
        <v>47</v>
      </c>
      <c r="B49" s="54" t="s">
        <v>1038</v>
      </c>
      <c r="C49" s="236" t="s">
        <v>1661</v>
      </c>
      <c r="D49" s="5"/>
      <c r="E49" s="5"/>
      <c r="F49" s="5"/>
      <c r="G49" s="5"/>
      <c r="H49" s="239">
        <v>175000</v>
      </c>
      <c r="I49" s="240">
        <f t="shared" si="0"/>
        <v>0</v>
      </c>
      <c r="J49" s="5">
        <f t="shared" si="1"/>
        <v>100000</v>
      </c>
    </row>
    <row r="50" spans="1:10" ht="15.75">
      <c r="A50" s="19">
        <v>48</v>
      </c>
      <c r="B50" s="54" t="s">
        <v>1039</v>
      </c>
      <c r="C50" s="236" t="s">
        <v>1661</v>
      </c>
      <c r="D50" s="5"/>
      <c r="E50" s="5"/>
      <c r="F50" s="5"/>
      <c r="G50" s="5"/>
      <c r="H50" s="239">
        <v>175000</v>
      </c>
      <c r="I50" s="240">
        <f t="shared" si="0"/>
        <v>0</v>
      </c>
      <c r="J50" s="5">
        <f t="shared" si="1"/>
        <v>100000</v>
      </c>
    </row>
    <row r="51" spans="1:10" ht="15.75">
      <c r="A51" s="19">
        <v>59</v>
      </c>
      <c r="B51" s="54" t="s">
        <v>1040</v>
      </c>
      <c r="C51" s="236" t="s">
        <v>1661</v>
      </c>
      <c r="D51" s="5">
        <v>100000</v>
      </c>
      <c r="E51" s="5"/>
      <c r="F51" s="5"/>
      <c r="G51" s="5"/>
      <c r="H51" s="239">
        <v>175000</v>
      </c>
      <c r="I51" s="240">
        <f t="shared" si="0"/>
        <v>100000</v>
      </c>
      <c r="J51" s="5">
        <f t="shared" si="1"/>
        <v>0</v>
      </c>
    </row>
    <row r="52" spans="1:10" ht="15.75">
      <c r="A52" s="19">
        <v>60</v>
      </c>
      <c r="B52" s="54" t="s">
        <v>1041</v>
      </c>
      <c r="C52" s="236" t="s">
        <v>1661</v>
      </c>
      <c r="D52" s="5"/>
      <c r="E52" s="5"/>
      <c r="F52" s="5"/>
      <c r="G52" s="5"/>
      <c r="H52" s="239">
        <v>175000</v>
      </c>
      <c r="I52" s="240">
        <f t="shared" si="0"/>
        <v>0</v>
      </c>
      <c r="J52" s="5">
        <f t="shared" si="1"/>
        <v>100000</v>
      </c>
    </row>
    <row r="53" spans="1:10" ht="15.75">
      <c r="A53" s="19">
        <v>61</v>
      </c>
      <c r="B53" s="54" t="s">
        <v>1042</v>
      </c>
      <c r="C53" s="236" t="s">
        <v>1661</v>
      </c>
      <c r="D53" s="5"/>
      <c r="E53" s="5"/>
      <c r="F53" s="5"/>
      <c r="G53" s="5"/>
      <c r="H53" s="239">
        <v>175000</v>
      </c>
      <c r="I53" s="240">
        <f t="shared" si="0"/>
        <v>0</v>
      </c>
      <c r="J53" s="5">
        <f t="shared" si="1"/>
        <v>100000</v>
      </c>
    </row>
    <row r="54" spans="1:10" ht="15.75">
      <c r="A54" s="19">
        <v>62</v>
      </c>
      <c r="B54" s="54" t="s">
        <v>1043</v>
      </c>
      <c r="C54" s="236" t="s">
        <v>1661</v>
      </c>
      <c r="D54" s="5">
        <v>15000</v>
      </c>
      <c r="E54" s="5"/>
      <c r="F54" s="5"/>
      <c r="G54" s="5"/>
      <c r="H54" s="239">
        <v>175000</v>
      </c>
      <c r="I54" s="240">
        <f t="shared" si="0"/>
        <v>15000</v>
      </c>
      <c r="J54" s="5">
        <f t="shared" si="1"/>
        <v>85000</v>
      </c>
    </row>
    <row r="55" spans="1:10" ht="15.75">
      <c r="A55" s="19">
        <v>63</v>
      </c>
      <c r="B55" s="54" t="s">
        <v>1044</v>
      </c>
      <c r="C55" s="236" t="s">
        <v>1661</v>
      </c>
      <c r="D55" s="5"/>
      <c r="E55" s="5"/>
      <c r="F55" s="5"/>
      <c r="G55" s="5"/>
      <c r="H55" s="239">
        <v>175000</v>
      </c>
      <c r="I55" s="240">
        <f t="shared" si="0"/>
        <v>0</v>
      </c>
      <c r="J55" s="5">
        <f t="shared" si="1"/>
        <v>100000</v>
      </c>
    </row>
    <row r="56" spans="1:10" ht="15.75">
      <c r="A56" s="19">
        <v>64</v>
      </c>
      <c r="B56" s="54" t="s">
        <v>1045</v>
      </c>
      <c r="C56" s="236" t="s">
        <v>1661</v>
      </c>
      <c r="D56" s="5"/>
      <c r="E56" s="5"/>
      <c r="F56" s="5"/>
      <c r="G56" s="5"/>
      <c r="H56" s="239">
        <v>175000</v>
      </c>
      <c r="I56" s="240">
        <f t="shared" si="0"/>
        <v>0</v>
      </c>
      <c r="J56" s="5">
        <f t="shared" si="1"/>
        <v>100000</v>
      </c>
    </row>
    <row r="57" spans="1:10" ht="15.75">
      <c r="A57" s="19">
        <v>65</v>
      </c>
      <c r="B57" s="54" t="s">
        <v>1046</v>
      </c>
      <c r="C57" s="236" t="s">
        <v>1661</v>
      </c>
      <c r="D57" s="5">
        <v>100000</v>
      </c>
      <c r="E57" s="5"/>
      <c r="F57" s="5"/>
      <c r="G57" s="5"/>
      <c r="H57" s="239">
        <v>175000</v>
      </c>
      <c r="I57" s="240">
        <f t="shared" si="0"/>
        <v>100000</v>
      </c>
      <c r="J57" s="5">
        <f t="shared" si="1"/>
        <v>0</v>
      </c>
    </row>
    <row r="58" spans="1:10" ht="15.75">
      <c r="A58" s="19">
        <v>66</v>
      </c>
      <c r="B58" s="230"/>
      <c r="C58" s="236" t="s">
        <v>1661</v>
      </c>
      <c r="D58" s="5"/>
      <c r="E58" s="5"/>
      <c r="F58" s="5"/>
      <c r="G58" s="5"/>
      <c r="H58" s="239">
        <v>175000</v>
      </c>
      <c r="I58" s="240">
        <f t="shared" si="0"/>
        <v>0</v>
      </c>
      <c r="J58" s="5">
        <f t="shared" si="1"/>
        <v>100000</v>
      </c>
    </row>
    <row r="59" spans="1:10" ht="15.75">
      <c r="A59" s="19">
        <v>67</v>
      </c>
      <c r="B59" s="230"/>
      <c r="C59" s="4"/>
      <c r="D59" s="5"/>
      <c r="E59" s="5"/>
      <c r="F59" s="5"/>
      <c r="G59" s="5"/>
      <c r="H59" s="239"/>
      <c r="I59" s="240">
        <f t="shared" si="0"/>
        <v>0</v>
      </c>
      <c r="J59" s="4"/>
    </row>
    <row r="60" spans="1:10" ht="15.75">
      <c r="A60" s="19">
        <v>72</v>
      </c>
      <c r="B60" s="230"/>
      <c r="C60" s="4"/>
      <c r="D60" s="4"/>
      <c r="E60" s="4"/>
      <c r="F60" s="5"/>
      <c r="G60" s="5"/>
      <c r="H60" s="19"/>
      <c r="I60" s="4"/>
      <c r="J60" s="4"/>
    </row>
    <row r="61" spans="1:10">
      <c r="A61" s="19">
        <v>73</v>
      </c>
      <c r="B61" s="96"/>
      <c r="C61" s="4"/>
      <c r="D61" s="4"/>
      <c r="E61" s="4"/>
      <c r="F61" s="4"/>
      <c r="G61" s="32"/>
      <c r="H61" s="19"/>
      <c r="I61" s="4"/>
      <c r="J61" s="4"/>
    </row>
    <row r="62" spans="1:10">
      <c r="A62" s="19">
        <v>74</v>
      </c>
      <c r="B62" s="96"/>
      <c r="C62" s="4"/>
      <c r="D62" s="4"/>
      <c r="E62" s="4"/>
      <c r="F62" s="4"/>
      <c r="G62" s="4"/>
      <c r="H62" s="19"/>
      <c r="I62" s="4"/>
      <c r="J62" s="4"/>
    </row>
    <row r="63" spans="1:10">
      <c r="A63" s="16">
        <v>75</v>
      </c>
      <c r="B63" s="96"/>
      <c r="I63" s="4"/>
      <c r="J63" s="4"/>
    </row>
    <row r="64" spans="1:10">
      <c r="A64" s="4">
        <v>76</v>
      </c>
      <c r="B64" s="96"/>
      <c r="I64" s="4"/>
      <c r="J64" s="4"/>
    </row>
    <row r="65" spans="1:10">
      <c r="A65" s="4">
        <v>77</v>
      </c>
      <c r="B65" s="96"/>
      <c r="I65" s="4"/>
      <c r="J65" s="4"/>
    </row>
    <row r="66" spans="1:10">
      <c r="A66" s="4">
        <v>78</v>
      </c>
      <c r="B66" s="96"/>
      <c r="I66" s="4"/>
      <c r="J66" s="4"/>
    </row>
    <row r="67" spans="1:10">
      <c r="A67" s="4">
        <v>79</v>
      </c>
    </row>
    <row r="68" spans="1:10">
      <c r="A68" s="4">
        <v>80</v>
      </c>
    </row>
    <row r="69" spans="1:10">
      <c r="A69" s="4">
        <v>81</v>
      </c>
    </row>
    <row r="70" spans="1:10">
      <c r="A70" s="4">
        <v>82</v>
      </c>
    </row>
    <row r="71" spans="1:10">
      <c r="A71" s="4">
        <v>83</v>
      </c>
    </row>
    <row r="72" spans="1:10">
      <c r="A72" s="4">
        <v>84</v>
      </c>
    </row>
    <row r="73" spans="1:10">
      <c r="A73" s="4">
        <v>85</v>
      </c>
    </row>
    <row r="74" spans="1:10">
      <c r="A74" s="4">
        <v>86</v>
      </c>
    </row>
    <row r="75" spans="1:10">
      <c r="A75" s="4">
        <v>87</v>
      </c>
    </row>
    <row r="76" spans="1:10">
      <c r="A76" s="4">
        <v>88</v>
      </c>
    </row>
    <row r="77" spans="1:10">
      <c r="A77" s="4">
        <v>89</v>
      </c>
    </row>
    <row r="78" spans="1:10">
      <c r="A78" s="4">
        <v>90</v>
      </c>
    </row>
    <row r="79" spans="1:10">
      <c r="A79" s="4">
        <v>91</v>
      </c>
    </row>
    <row r="80" spans="1:10">
      <c r="A80" s="4">
        <v>92</v>
      </c>
    </row>
    <row r="81" spans="1:1">
      <c r="A81" s="4">
        <v>93</v>
      </c>
    </row>
    <row r="82" spans="1:1">
      <c r="A82" s="4">
        <v>94</v>
      </c>
    </row>
    <row r="83" spans="1:1">
      <c r="A83" s="4">
        <v>95</v>
      </c>
    </row>
    <row r="84" spans="1:1">
      <c r="A84" s="4">
        <v>96</v>
      </c>
    </row>
    <row r="85" spans="1:1">
      <c r="A85" s="4">
        <v>97</v>
      </c>
    </row>
    <row r="86" spans="1:1">
      <c r="A86" s="4">
        <v>98</v>
      </c>
    </row>
    <row r="87" spans="1:1">
      <c r="A87" s="4">
        <v>99</v>
      </c>
    </row>
  </sheetData>
  <sortState ref="A3:I93">
    <sortCondition ref="B3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80"/>
  <sheetViews>
    <sheetView topLeftCell="A34" workbookViewId="0">
      <selection activeCell="D43" sqref="D43"/>
    </sheetView>
  </sheetViews>
  <sheetFormatPr defaultColWidth="8.85546875" defaultRowHeight="15"/>
  <cols>
    <col min="1" max="1" width="5.42578125" customWidth="1"/>
    <col min="2" max="2" width="48" customWidth="1"/>
    <col min="3" max="3" width="9.7109375" customWidth="1"/>
    <col min="4" max="4" width="11.140625" customWidth="1"/>
    <col min="5" max="7" width="13.5703125" customWidth="1"/>
    <col min="8" max="8" width="11.5703125" customWidth="1"/>
    <col min="9" max="9" width="13.7109375" customWidth="1"/>
    <col min="10" max="10" width="16.85546875" customWidth="1"/>
    <col min="11" max="11" width="9" bestFit="1" customWidth="1"/>
  </cols>
  <sheetData>
    <row r="1" spans="1:12">
      <c r="B1" s="2" t="s">
        <v>54</v>
      </c>
    </row>
    <row r="2" spans="1:12" ht="30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6</v>
      </c>
      <c r="G2" s="3" t="s">
        <v>40</v>
      </c>
      <c r="H2" s="3" t="s">
        <v>7</v>
      </c>
      <c r="I2" s="3" t="s">
        <v>8</v>
      </c>
      <c r="J2" s="3" t="s">
        <v>9</v>
      </c>
      <c r="K2" s="29"/>
      <c r="L2" s="4"/>
    </row>
    <row r="3" spans="1:12" ht="15.75">
      <c r="A3" s="4">
        <v>1</v>
      </c>
      <c r="B3" s="54" t="s">
        <v>1047</v>
      </c>
      <c r="C3" s="137" t="s">
        <v>10</v>
      </c>
      <c r="D3" s="5"/>
      <c r="E3" s="5"/>
      <c r="F3" s="5"/>
      <c r="G3" s="5"/>
      <c r="H3" s="5">
        <v>175000</v>
      </c>
      <c r="I3" s="5">
        <f t="shared" ref="I3:I34" si="0">SUM(D3:G3)</f>
        <v>0</v>
      </c>
      <c r="J3" s="5">
        <f t="shared" ref="J3:J34" si="1">100000-I3</f>
        <v>100000</v>
      </c>
      <c r="K3" s="5"/>
      <c r="L3" s="4"/>
    </row>
    <row r="4" spans="1:12" ht="15.75">
      <c r="A4" s="4">
        <v>2</v>
      </c>
      <c r="B4" s="54" t="s">
        <v>1048</v>
      </c>
      <c r="C4" s="137" t="s">
        <v>10</v>
      </c>
      <c r="D4" s="5">
        <v>100000</v>
      </c>
      <c r="E4" s="5"/>
      <c r="F4" s="5"/>
      <c r="G4" s="5"/>
      <c r="H4" s="5">
        <v>175000</v>
      </c>
      <c r="I4" s="5">
        <f t="shared" si="0"/>
        <v>100000</v>
      </c>
      <c r="J4" s="5">
        <f t="shared" si="1"/>
        <v>0</v>
      </c>
      <c r="K4" s="5"/>
      <c r="L4" s="4"/>
    </row>
    <row r="5" spans="1:12" ht="15.75">
      <c r="A5" s="4">
        <v>3</v>
      </c>
      <c r="B5" s="54" t="s">
        <v>1049</v>
      </c>
      <c r="C5" s="137" t="s">
        <v>10</v>
      </c>
      <c r="D5" s="5"/>
      <c r="E5" s="5"/>
      <c r="F5" s="5"/>
      <c r="G5" s="5"/>
      <c r="H5" s="5">
        <v>175000</v>
      </c>
      <c r="I5" s="5">
        <f t="shared" si="0"/>
        <v>0</v>
      </c>
      <c r="J5" s="5">
        <f t="shared" si="1"/>
        <v>100000</v>
      </c>
      <c r="K5" s="5"/>
      <c r="L5" s="4"/>
    </row>
    <row r="6" spans="1:12" ht="15.75">
      <c r="A6" s="4">
        <v>4</v>
      </c>
      <c r="B6" s="54" t="s">
        <v>1050</v>
      </c>
      <c r="C6" s="137" t="s">
        <v>10</v>
      </c>
      <c r="D6" s="5">
        <v>15000</v>
      </c>
      <c r="E6" s="5"/>
      <c r="F6" s="5"/>
      <c r="G6" s="5"/>
      <c r="H6" s="5">
        <v>175000</v>
      </c>
      <c r="I6" s="5">
        <f t="shared" si="0"/>
        <v>15000</v>
      </c>
      <c r="J6" s="5">
        <f t="shared" si="1"/>
        <v>85000</v>
      </c>
      <c r="K6" s="5"/>
      <c r="L6" s="4"/>
    </row>
    <row r="7" spans="1:12" s="33" customFormat="1" ht="15.75">
      <c r="A7" s="4">
        <v>5</v>
      </c>
      <c r="B7" s="54" t="s">
        <v>1051</v>
      </c>
      <c r="C7" s="137" t="s">
        <v>10</v>
      </c>
      <c r="D7" s="15"/>
      <c r="E7" s="15"/>
      <c r="F7" s="15"/>
      <c r="G7" s="15"/>
      <c r="H7" s="5">
        <v>175000</v>
      </c>
      <c r="I7" s="5">
        <f t="shared" si="0"/>
        <v>0</v>
      </c>
      <c r="J7" s="5">
        <f t="shared" si="1"/>
        <v>100000</v>
      </c>
      <c r="K7" s="15"/>
      <c r="L7" s="14"/>
    </row>
    <row r="8" spans="1:12" ht="15.75">
      <c r="A8" s="4">
        <v>6</v>
      </c>
      <c r="B8" s="54" t="s">
        <v>1052</v>
      </c>
      <c r="C8" s="137" t="s">
        <v>10</v>
      </c>
      <c r="D8" s="5">
        <v>100000</v>
      </c>
      <c r="E8" s="5"/>
      <c r="F8" s="5"/>
      <c r="G8" s="5"/>
      <c r="H8" s="5">
        <v>175000</v>
      </c>
      <c r="I8" s="5">
        <f t="shared" si="0"/>
        <v>100000</v>
      </c>
      <c r="J8" s="5">
        <f t="shared" si="1"/>
        <v>0</v>
      </c>
      <c r="K8" s="5"/>
      <c r="L8" s="4"/>
    </row>
    <row r="9" spans="1:12" ht="15.75">
      <c r="A9" s="4">
        <v>7</v>
      </c>
      <c r="B9" s="54" t="s">
        <v>1053</v>
      </c>
      <c r="C9" s="137" t="s">
        <v>10</v>
      </c>
      <c r="D9" s="5"/>
      <c r="E9" s="5"/>
      <c r="F9" s="5"/>
      <c r="G9" s="5"/>
      <c r="H9" s="5">
        <v>175000</v>
      </c>
      <c r="I9" s="5">
        <f t="shared" si="0"/>
        <v>0</v>
      </c>
      <c r="J9" s="5">
        <f t="shared" si="1"/>
        <v>100000</v>
      </c>
      <c r="K9" s="5"/>
      <c r="L9" s="4"/>
    </row>
    <row r="10" spans="1:12" s="33" customFormat="1" ht="15.75">
      <c r="A10" s="4">
        <v>8</v>
      </c>
      <c r="B10" s="54" t="s">
        <v>1054</v>
      </c>
      <c r="C10" s="137" t="s">
        <v>10</v>
      </c>
      <c r="D10" s="15"/>
      <c r="E10" s="15"/>
      <c r="F10" s="15"/>
      <c r="G10" s="15"/>
      <c r="H10" s="5">
        <v>175000</v>
      </c>
      <c r="I10" s="5">
        <f t="shared" si="0"/>
        <v>0</v>
      </c>
      <c r="J10" s="5">
        <f t="shared" si="1"/>
        <v>100000</v>
      </c>
      <c r="K10" s="156"/>
      <c r="L10" s="14"/>
    </row>
    <row r="11" spans="1:12" ht="15.75">
      <c r="A11" s="4">
        <v>9</v>
      </c>
      <c r="B11" s="54" t="s">
        <v>1055</v>
      </c>
      <c r="C11" s="137" t="s">
        <v>10</v>
      </c>
      <c r="D11" s="5"/>
      <c r="E11" s="5"/>
      <c r="F11" s="5"/>
      <c r="G11" s="5"/>
      <c r="H11" s="5">
        <v>175000</v>
      </c>
      <c r="I11" s="5">
        <f t="shared" si="0"/>
        <v>0</v>
      </c>
      <c r="J11" s="5">
        <f t="shared" si="1"/>
        <v>100000</v>
      </c>
      <c r="K11" s="5"/>
      <c r="L11" s="4"/>
    </row>
    <row r="12" spans="1:12" ht="15.75">
      <c r="A12" s="4">
        <v>10</v>
      </c>
      <c r="B12" s="54" t="s">
        <v>1056</v>
      </c>
      <c r="C12" s="137" t="s">
        <v>10</v>
      </c>
      <c r="D12" s="5">
        <v>50000</v>
      </c>
      <c r="E12" s="5"/>
      <c r="F12" s="5"/>
      <c r="G12" s="5"/>
      <c r="H12" s="5">
        <v>175000</v>
      </c>
      <c r="I12" s="5">
        <f t="shared" si="0"/>
        <v>50000</v>
      </c>
      <c r="J12" s="5">
        <f t="shared" si="1"/>
        <v>50000</v>
      </c>
      <c r="K12" s="5"/>
      <c r="L12" s="4"/>
    </row>
    <row r="13" spans="1:12" ht="15.75">
      <c r="A13" s="4">
        <v>11</v>
      </c>
      <c r="B13" s="54" t="s">
        <v>1057</v>
      </c>
      <c r="C13" s="137" t="s">
        <v>10</v>
      </c>
      <c r="D13" s="5">
        <v>150000</v>
      </c>
      <c r="E13" s="5"/>
      <c r="F13" s="5"/>
      <c r="G13" s="5"/>
      <c r="H13" s="5">
        <v>175000</v>
      </c>
      <c r="I13" s="5">
        <f t="shared" si="0"/>
        <v>150000</v>
      </c>
      <c r="J13" s="5">
        <f t="shared" si="1"/>
        <v>-50000</v>
      </c>
      <c r="K13" s="5"/>
      <c r="L13" s="4"/>
    </row>
    <row r="14" spans="1:12" ht="15.75">
      <c r="A14" s="4">
        <v>12</v>
      </c>
      <c r="B14" s="54" t="s">
        <v>1058</v>
      </c>
      <c r="C14" s="137" t="s">
        <v>10</v>
      </c>
      <c r="D14" s="5"/>
      <c r="E14" s="5"/>
      <c r="F14" s="5"/>
      <c r="G14" s="5"/>
      <c r="H14" s="5">
        <v>175000</v>
      </c>
      <c r="I14" s="5">
        <f t="shared" si="0"/>
        <v>0</v>
      </c>
      <c r="J14" s="5">
        <f t="shared" si="1"/>
        <v>100000</v>
      </c>
      <c r="K14" s="5"/>
      <c r="L14" s="4"/>
    </row>
    <row r="15" spans="1:12" ht="15.75">
      <c r="A15" s="4">
        <v>13</v>
      </c>
      <c r="B15" s="54" t="s">
        <v>1059</v>
      </c>
      <c r="C15" s="137" t="s">
        <v>10</v>
      </c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  <c r="K15" s="5"/>
      <c r="L15" s="4"/>
    </row>
    <row r="16" spans="1:12" ht="15.75">
      <c r="A16" s="4">
        <v>14</v>
      </c>
      <c r="B16" s="54" t="s">
        <v>1060</v>
      </c>
      <c r="C16" s="137" t="s">
        <v>10</v>
      </c>
      <c r="D16" s="5"/>
      <c r="E16" s="5"/>
      <c r="F16" s="5"/>
      <c r="G16" s="5"/>
      <c r="H16" s="5">
        <v>175000</v>
      </c>
      <c r="I16" s="5">
        <f t="shared" si="0"/>
        <v>0</v>
      </c>
      <c r="J16" s="5">
        <f t="shared" si="1"/>
        <v>100000</v>
      </c>
      <c r="K16" s="5"/>
      <c r="L16" s="4"/>
    </row>
    <row r="17" spans="1:12" ht="15.75">
      <c r="A17" s="4">
        <v>15</v>
      </c>
      <c r="B17" s="54" t="s">
        <v>1061</v>
      </c>
      <c r="C17" s="137" t="s">
        <v>10</v>
      </c>
      <c r="D17" s="197"/>
      <c r="E17" s="5"/>
      <c r="F17" s="5"/>
      <c r="G17" s="5"/>
      <c r="H17" s="5">
        <v>175000</v>
      </c>
      <c r="I17" s="5">
        <f t="shared" si="0"/>
        <v>0</v>
      </c>
      <c r="J17" s="5">
        <f t="shared" si="1"/>
        <v>100000</v>
      </c>
      <c r="K17" s="5"/>
      <c r="L17" s="4"/>
    </row>
    <row r="18" spans="1:12" s="33" customFormat="1" ht="15.75">
      <c r="A18" s="4">
        <v>16</v>
      </c>
      <c r="B18" s="54" t="s">
        <v>1062</v>
      </c>
      <c r="C18" s="137" t="s">
        <v>10</v>
      </c>
      <c r="D18" s="15"/>
      <c r="E18" s="15"/>
      <c r="F18" s="15"/>
      <c r="G18" s="15"/>
      <c r="H18" s="5">
        <v>175000</v>
      </c>
      <c r="I18" s="5">
        <f t="shared" si="0"/>
        <v>0</v>
      </c>
      <c r="J18" s="5">
        <f t="shared" si="1"/>
        <v>100000</v>
      </c>
      <c r="K18" s="15"/>
      <c r="L18" s="14"/>
    </row>
    <row r="19" spans="1:12" ht="15.75">
      <c r="A19" s="4">
        <v>17</v>
      </c>
      <c r="B19" s="54" t="s">
        <v>1063</v>
      </c>
      <c r="C19" s="137" t="s">
        <v>10</v>
      </c>
      <c r="D19" s="5"/>
      <c r="E19" s="5"/>
      <c r="F19" s="5"/>
      <c r="G19" s="5"/>
      <c r="H19" s="5">
        <v>175000</v>
      </c>
      <c r="I19" s="5">
        <f t="shared" si="0"/>
        <v>0</v>
      </c>
      <c r="J19" s="5">
        <f t="shared" si="1"/>
        <v>100000</v>
      </c>
      <c r="K19" s="5"/>
      <c r="L19" s="4"/>
    </row>
    <row r="20" spans="1:12" ht="15.75">
      <c r="A20" s="4">
        <v>18</v>
      </c>
      <c r="B20" s="54" t="s">
        <v>1064</v>
      </c>
      <c r="C20" s="137" t="s">
        <v>10</v>
      </c>
      <c r="D20" s="5"/>
      <c r="E20" s="5"/>
      <c r="F20" s="5"/>
      <c r="G20" s="5"/>
      <c r="H20" s="5">
        <v>175000</v>
      </c>
      <c r="I20" s="5">
        <f t="shared" si="0"/>
        <v>0</v>
      </c>
      <c r="J20" s="5">
        <f t="shared" si="1"/>
        <v>100000</v>
      </c>
      <c r="K20" s="5"/>
      <c r="L20" s="4"/>
    </row>
    <row r="21" spans="1:12" ht="15.75">
      <c r="A21" s="4">
        <v>19</v>
      </c>
      <c r="B21" s="54" t="s">
        <v>1065</v>
      </c>
      <c r="C21" s="137" t="s">
        <v>10</v>
      </c>
      <c r="D21" s="5"/>
      <c r="E21" s="5"/>
      <c r="F21" s="5"/>
      <c r="G21" s="5"/>
      <c r="H21" s="5">
        <v>175000</v>
      </c>
      <c r="I21" s="5">
        <f t="shared" si="0"/>
        <v>0</v>
      </c>
      <c r="J21" s="5">
        <f t="shared" si="1"/>
        <v>100000</v>
      </c>
      <c r="K21" s="5"/>
      <c r="L21" s="4"/>
    </row>
    <row r="22" spans="1:12" ht="15.75">
      <c r="A22" s="4">
        <v>20</v>
      </c>
      <c r="B22" s="54" t="s">
        <v>1066</v>
      </c>
      <c r="C22" s="137" t="s">
        <v>10</v>
      </c>
      <c r="D22" s="5"/>
      <c r="E22" s="5"/>
      <c r="F22" s="5"/>
      <c r="G22" s="5"/>
      <c r="H22" s="5">
        <v>175000</v>
      </c>
      <c r="I22" s="5">
        <f t="shared" si="0"/>
        <v>0</v>
      </c>
      <c r="J22" s="5">
        <f t="shared" si="1"/>
        <v>100000</v>
      </c>
      <c r="K22" s="5"/>
      <c r="L22" s="4"/>
    </row>
    <row r="23" spans="1:12" ht="15.75">
      <c r="A23" s="4">
        <v>21</v>
      </c>
      <c r="B23" s="54" t="s">
        <v>1067</v>
      </c>
      <c r="C23" s="137" t="s">
        <v>10</v>
      </c>
      <c r="D23" s="5">
        <v>60000</v>
      </c>
      <c r="E23" s="5"/>
      <c r="F23" s="5"/>
      <c r="G23" s="5"/>
      <c r="H23" s="5">
        <v>175000</v>
      </c>
      <c r="I23" s="5">
        <f t="shared" si="0"/>
        <v>60000</v>
      </c>
      <c r="J23" s="5">
        <f t="shared" si="1"/>
        <v>40000</v>
      </c>
      <c r="K23" s="5"/>
      <c r="L23" s="4"/>
    </row>
    <row r="24" spans="1:12" ht="15.75">
      <c r="A24" s="4">
        <v>22</v>
      </c>
      <c r="B24" s="54" t="s">
        <v>1068</v>
      </c>
      <c r="C24" s="137" t="s">
        <v>10</v>
      </c>
      <c r="D24" s="5"/>
      <c r="E24" s="5"/>
      <c r="F24" s="5"/>
      <c r="G24" s="5"/>
      <c r="H24" s="5">
        <v>175000</v>
      </c>
      <c r="I24" s="5">
        <f t="shared" si="0"/>
        <v>0</v>
      </c>
      <c r="J24" s="5">
        <f t="shared" si="1"/>
        <v>100000</v>
      </c>
      <c r="K24" s="5"/>
      <c r="L24" s="4"/>
    </row>
    <row r="25" spans="1:12" ht="15.75">
      <c r="A25" s="4">
        <v>23</v>
      </c>
      <c r="B25" s="54" t="s">
        <v>1069</v>
      </c>
      <c r="C25" s="137" t="s">
        <v>10</v>
      </c>
      <c r="D25" s="5"/>
      <c r="E25" s="5"/>
      <c r="F25" s="5"/>
      <c r="G25" s="5"/>
      <c r="H25" s="5">
        <v>175000</v>
      </c>
      <c r="I25" s="5">
        <f t="shared" si="0"/>
        <v>0</v>
      </c>
      <c r="J25" s="5">
        <f t="shared" si="1"/>
        <v>100000</v>
      </c>
      <c r="K25" s="5"/>
      <c r="L25" s="4"/>
    </row>
    <row r="26" spans="1:12" ht="15.75">
      <c r="A26" s="4">
        <v>24</v>
      </c>
      <c r="B26" s="54" t="s">
        <v>1070</v>
      </c>
      <c r="C26" s="137" t="s">
        <v>10</v>
      </c>
      <c r="D26" s="5"/>
      <c r="E26" s="5"/>
      <c r="F26" s="5"/>
      <c r="G26" s="5"/>
      <c r="H26" s="5">
        <v>175000</v>
      </c>
      <c r="I26" s="5">
        <f t="shared" si="0"/>
        <v>0</v>
      </c>
      <c r="J26" s="5">
        <f t="shared" si="1"/>
        <v>100000</v>
      </c>
      <c r="K26" s="5"/>
      <c r="L26" s="4"/>
    </row>
    <row r="27" spans="1:12" ht="15.75">
      <c r="A27" s="4">
        <v>25</v>
      </c>
      <c r="B27" s="54" t="s">
        <v>1071</v>
      </c>
      <c r="C27" s="137" t="s">
        <v>10</v>
      </c>
      <c r="D27" s="5">
        <v>100000</v>
      </c>
      <c r="E27" s="5"/>
      <c r="F27" s="5"/>
      <c r="G27" s="5"/>
      <c r="H27" s="5">
        <v>175000</v>
      </c>
      <c r="I27" s="5">
        <f t="shared" si="0"/>
        <v>100000</v>
      </c>
      <c r="J27" s="5">
        <f t="shared" si="1"/>
        <v>0</v>
      </c>
      <c r="K27" s="5"/>
      <c r="L27" s="4"/>
    </row>
    <row r="28" spans="1:12" ht="15.75">
      <c r="A28" s="4">
        <v>26</v>
      </c>
      <c r="B28" s="54" t="s">
        <v>1072</v>
      </c>
      <c r="C28" s="137" t="s">
        <v>10</v>
      </c>
      <c r="D28" s="5"/>
      <c r="E28" s="5"/>
      <c r="F28" s="5"/>
      <c r="G28" s="5"/>
      <c r="H28" s="5">
        <v>175000</v>
      </c>
      <c r="I28" s="5">
        <f t="shared" si="0"/>
        <v>0</v>
      </c>
      <c r="J28" s="5">
        <f t="shared" si="1"/>
        <v>100000</v>
      </c>
      <c r="K28" s="32"/>
      <c r="L28" s="4"/>
    </row>
    <row r="29" spans="1:12" ht="15.75">
      <c r="A29" s="4">
        <v>27</v>
      </c>
      <c r="B29" s="54" t="s">
        <v>1073</v>
      </c>
      <c r="C29" s="137" t="s">
        <v>10</v>
      </c>
      <c r="D29" s="5">
        <v>175000</v>
      </c>
      <c r="E29" s="5"/>
      <c r="F29" s="5"/>
      <c r="G29" s="5"/>
      <c r="H29" s="5">
        <v>175000</v>
      </c>
      <c r="I29" s="5">
        <f t="shared" si="0"/>
        <v>175000</v>
      </c>
      <c r="J29" s="5">
        <f t="shared" si="1"/>
        <v>-75000</v>
      </c>
      <c r="K29" s="5"/>
      <c r="L29" s="4"/>
    </row>
    <row r="30" spans="1:12" s="33" customFormat="1" ht="15.75">
      <c r="A30" s="4">
        <v>28</v>
      </c>
      <c r="B30" s="54" t="s">
        <v>1074</v>
      </c>
      <c r="C30" s="137" t="s">
        <v>10</v>
      </c>
      <c r="D30" s="15"/>
      <c r="E30" s="15"/>
      <c r="F30" s="15"/>
      <c r="G30" s="15"/>
      <c r="H30" s="5">
        <v>175000</v>
      </c>
      <c r="I30" s="5">
        <f t="shared" si="0"/>
        <v>0</v>
      </c>
      <c r="J30" s="5">
        <f t="shared" si="1"/>
        <v>100000</v>
      </c>
      <c r="K30" s="15"/>
      <c r="L30" s="14"/>
    </row>
    <row r="31" spans="1:12" ht="15.75">
      <c r="A31" s="4">
        <v>29</v>
      </c>
      <c r="B31" s="54" t="s">
        <v>1075</v>
      </c>
      <c r="C31" s="137" t="s">
        <v>10</v>
      </c>
      <c r="D31" s="5">
        <v>100000</v>
      </c>
      <c r="E31" s="5"/>
      <c r="F31" s="5"/>
      <c r="G31" s="5"/>
      <c r="H31" s="5">
        <v>175000</v>
      </c>
      <c r="I31" s="5">
        <f t="shared" si="0"/>
        <v>100000</v>
      </c>
      <c r="J31" s="5">
        <f t="shared" si="1"/>
        <v>0</v>
      </c>
      <c r="K31" s="5"/>
      <c r="L31" s="4"/>
    </row>
    <row r="32" spans="1:12" s="33" customFormat="1" ht="15.75">
      <c r="A32" s="4">
        <v>30</v>
      </c>
      <c r="B32" s="54" t="s">
        <v>1076</v>
      </c>
      <c r="C32" s="137" t="s">
        <v>10</v>
      </c>
      <c r="D32" s="15"/>
      <c r="E32" s="15"/>
      <c r="F32" s="15"/>
      <c r="G32" s="15"/>
      <c r="H32" s="5">
        <v>175000</v>
      </c>
      <c r="I32" s="5">
        <f t="shared" si="0"/>
        <v>0</v>
      </c>
      <c r="J32" s="5">
        <f t="shared" si="1"/>
        <v>100000</v>
      </c>
      <c r="K32" s="15"/>
      <c r="L32" s="14"/>
    </row>
    <row r="33" spans="1:12" ht="15.75">
      <c r="A33" s="4">
        <v>31</v>
      </c>
      <c r="B33" s="54" t="s">
        <v>1077</v>
      </c>
      <c r="C33" s="137" t="s">
        <v>10</v>
      </c>
      <c r="D33" s="5"/>
      <c r="E33" s="5"/>
      <c r="F33" s="5"/>
      <c r="G33" s="5"/>
      <c r="H33" s="5">
        <v>175000</v>
      </c>
      <c r="I33" s="5">
        <f t="shared" si="0"/>
        <v>0</v>
      </c>
      <c r="J33" s="5">
        <f t="shared" si="1"/>
        <v>100000</v>
      </c>
      <c r="K33" s="5"/>
      <c r="L33" s="4"/>
    </row>
    <row r="34" spans="1:12" ht="15.75">
      <c r="A34" s="4">
        <v>32</v>
      </c>
      <c r="B34" s="54" t="s">
        <v>1078</v>
      </c>
      <c r="C34" s="137" t="s">
        <v>10</v>
      </c>
      <c r="D34" s="5"/>
      <c r="E34" s="5"/>
      <c r="F34" s="5"/>
      <c r="G34" s="5"/>
      <c r="H34" s="5">
        <v>175000</v>
      </c>
      <c r="I34" s="5">
        <f t="shared" si="0"/>
        <v>0</v>
      </c>
      <c r="J34" s="5">
        <f t="shared" si="1"/>
        <v>100000</v>
      </c>
      <c r="K34" s="5"/>
      <c r="L34" s="4"/>
    </row>
    <row r="35" spans="1:12" ht="15.75">
      <c r="A35" s="4">
        <v>33</v>
      </c>
      <c r="B35" s="54" t="s">
        <v>1079</v>
      </c>
      <c r="C35" s="137" t="s">
        <v>10</v>
      </c>
      <c r="D35" s="5"/>
      <c r="E35" s="5"/>
      <c r="F35" s="5"/>
      <c r="G35" s="5"/>
      <c r="H35" s="5">
        <v>175000</v>
      </c>
      <c r="I35" s="5">
        <f t="shared" ref="I35:I67" si="2">SUM(D35:G35)</f>
        <v>0</v>
      </c>
      <c r="J35" s="5">
        <f t="shared" ref="J35:J67" si="3">100000-I35</f>
        <v>100000</v>
      </c>
      <c r="K35" s="5"/>
      <c r="L35" s="4"/>
    </row>
    <row r="36" spans="1:12" ht="15.75">
      <c r="A36" s="4">
        <v>34</v>
      </c>
      <c r="B36" s="54" t="s">
        <v>1080</v>
      </c>
      <c r="C36" s="137" t="s">
        <v>10</v>
      </c>
      <c r="D36" s="5">
        <v>100000</v>
      </c>
      <c r="E36" s="5"/>
      <c r="F36" s="5"/>
      <c r="G36" s="5"/>
      <c r="H36" s="5">
        <v>175000</v>
      </c>
      <c r="I36" s="5">
        <f t="shared" si="2"/>
        <v>100000</v>
      </c>
      <c r="J36" s="5">
        <f t="shared" si="3"/>
        <v>0</v>
      </c>
      <c r="K36" s="5"/>
      <c r="L36" s="4"/>
    </row>
    <row r="37" spans="1:12" ht="15.75">
      <c r="A37" s="4">
        <v>35</v>
      </c>
      <c r="B37" s="54" t="s">
        <v>1081</v>
      </c>
      <c r="C37" s="137" t="s">
        <v>10</v>
      </c>
      <c r="D37" s="5"/>
      <c r="E37" s="5"/>
      <c r="F37" s="5"/>
      <c r="G37" s="5"/>
      <c r="H37" s="5">
        <v>175000</v>
      </c>
      <c r="I37" s="5">
        <f t="shared" si="2"/>
        <v>0</v>
      </c>
      <c r="J37" s="5">
        <f t="shared" si="3"/>
        <v>100000</v>
      </c>
      <c r="K37" s="5"/>
      <c r="L37" s="4"/>
    </row>
    <row r="38" spans="1:12" ht="15.75">
      <c r="A38" s="4">
        <v>36</v>
      </c>
      <c r="B38" s="54" t="s">
        <v>1082</v>
      </c>
      <c r="C38" s="137" t="s">
        <v>10</v>
      </c>
      <c r="D38" s="5">
        <v>15000</v>
      </c>
      <c r="E38" s="5"/>
      <c r="F38" s="5"/>
      <c r="G38" s="5"/>
      <c r="H38" s="5">
        <v>175000</v>
      </c>
      <c r="I38" s="5">
        <f t="shared" si="2"/>
        <v>15000</v>
      </c>
      <c r="J38" s="5">
        <f t="shared" si="3"/>
        <v>85000</v>
      </c>
      <c r="K38" s="5"/>
      <c r="L38" s="4"/>
    </row>
    <row r="39" spans="1:12" ht="15.75">
      <c r="A39" s="4">
        <v>37</v>
      </c>
      <c r="B39" s="54" t="s">
        <v>1083</v>
      </c>
      <c r="C39" s="137" t="s">
        <v>10</v>
      </c>
      <c r="D39" s="5">
        <v>15000</v>
      </c>
      <c r="E39" s="5"/>
      <c r="F39" s="5"/>
      <c r="G39" s="5"/>
      <c r="H39" s="5">
        <v>175000</v>
      </c>
      <c r="I39" s="5">
        <f t="shared" si="2"/>
        <v>15000</v>
      </c>
      <c r="J39" s="5">
        <f t="shared" si="3"/>
        <v>85000</v>
      </c>
      <c r="K39" s="32"/>
      <c r="L39" s="4"/>
    </row>
    <row r="40" spans="1:12" ht="15.75">
      <c r="A40" s="4">
        <v>38</v>
      </c>
      <c r="B40" s="54" t="s">
        <v>1084</v>
      </c>
      <c r="C40" s="137" t="s">
        <v>10</v>
      </c>
      <c r="D40" s="5"/>
      <c r="E40" s="5"/>
      <c r="F40" s="5"/>
      <c r="G40" s="5"/>
      <c r="H40" s="5">
        <v>175000</v>
      </c>
      <c r="I40" s="5">
        <f t="shared" si="2"/>
        <v>0</v>
      </c>
      <c r="J40" s="5">
        <f t="shared" si="3"/>
        <v>100000</v>
      </c>
      <c r="K40" s="4"/>
      <c r="L40" s="4"/>
    </row>
    <row r="41" spans="1:12" s="33" customFormat="1" ht="15.75">
      <c r="A41" s="4">
        <v>39</v>
      </c>
      <c r="B41" s="54" t="s">
        <v>1085</v>
      </c>
      <c r="C41" s="137" t="s">
        <v>10</v>
      </c>
      <c r="D41" s="15"/>
      <c r="E41" s="15"/>
      <c r="F41" s="15"/>
      <c r="G41" s="15"/>
      <c r="H41" s="5">
        <v>175000</v>
      </c>
      <c r="I41" s="5">
        <f t="shared" si="2"/>
        <v>0</v>
      </c>
      <c r="J41" s="5">
        <f t="shared" si="3"/>
        <v>100000</v>
      </c>
      <c r="K41" s="14"/>
      <c r="L41" s="14"/>
    </row>
    <row r="42" spans="1:12" ht="15.75">
      <c r="A42" s="4">
        <v>40</v>
      </c>
      <c r="B42" s="54" t="s">
        <v>1086</v>
      </c>
      <c r="C42" s="137" t="s">
        <v>10</v>
      </c>
      <c r="D42" s="5"/>
      <c r="E42" s="5"/>
      <c r="F42" s="5"/>
      <c r="G42" s="5"/>
      <c r="H42" s="5">
        <v>175000</v>
      </c>
      <c r="I42" s="5">
        <f t="shared" si="2"/>
        <v>0</v>
      </c>
      <c r="J42" s="5">
        <f t="shared" si="3"/>
        <v>100000</v>
      </c>
      <c r="K42" s="4"/>
      <c r="L42" s="4"/>
    </row>
    <row r="43" spans="1:12" ht="15.75">
      <c r="A43" s="4">
        <v>41</v>
      </c>
      <c r="B43" s="54" t="s">
        <v>1087</v>
      </c>
      <c r="C43" s="137" t="s">
        <v>10</v>
      </c>
      <c r="D43" s="5">
        <v>100000</v>
      </c>
      <c r="E43" s="5"/>
      <c r="F43" s="5"/>
      <c r="G43" s="5"/>
      <c r="H43" s="5">
        <v>175000</v>
      </c>
      <c r="I43" s="5">
        <f t="shared" si="2"/>
        <v>100000</v>
      </c>
      <c r="J43" s="5">
        <f t="shared" si="3"/>
        <v>0</v>
      </c>
      <c r="K43" s="4"/>
      <c r="L43" s="4"/>
    </row>
    <row r="44" spans="1:12" ht="15.75">
      <c r="A44" s="4">
        <v>42</v>
      </c>
      <c r="B44" s="54" t="s">
        <v>1088</v>
      </c>
      <c r="C44" s="137" t="s">
        <v>10</v>
      </c>
      <c r="D44" s="5">
        <v>15000</v>
      </c>
      <c r="E44" s="5"/>
      <c r="F44" s="5"/>
      <c r="G44" s="5"/>
      <c r="H44" s="5">
        <v>175000</v>
      </c>
      <c r="I44" s="5">
        <f t="shared" si="2"/>
        <v>15000</v>
      </c>
      <c r="J44" s="5">
        <f t="shared" si="3"/>
        <v>85000</v>
      </c>
      <c r="K44" s="4"/>
      <c r="L44" s="4"/>
    </row>
    <row r="45" spans="1:12" ht="15.75">
      <c r="A45" s="4">
        <v>43</v>
      </c>
      <c r="B45" s="54" t="s">
        <v>1089</v>
      </c>
      <c r="C45" s="137" t="s">
        <v>10</v>
      </c>
      <c r="D45" s="5"/>
      <c r="E45" s="5"/>
      <c r="F45" s="5"/>
      <c r="G45" s="5"/>
      <c r="H45" s="5">
        <v>175000</v>
      </c>
      <c r="I45" s="5">
        <f t="shared" si="2"/>
        <v>0</v>
      </c>
      <c r="J45" s="5">
        <f t="shared" si="3"/>
        <v>100000</v>
      </c>
      <c r="K45" s="4"/>
      <c r="L45" s="4"/>
    </row>
    <row r="46" spans="1:12" s="33" customFormat="1" ht="15.75">
      <c r="A46" s="4">
        <v>44</v>
      </c>
      <c r="B46" s="54" t="s">
        <v>1090</v>
      </c>
      <c r="C46" s="137" t="s">
        <v>10</v>
      </c>
      <c r="D46" s="15"/>
      <c r="E46" s="15"/>
      <c r="F46" s="15"/>
      <c r="G46" s="15"/>
      <c r="H46" s="5">
        <v>175000</v>
      </c>
      <c r="I46" s="5">
        <f t="shared" si="2"/>
        <v>0</v>
      </c>
      <c r="J46" s="5">
        <f t="shared" si="3"/>
        <v>100000</v>
      </c>
      <c r="K46" s="14"/>
      <c r="L46" s="14"/>
    </row>
    <row r="47" spans="1:12" ht="15.75">
      <c r="A47" s="4">
        <v>45</v>
      </c>
      <c r="B47" s="54" t="s">
        <v>1091</v>
      </c>
      <c r="C47" s="137" t="s">
        <v>10</v>
      </c>
      <c r="D47" s="5"/>
      <c r="E47" s="5"/>
      <c r="F47" s="5"/>
      <c r="G47" s="5"/>
      <c r="H47" s="5">
        <v>175000</v>
      </c>
      <c r="I47" s="5">
        <f t="shared" si="2"/>
        <v>0</v>
      </c>
      <c r="J47" s="5">
        <f t="shared" si="3"/>
        <v>100000</v>
      </c>
      <c r="K47" s="4"/>
      <c r="L47" s="4"/>
    </row>
    <row r="48" spans="1:12" ht="15.75">
      <c r="A48" s="4">
        <v>39</v>
      </c>
      <c r="B48" s="54" t="s">
        <v>1092</v>
      </c>
      <c r="C48" s="137" t="s">
        <v>10</v>
      </c>
      <c r="D48" s="5">
        <v>60000</v>
      </c>
      <c r="E48" s="5"/>
      <c r="F48" s="5"/>
      <c r="G48" s="5"/>
      <c r="H48" s="5">
        <v>175000</v>
      </c>
      <c r="I48" s="5">
        <f>SUM(D48:G48)</f>
        <v>60000</v>
      </c>
      <c r="J48" s="5">
        <f>100000-I48</f>
        <v>40000</v>
      </c>
      <c r="K48" s="4"/>
      <c r="L48" s="4"/>
    </row>
    <row r="49" spans="1:13" ht="15.75">
      <c r="A49" s="4">
        <v>47</v>
      </c>
      <c r="B49" s="54" t="s">
        <v>1093</v>
      </c>
      <c r="C49" s="137" t="s">
        <v>10</v>
      </c>
      <c r="D49" s="5">
        <v>15000</v>
      </c>
      <c r="E49" s="5"/>
      <c r="F49" s="5"/>
      <c r="G49" s="5"/>
      <c r="H49" s="5">
        <v>175000</v>
      </c>
      <c r="I49" s="5">
        <f t="shared" si="2"/>
        <v>15000</v>
      </c>
      <c r="J49" s="5">
        <f t="shared" si="3"/>
        <v>85000</v>
      </c>
      <c r="K49" s="4"/>
      <c r="L49" s="4"/>
    </row>
    <row r="50" spans="1:13" ht="15.75">
      <c r="A50" s="4">
        <v>48</v>
      </c>
      <c r="B50" s="54" t="s">
        <v>1094</v>
      </c>
      <c r="C50" s="137" t="s">
        <v>10</v>
      </c>
      <c r="D50" s="5">
        <v>15000</v>
      </c>
      <c r="E50" s="5"/>
      <c r="F50" s="5"/>
      <c r="G50" s="5"/>
      <c r="H50" s="5">
        <v>175000</v>
      </c>
      <c r="I50" s="5">
        <f t="shared" si="2"/>
        <v>15000</v>
      </c>
      <c r="J50" s="5">
        <f t="shared" si="3"/>
        <v>85000</v>
      </c>
      <c r="K50" s="4"/>
      <c r="L50" s="4"/>
    </row>
    <row r="51" spans="1:13" ht="15.75">
      <c r="A51" s="4">
        <v>49</v>
      </c>
      <c r="B51" s="234" t="s">
        <v>1095</v>
      </c>
      <c r="C51" s="137" t="s">
        <v>10</v>
      </c>
      <c r="D51" s="12">
        <v>15000</v>
      </c>
      <c r="E51" s="12">
        <v>105000</v>
      </c>
      <c r="F51" s="12"/>
      <c r="G51" s="12"/>
      <c r="H51" s="12">
        <v>175000</v>
      </c>
      <c r="I51" s="12">
        <f t="shared" si="2"/>
        <v>120000</v>
      </c>
      <c r="J51" s="12">
        <f t="shared" si="3"/>
        <v>-20000</v>
      </c>
      <c r="K51" s="11"/>
      <c r="L51" s="11"/>
    </row>
    <row r="52" spans="1:13" ht="15.75">
      <c r="A52" s="4">
        <v>50</v>
      </c>
      <c r="B52" s="54" t="s">
        <v>1096</v>
      </c>
      <c r="C52" s="137" t="s">
        <v>10</v>
      </c>
      <c r="D52" s="5"/>
      <c r="E52" s="5"/>
      <c r="F52" s="5"/>
      <c r="G52" s="5"/>
      <c r="H52" s="5">
        <v>175000</v>
      </c>
      <c r="I52" s="5">
        <f t="shared" si="2"/>
        <v>0</v>
      </c>
      <c r="J52" s="5">
        <f t="shared" si="3"/>
        <v>100000</v>
      </c>
      <c r="K52" s="4"/>
      <c r="L52" s="4"/>
      <c r="M52" s="4"/>
    </row>
    <row r="53" spans="1:13" ht="15.75">
      <c r="A53" s="4">
        <v>51</v>
      </c>
      <c r="B53" s="54" t="s">
        <v>1097</v>
      </c>
      <c r="C53" s="137" t="s">
        <v>10</v>
      </c>
      <c r="D53" s="4">
        <v>15000</v>
      </c>
      <c r="E53" s="4"/>
      <c r="F53" s="4"/>
      <c r="G53" s="4"/>
      <c r="H53" s="5">
        <v>175000</v>
      </c>
      <c r="I53" s="5">
        <f t="shared" si="2"/>
        <v>15000</v>
      </c>
      <c r="J53" s="5">
        <f t="shared" si="3"/>
        <v>85000</v>
      </c>
      <c r="K53" s="4"/>
      <c r="L53" s="4"/>
      <c r="M53" s="4"/>
    </row>
    <row r="54" spans="1:13" ht="15.75">
      <c r="A54" s="4">
        <v>52</v>
      </c>
      <c r="B54" s="54" t="s">
        <v>1098</v>
      </c>
      <c r="C54" s="137" t="s">
        <v>10</v>
      </c>
      <c r="D54" s="12"/>
      <c r="E54" s="12"/>
      <c r="F54" s="12"/>
      <c r="G54" s="12"/>
      <c r="H54" s="5">
        <v>175000</v>
      </c>
      <c r="I54" s="5">
        <f t="shared" si="2"/>
        <v>0</v>
      </c>
      <c r="J54" s="5">
        <f t="shared" si="3"/>
        <v>100000</v>
      </c>
      <c r="K54" s="4"/>
      <c r="L54" s="4"/>
      <c r="M54" s="4"/>
    </row>
    <row r="55" spans="1:13" ht="15.75">
      <c r="A55" s="4">
        <v>53</v>
      </c>
      <c r="B55" s="54" t="s">
        <v>1099</v>
      </c>
      <c r="C55" s="137" t="s">
        <v>10</v>
      </c>
      <c r="D55" s="12"/>
      <c r="E55" s="12"/>
      <c r="F55" s="12"/>
      <c r="G55" s="12"/>
      <c r="H55" s="5">
        <v>175000</v>
      </c>
      <c r="I55" s="5">
        <f t="shared" si="2"/>
        <v>0</v>
      </c>
      <c r="J55" s="5">
        <f t="shared" si="3"/>
        <v>100000</v>
      </c>
      <c r="K55" s="4"/>
      <c r="L55" s="4"/>
      <c r="M55" s="4"/>
    </row>
    <row r="56" spans="1:13" ht="15.75">
      <c r="A56" s="4">
        <v>54</v>
      </c>
      <c r="B56" s="54" t="s">
        <v>1100</v>
      </c>
      <c r="C56" s="137" t="s">
        <v>10</v>
      </c>
      <c r="D56" s="12">
        <v>15000</v>
      </c>
      <c r="E56" s="12"/>
      <c r="F56" s="12"/>
      <c r="G56" s="12"/>
      <c r="H56" s="5">
        <v>175000</v>
      </c>
      <c r="I56" s="5">
        <f t="shared" si="2"/>
        <v>15000</v>
      </c>
      <c r="J56" s="5">
        <f t="shared" si="3"/>
        <v>85000</v>
      </c>
      <c r="K56" s="4"/>
      <c r="L56" s="4"/>
      <c r="M56" s="4"/>
    </row>
    <row r="57" spans="1:13" ht="15.75">
      <c r="A57" s="4">
        <v>55</v>
      </c>
      <c r="B57" s="54" t="s">
        <v>1101</v>
      </c>
      <c r="C57" s="137" t="s">
        <v>10</v>
      </c>
      <c r="D57" s="12">
        <v>175000</v>
      </c>
      <c r="E57" s="12"/>
      <c r="F57" s="12"/>
      <c r="G57" s="12"/>
      <c r="H57" s="5">
        <v>175000</v>
      </c>
      <c r="I57" s="5">
        <f t="shared" si="2"/>
        <v>175000</v>
      </c>
      <c r="J57" s="5">
        <f t="shared" si="3"/>
        <v>-75000</v>
      </c>
      <c r="K57" s="4"/>
      <c r="L57" s="4"/>
      <c r="M57" s="4"/>
    </row>
    <row r="58" spans="1:13" ht="15.75">
      <c r="A58" s="4">
        <v>56</v>
      </c>
      <c r="B58" s="54" t="s">
        <v>1102</v>
      </c>
      <c r="C58" s="137" t="s">
        <v>10</v>
      </c>
      <c r="D58" s="12"/>
      <c r="E58" s="12"/>
      <c r="F58" s="12"/>
      <c r="G58" s="12"/>
      <c r="H58" s="5">
        <v>175000</v>
      </c>
      <c r="I58" s="5">
        <f t="shared" si="2"/>
        <v>0</v>
      </c>
      <c r="J58" s="5">
        <f t="shared" si="3"/>
        <v>100000</v>
      </c>
      <c r="K58" s="4"/>
      <c r="L58" s="4"/>
      <c r="M58" s="4"/>
    </row>
    <row r="59" spans="1:13" ht="15.75">
      <c r="A59" s="4">
        <v>57</v>
      </c>
      <c r="B59" s="54" t="s">
        <v>1103</v>
      </c>
      <c r="C59" s="137" t="s">
        <v>10</v>
      </c>
      <c r="D59" s="12"/>
      <c r="E59" s="12"/>
      <c r="F59" s="12"/>
      <c r="G59" s="12"/>
      <c r="H59" s="5">
        <v>175000</v>
      </c>
      <c r="I59" s="5">
        <f t="shared" si="2"/>
        <v>0</v>
      </c>
      <c r="J59" s="5">
        <f t="shared" si="3"/>
        <v>100000</v>
      </c>
      <c r="K59" s="4"/>
      <c r="L59" s="4"/>
      <c r="M59" s="4"/>
    </row>
    <row r="60" spans="1:13" ht="15.75">
      <c r="A60" s="4">
        <v>58</v>
      </c>
      <c r="B60" s="54" t="s">
        <v>1104</v>
      </c>
      <c r="C60" s="137" t="s">
        <v>10</v>
      </c>
      <c r="D60" s="12">
        <v>175000</v>
      </c>
      <c r="E60" s="12"/>
      <c r="F60" s="12"/>
      <c r="G60" s="12"/>
      <c r="H60" s="5">
        <v>175000</v>
      </c>
      <c r="I60" s="5">
        <f t="shared" si="2"/>
        <v>175000</v>
      </c>
      <c r="J60" s="5">
        <f t="shared" si="3"/>
        <v>-75000</v>
      </c>
      <c r="K60" s="4"/>
      <c r="L60" s="4"/>
      <c r="M60" s="4"/>
    </row>
    <row r="61" spans="1:13" ht="15.75">
      <c r="A61" s="4">
        <v>59</v>
      </c>
      <c r="B61" s="54" t="s">
        <v>1105</v>
      </c>
      <c r="C61" s="137" t="s">
        <v>10</v>
      </c>
      <c r="D61" s="12"/>
      <c r="E61" s="12"/>
      <c r="F61" s="12"/>
      <c r="G61" s="12"/>
      <c r="H61" s="5">
        <v>175000</v>
      </c>
      <c r="I61" s="5">
        <f t="shared" si="2"/>
        <v>0</v>
      </c>
      <c r="J61" s="5">
        <f t="shared" si="3"/>
        <v>100000</v>
      </c>
      <c r="K61" s="4"/>
      <c r="L61" s="4"/>
      <c r="M61" s="4"/>
    </row>
    <row r="62" spans="1:13" ht="15.75">
      <c r="A62" s="4">
        <v>60</v>
      </c>
      <c r="B62" s="54" t="s">
        <v>1106</v>
      </c>
      <c r="C62" s="137" t="s">
        <v>10</v>
      </c>
      <c r="D62" s="12"/>
      <c r="E62" s="12"/>
      <c r="F62" s="12"/>
      <c r="G62" s="12"/>
      <c r="H62" s="5">
        <v>175000</v>
      </c>
      <c r="I62" s="5">
        <f t="shared" si="2"/>
        <v>0</v>
      </c>
      <c r="J62" s="5">
        <f t="shared" si="3"/>
        <v>100000</v>
      </c>
      <c r="K62" s="4"/>
      <c r="L62" s="4"/>
      <c r="M62" s="4"/>
    </row>
    <row r="63" spans="1:13" ht="15.75">
      <c r="A63" s="4">
        <v>61</v>
      </c>
      <c r="B63" s="54" t="s">
        <v>1107</v>
      </c>
      <c r="C63" s="137" t="s">
        <v>10</v>
      </c>
      <c r="D63" s="12"/>
      <c r="E63" s="12"/>
      <c r="F63" s="12"/>
      <c r="G63" s="12"/>
      <c r="H63" s="5">
        <v>175000</v>
      </c>
      <c r="I63" s="5">
        <f t="shared" si="2"/>
        <v>0</v>
      </c>
      <c r="J63" s="5">
        <f t="shared" si="3"/>
        <v>100000</v>
      </c>
      <c r="K63" s="4"/>
      <c r="L63" s="4"/>
      <c r="M63" s="4"/>
    </row>
    <row r="64" spans="1:13" ht="15.75">
      <c r="A64" s="4">
        <v>62</v>
      </c>
      <c r="B64" s="54" t="s">
        <v>1108</v>
      </c>
      <c r="C64" s="137" t="s">
        <v>10</v>
      </c>
      <c r="D64" s="12">
        <v>15000</v>
      </c>
      <c r="E64" s="12"/>
      <c r="F64" s="12"/>
      <c r="G64" s="12"/>
      <c r="H64" s="5">
        <v>175000</v>
      </c>
      <c r="I64" s="5">
        <f t="shared" si="2"/>
        <v>15000</v>
      </c>
      <c r="J64" s="5">
        <f t="shared" si="3"/>
        <v>85000</v>
      </c>
      <c r="K64" s="4"/>
      <c r="L64" s="4"/>
      <c r="M64" s="4"/>
    </row>
    <row r="65" spans="1:13" ht="15.75">
      <c r="A65" s="4">
        <v>63</v>
      </c>
      <c r="B65" s="54" t="s">
        <v>1109</v>
      </c>
      <c r="C65" s="137" t="s">
        <v>10</v>
      </c>
      <c r="D65" s="12"/>
      <c r="E65" s="12"/>
      <c r="F65" s="12"/>
      <c r="G65" s="12"/>
      <c r="H65" s="5">
        <v>175000</v>
      </c>
      <c r="I65" s="5">
        <f t="shared" si="2"/>
        <v>0</v>
      </c>
      <c r="J65" s="5">
        <f t="shared" si="3"/>
        <v>100000</v>
      </c>
      <c r="K65" s="4"/>
      <c r="L65" s="4"/>
      <c r="M65" s="4"/>
    </row>
    <row r="66" spans="1:13" ht="15.75">
      <c r="A66" s="4">
        <v>64</v>
      </c>
      <c r="B66" s="54" t="s">
        <v>1110</v>
      </c>
      <c r="C66" s="137" t="s">
        <v>10</v>
      </c>
      <c r="D66" s="12">
        <v>75000</v>
      </c>
      <c r="E66" s="12"/>
      <c r="F66" s="12"/>
      <c r="G66" s="12"/>
      <c r="H66" s="5">
        <v>175000</v>
      </c>
      <c r="I66" s="5">
        <f t="shared" si="2"/>
        <v>75000</v>
      </c>
      <c r="J66" s="5">
        <f t="shared" si="3"/>
        <v>25000</v>
      </c>
      <c r="K66" s="4"/>
      <c r="L66" s="4"/>
      <c r="M66" s="4"/>
    </row>
    <row r="67" spans="1:13" ht="15.75">
      <c r="A67" s="4">
        <v>65</v>
      </c>
      <c r="B67" s="54" t="s">
        <v>1111</v>
      </c>
      <c r="C67" s="137" t="s">
        <v>10</v>
      </c>
      <c r="D67" s="12"/>
      <c r="E67" s="12"/>
      <c r="F67" s="12"/>
      <c r="G67" s="12"/>
      <c r="H67" s="5">
        <v>175000</v>
      </c>
      <c r="I67" s="5">
        <f t="shared" si="2"/>
        <v>0</v>
      </c>
      <c r="J67" s="5">
        <f t="shared" si="3"/>
        <v>100000</v>
      </c>
      <c r="K67" s="4"/>
      <c r="L67" s="4"/>
      <c r="M67" s="4"/>
    </row>
    <row r="68" spans="1:13" ht="15.75">
      <c r="A68" s="4">
        <v>66</v>
      </c>
      <c r="B68" s="54" t="s">
        <v>1112</v>
      </c>
      <c r="C68" s="137" t="s">
        <v>10</v>
      </c>
      <c r="D68" s="12"/>
      <c r="E68" s="12"/>
      <c r="F68" s="12"/>
      <c r="G68" s="12"/>
      <c r="H68" s="5">
        <v>175000</v>
      </c>
      <c r="I68" s="5">
        <f t="shared" ref="I68:I77" si="4">SUM(D68:G68)</f>
        <v>0</v>
      </c>
      <c r="J68" s="5">
        <f t="shared" ref="J68:J77" si="5">100000-I68</f>
        <v>100000</v>
      </c>
      <c r="K68" s="4"/>
      <c r="L68" s="4"/>
      <c r="M68" s="4"/>
    </row>
    <row r="69" spans="1:13" ht="15.75">
      <c r="A69" s="4">
        <v>67</v>
      </c>
      <c r="B69" s="54" t="s">
        <v>1113</v>
      </c>
      <c r="C69" s="137" t="s">
        <v>10</v>
      </c>
      <c r="D69" s="12"/>
      <c r="E69" s="12"/>
      <c r="F69" s="12"/>
      <c r="G69" s="12"/>
      <c r="H69" s="5">
        <v>175000</v>
      </c>
      <c r="I69" s="5">
        <f t="shared" si="4"/>
        <v>0</v>
      </c>
      <c r="J69" s="5">
        <f t="shared" si="5"/>
        <v>100000</v>
      </c>
      <c r="K69" s="4"/>
      <c r="L69" s="4"/>
      <c r="M69" s="4"/>
    </row>
    <row r="70" spans="1:13" ht="15.75">
      <c r="A70" s="4">
        <v>68</v>
      </c>
      <c r="B70" s="54" t="s">
        <v>1114</v>
      </c>
      <c r="C70" s="137" t="s">
        <v>10</v>
      </c>
      <c r="D70" s="12">
        <v>15000</v>
      </c>
      <c r="E70" s="12"/>
      <c r="F70" s="12"/>
      <c r="G70" s="12"/>
      <c r="H70" s="5">
        <v>175000</v>
      </c>
      <c r="I70" s="5">
        <f t="shared" si="4"/>
        <v>15000</v>
      </c>
      <c r="J70" s="5">
        <f t="shared" si="5"/>
        <v>85000</v>
      </c>
      <c r="K70" s="4"/>
      <c r="L70" s="4"/>
      <c r="M70" s="4"/>
    </row>
    <row r="71" spans="1:13" ht="15.75">
      <c r="A71" s="4">
        <v>69</v>
      </c>
      <c r="B71" s="54" t="s">
        <v>1115</v>
      </c>
      <c r="C71" s="137" t="s">
        <v>10</v>
      </c>
      <c r="D71" s="12"/>
      <c r="E71" s="12"/>
      <c r="F71" s="12"/>
      <c r="G71" s="12"/>
      <c r="H71" s="5">
        <v>175000</v>
      </c>
      <c r="I71" s="5">
        <f t="shared" si="4"/>
        <v>0</v>
      </c>
      <c r="J71" s="5">
        <f t="shared" si="5"/>
        <v>100000</v>
      </c>
      <c r="K71" s="4"/>
      <c r="L71" s="4"/>
      <c r="M71" s="4"/>
    </row>
    <row r="72" spans="1:13" ht="15.75">
      <c r="A72" s="4">
        <v>70</v>
      </c>
      <c r="B72" s="54" t="s">
        <v>1116</v>
      </c>
      <c r="C72" s="137" t="s">
        <v>10</v>
      </c>
      <c r="D72" s="12">
        <v>100000</v>
      </c>
      <c r="E72" s="12"/>
      <c r="F72" s="12"/>
      <c r="G72" s="12"/>
      <c r="H72" s="5">
        <v>175000</v>
      </c>
      <c r="I72" s="5">
        <f t="shared" si="4"/>
        <v>100000</v>
      </c>
      <c r="J72" s="5">
        <f t="shared" si="5"/>
        <v>0</v>
      </c>
      <c r="K72" s="4"/>
      <c r="L72" s="4"/>
      <c r="M72" s="4"/>
    </row>
    <row r="73" spans="1:13" ht="15.75">
      <c r="A73" s="4">
        <v>71</v>
      </c>
      <c r="B73" s="54" t="s">
        <v>1117</v>
      </c>
      <c r="C73" s="137" t="s">
        <v>10</v>
      </c>
      <c r="D73" s="12"/>
      <c r="E73" s="12"/>
      <c r="F73" s="12"/>
      <c r="G73" s="12"/>
      <c r="H73" s="5">
        <v>175000</v>
      </c>
      <c r="I73" s="5">
        <f t="shared" si="4"/>
        <v>0</v>
      </c>
      <c r="J73" s="5">
        <f t="shared" si="5"/>
        <v>100000</v>
      </c>
      <c r="K73" s="4"/>
      <c r="L73" s="4"/>
      <c r="M73" s="4"/>
    </row>
    <row r="74" spans="1:13" ht="15.75">
      <c r="A74" s="4">
        <v>72</v>
      </c>
      <c r="B74" s="54" t="s">
        <v>1118</v>
      </c>
      <c r="C74" s="137" t="s">
        <v>10</v>
      </c>
      <c r="D74" s="12"/>
      <c r="E74" s="12"/>
      <c r="F74" s="12"/>
      <c r="G74" s="12"/>
      <c r="H74" s="5">
        <v>175000</v>
      </c>
      <c r="I74" s="5">
        <f t="shared" si="4"/>
        <v>0</v>
      </c>
      <c r="J74" s="5">
        <f t="shared" si="5"/>
        <v>100000</v>
      </c>
      <c r="K74" s="4"/>
      <c r="L74" s="4"/>
      <c r="M74" s="4"/>
    </row>
    <row r="75" spans="1:13" ht="15.75">
      <c r="A75" s="4">
        <v>73</v>
      </c>
      <c r="B75" s="54" t="s">
        <v>1119</v>
      </c>
      <c r="C75" s="137" t="s">
        <v>10</v>
      </c>
      <c r="D75" s="12"/>
      <c r="E75" s="12"/>
      <c r="F75" s="12"/>
      <c r="G75" s="12"/>
      <c r="H75" s="5">
        <v>175000</v>
      </c>
      <c r="I75" s="5">
        <f t="shared" si="4"/>
        <v>0</v>
      </c>
      <c r="J75" s="5">
        <f t="shared" si="5"/>
        <v>100000</v>
      </c>
      <c r="K75" s="4"/>
      <c r="L75" s="4"/>
      <c r="M75" s="4"/>
    </row>
    <row r="76" spans="1:13" ht="15.75">
      <c r="A76" s="4">
        <v>74</v>
      </c>
      <c r="B76" s="54" t="s">
        <v>1120</v>
      </c>
      <c r="C76" s="137" t="s">
        <v>10</v>
      </c>
      <c r="D76" s="12"/>
      <c r="E76" s="12"/>
      <c r="F76" s="12"/>
      <c r="G76" s="12"/>
      <c r="H76" s="5">
        <v>175000</v>
      </c>
      <c r="I76" s="5">
        <f t="shared" si="4"/>
        <v>0</v>
      </c>
      <c r="J76" s="5">
        <f t="shared" si="5"/>
        <v>100000</v>
      </c>
      <c r="K76" s="4"/>
      <c r="L76" s="4"/>
      <c r="M76" s="4"/>
    </row>
    <row r="77" spans="1:13">
      <c r="A77" s="4">
        <v>75</v>
      </c>
      <c r="B77" s="4"/>
      <c r="C77" s="4"/>
      <c r="D77" s="12"/>
      <c r="E77" s="12"/>
      <c r="F77" s="12"/>
      <c r="G77" s="12"/>
      <c r="H77" s="5">
        <v>175000</v>
      </c>
      <c r="I77" s="5">
        <f t="shared" si="4"/>
        <v>0</v>
      </c>
      <c r="J77" s="5">
        <f t="shared" si="5"/>
        <v>100000</v>
      </c>
      <c r="K77" s="4"/>
      <c r="L77" s="4"/>
      <c r="M77" s="4"/>
    </row>
    <row r="78" spans="1:13">
      <c r="B78" s="4"/>
      <c r="C78" s="4"/>
      <c r="D78" s="12"/>
      <c r="E78" s="12"/>
      <c r="F78" s="12"/>
      <c r="G78" s="12"/>
      <c r="H78" s="4"/>
      <c r="I78" s="4"/>
      <c r="J78" s="4"/>
      <c r="K78" s="4"/>
      <c r="L78" s="4"/>
      <c r="M78" s="4"/>
    </row>
    <row r="79" spans="1:13">
      <c r="B79" s="4"/>
      <c r="C79" s="4"/>
      <c r="D79" s="12"/>
      <c r="E79" s="12"/>
      <c r="F79" s="12"/>
      <c r="G79" s="12"/>
      <c r="H79" s="4"/>
      <c r="I79" s="4"/>
      <c r="J79" s="4"/>
      <c r="K79" s="4"/>
      <c r="L79" s="4"/>
      <c r="M79" s="4"/>
    </row>
    <row r="80" spans="1:13">
      <c r="D80" s="12"/>
      <c r="E80" s="12"/>
      <c r="F80" s="12"/>
      <c r="G80" s="12"/>
    </row>
  </sheetData>
  <sortState ref="A3:H50">
    <sortCondition ref="B3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75"/>
  <sheetViews>
    <sheetView topLeftCell="A19" workbookViewId="0">
      <selection activeCell="D55" sqref="D55"/>
    </sheetView>
  </sheetViews>
  <sheetFormatPr defaultColWidth="8.85546875" defaultRowHeight="15"/>
  <cols>
    <col min="1" max="1" width="5.140625" customWidth="1"/>
    <col min="2" max="2" width="42" customWidth="1"/>
    <col min="3" max="7" width="9" customWidth="1"/>
    <col min="8" max="8" width="11.5703125" customWidth="1"/>
    <col min="9" max="9" width="11.5703125" bestFit="1" customWidth="1"/>
    <col min="10" max="11" width="11.85546875" customWidth="1"/>
    <col min="12" max="12" width="20.28515625" hidden="1" customWidth="1"/>
    <col min="13" max="13" width="11" customWidth="1"/>
  </cols>
  <sheetData>
    <row r="1" spans="1:12">
      <c r="B1" s="2" t="s">
        <v>55</v>
      </c>
    </row>
    <row r="2" spans="1:12" ht="30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6</v>
      </c>
      <c r="G2" s="3" t="s">
        <v>40</v>
      </c>
      <c r="H2" s="3" t="s">
        <v>7</v>
      </c>
      <c r="I2" s="3" t="s">
        <v>8</v>
      </c>
      <c r="J2" s="3" t="s">
        <v>63</v>
      </c>
      <c r="K2" s="3"/>
      <c r="L2" s="1" t="s">
        <v>3</v>
      </c>
    </row>
    <row r="3" spans="1:12" ht="14.25" customHeight="1">
      <c r="A3" s="4">
        <v>1</v>
      </c>
      <c r="B3" s="54" t="s">
        <v>1121</v>
      </c>
      <c r="C3" s="98" t="s">
        <v>10</v>
      </c>
      <c r="D3" s="4"/>
      <c r="E3" s="4"/>
      <c r="F3" s="4"/>
      <c r="G3" s="4"/>
      <c r="H3" s="5">
        <v>175000</v>
      </c>
      <c r="I3" s="5">
        <f t="shared" ref="I3:I34" si="0">SUM(D3:G3)</f>
        <v>0</v>
      </c>
      <c r="J3" s="5">
        <f t="shared" ref="J3:J34" si="1">100000-I3</f>
        <v>100000</v>
      </c>
      <c r="K3" s="5"/>
      <c r="L3" s="4"/>
    </row>
    <row r="4" spans="1:12" ht="14.25" customHeight="1">
      <c r="A4" s="4">
        <v>2</v>
      </c>
      <c r="B4" s="54" t="s">
        <v>1122</v>
      </c>
      <c r="C4" s="98" t="s">
        <v>10</v>
      </c>
      <c r="D4" s="4"/>
      <c r="E4" s="4"/>
      <c r="F4" s="4"/>
      <c r="G4" s="4"/>
      <c r="H4" s="5">
        <v>175000</v>
      </c>
      <c r="I4" s="5">
        <f t="shared" si="0"/>
        <v>0</v>
      </c>
      <c r="J4" s="5">
        <f t="shared" si="1"/>
        <v>100000</v>
      </c>
      <c r="K4" s="5"/>
      <c r="L4" s="4"/>
    </row>
    <row r="5" spans="1:12" ht="17.25" customHeight="1">
      <c r="A5" s="4">
        <v>3</v>
      </c>
      <c r="B5" s="54" t="s">
        <v>1123</v>
      </c>
      <c r="C5" s="98" t="s">
        <v>10</v>
      </c>
      <c r="D5" s="5"/>
      <c r="E5" s="5"/>
      <c r="F5" s="5"/>
      <c r="G5" s="5"/>
      <c r="H5" s="5">
        <v>175000</v>
      </c>
      <c r="I5" s="5">
        <f t="shared" si="0"/>
        <v>0</v>
      </c>
      <c r="J5" s="5">
        <f t="shared" si="1"/>
        <v>100000</v>
      </c>
      <c r="K5" s="5"/>
      <c r="L5" s="4">
        <v>670103017</v>
      </c>
    </row>
    <row r="6" spans="1:12" ht="15" customHeight="1">
      <c r="A6" s="4">
        <v>4</v>
      </c>
      <c r="B6" s="54" t="s">
        <v>1124</v>
      </c>
      <c r="C6" s="98" t="s">
        <v>10</v>
      </c>
      <c r="D6" s="5">
        <v>15000</v>
      </c>
      <c r="E6" s="5"/>
      <c r="F6" s="5"/>
      <c r="G6" s="5"/>
      <c r="H6" s="5">
        <v>175000</v>
      </c>
      <c r="I6" s="5">
        <f t="shared" si="0"/>
        <v>15000</v>
      </c>
      <c r="J6" s="5">
        <f t="shared" si="1"/>
        <v>85000</v>
      </c>
      <c r="K6" s="5"/>
      <c r="L6" s="4" t="s">
        <v>34</v>
      </c>
    </row>
    <row r="7" spans="1:12" ht="15" customHeight="1">
      <c r="A7" s="4">
        <v>5</v>
      </c>
      <c r="B7" s="54" t="s">
        <v>1125</v>
      </c>
      <c r="C7" s="98" t="s">
        <v>10</v>
      </c>
      <c r="D7" s="5"/>
      <c r="E7" s="5"/>
      <c r="F7" s="5"/>
      <c r="G7" s="5"/>
      <c r="H7" s="5">
        <v>175000</v>
      </c>
      <c r="I7" s="5">
        <f t="shared" si="0"/>
        <v>0</v>
      </c>
      <c r="J7" s="5">
        <f t="shared" si="1"/>
        <v>100000</v>
      </c>
      <c r="K7" s="5"/>
      <c r="L7" s="4">
        <v>675150125</v>
      </c>
    </row>
    <row r="8" spans="1:12" ht="15" customHeight="1">
      <c r="A8" s="4">
        <v>6</v>
      </c>
      <c r="B8" s="54" t="s">
        <v>1126</v>
      </c>
      <c r="C8" s="98" t="s">
        <v>10</v>
      </c>
      <c r="D8" s="5"/>
      <c r="E8" s="5"/>
      <c r="F8" s="5"/>
      <c r="G8" s="5"/>
      <c r="H8" s="5">
        <v>175000</v>
      </c>
      <c r="I8" s="5">
        <f t="shared" si="0"/>
        <v>0</v>
      </c>
      <c r="J8" s="5">
        <f t="shared" si="1"/>
        <v>100000</v>
      </c>
      <c r="K8" s="5"/>
      <c r="L8" s="4"/>
    </row>
    <row r="9" spans="1:12" ht="15" customHeight="1">
      <c r="A9" s="4">
        <v>7</v>
      </c>
      <c r="B9" s="54" t="s">
        <v>1127</v>
      </c>
      <c r="C9" s="98" t="s">
        <v>10</v>
      </c>
      <c r="D9" s="5"/>
      <c r="E9" s="5"/>
      <c r="F9" s="5"/>
      <c r="G9" s="5"/>
      <c r="H9" s="5">
        <v>175000</v>
      </c>
      <c r="I9" s="5">
        <f t="shared" si="0"/>
        <v>0</v>
      </c>
      <c r="J9" s="5">
        <f t="shared" si="1"/>
        <v>100000</v>
      </c>
      <c r="K9" s="5"/>
      <c r="L9" s="4">
        <v>679652148</v>
      </c>
    </row>
    <row r="10" spans="1:12" ht="15" customHeight="1">
      <c r="A10" s="4">
        <v>8</v>
      </c>
      <c r="B10" s="54" t="s">
        <v>1128</v>
      </c>
      <c r="C10" s="98" t="s">
        <v>10</v>
      </c>
      <c r="D10" s="5"/>
      <c r="E10" s="5"/>
      <c r="F10" s="5"/>
      <c r="G10" s="5"/>
      <c r="H10" s="5">
        <v>175000</v>
      </c>
      <c r="I10" s="5">
        <f t="shared" si="0"/>
        <v>0</v>
      </c>
      <c r="J10" s="5">
        <f t="shared" si="1"/>
        <v>100000</v>
      </c>
      <c r="K10" s="5"/>
      <c r="L10" s="4">
        <v>677269507</v>
      </c>
    </row>
    <row r="11" spans="1:12" ht="15" customHeight="1">
      <c r="A11" s="4">
        <v>9</v>
      </c>
      <c r="B11" s="54" t="s">
        <v>1129</v>
      </c>
      <c r="C11" s="98" t="s">
        <v>10</v>
      </c>
      <c r="D11" s="5"/>
      <c r="E11" s="5"/>
      <c r="F11" s="5"/>
      <c r="G11" s="5"/>
      <c r="H11" s="5">
        <v>175000</v>
      </c>
      <c r="I11" s="5">
        <f t="shared" si="0"/>
        <v>0</v>
      </c>
      <c r="J11" s="5">
        <f t="shared" si="1"/>
        <v>100000</v>
      </c>
      <c r="K11" s="5"/>
      <c r="L11" s="4">
        <v>699550825</v>
      </c>
    </row>
    <row r="12" spans="1:12" ht="15" customHeight="1">
      <c r="A12" s="4">
        <v>10</v>
      </c>
      <c r="B12" s="54" t="s">
        <v>1130</v>
      </c>
      <c r="C12" s="98" t="s">
        <v>10</v>
      </c>
      <c r="D12" s="5"/>
      <c r="E12" s="5"/>
      <c r="F12" s="5"/>
      <c r="G12" s="5"/>
      <c r="H12" s="5">
        <v>175000</v>
      </c>
      <c r="I12" s="5">
        <f t="shared" si="0"/>
        <v>0</v>
      </c>
      <c r="J12" s="5">
        <f t="shared" si="1"/>
        <v>100000</v>
      </c>
      <c r="K12" s="5"/>
      <c r="L12" s="4"/>
    </row>
    <row r="13" spans="1:12" ht="15" customHeight="1">
      <c r="A13" s="4">
        <v>11</v>
      </c>
      <c r="B13" s="54" t="s">
        <v>1131</v>
      </c>
      <c r="C13" s="98" t="s">
        <v>10</v>
      </c>
      <c r="D13" s="5">
        <v>175000</v>
      </c>
      <c r="E13" s="4"/>
      <c r="F13" s="4"/>
      <c r="G13" s="4"/>
      <c r="H13" s="5">
        <v>175000</v>
      </c>
      <c r="I13" s="5">
        <f t="shared" si="0"/>
        <v>175000</v>
      </c>
      <c r="J13" s="5">
        <f t="shared" si="1"/>
        <v>-75000</v>
      </c>
      <c r="K13" s="4"/>
      <c r="L13" s="4"/>
    </row>
    <row r="14" spans="1:12" s="33" customFormat="1" ht="15" customHeight="1">
      <c r="A14" s="4">
        <v>12</v>
      </c>
      <c r="B14" s="54" t="s">
        <v>1132</v>
      </c>
      <c r="C14" s="98" t="s">
        <v>10</v>
      </c>
      <c r="D14" s="15">
        <v>175000</v>
      </c>
      <c r="E14" s="14"/>
      <c r="F14" s="14"/>
      <c r="G14" s="14"/>
      <c r="H14" s="5">
        <v>175000</v>
      </c>
      <c r="I14" s="5">
        <f t="shared" si="0"/>
        <v>175000</v>
      </c>
      <c r="J14" s="5">
        <f t="shared" si="1"/>
        <v>-75000</v>
      </c>
      <c r="K14" s="14"/>
      <c r="L14" s="14"/>
    </row>
    <row r="15" spans="1:12" ht="15" customHeight="1">
      <c r="A15" s="4">
        <v>13</v>
      </c>
      <c r="B15" s="54" t="s">
        <v>1133</v>
      </c>
      <c r="C15" s="98" t="s">
        <v>10</v>
      </c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  <c r="K15" s="5"/>
      <c r="L15" s="4">
        <v>651599596</v>
      </c>
    </row>
    <row r="16" spans="1:12" ht="15" customHeight="1">
      <c r="A16" s="4">
        <v>14</v>
      </c>
      <c r="B16" s="54" t="s">
        <v>1134</v>
      </c>
      <c r="C16" s="98" t="s">
        <v>10</v>
      </c>
      <c r="D16" s="5"/>
      <c r="E16" s="5"/>
      <c r="F16" s="5"/>
      <c r="G16" s="5"/>
      <c r="H16" s="5">
        <v>175000</v>
      </c>
      <c r="I16" s="5">
        <f t="shared" si="0"/>
        <v>0</v>
      </c>
      <c r="J16" s="5">
        <f t="shared" si="1"/>
        <v>100000</v>
      </c>
      <c r="K16" s="5"/>
      <c r="L16" s="4" t="s">
        <v>37</v>
      </c>
    </row>
    <row r="17" spans="1:12" ht="15" customHeight="1">
      <c r="A17" s="4">
        <v>15</v>
      </c>
      <c r="B17" s="54" t="s">
        <v>1135</v>
      </c>
      <c r="C17" s="98" t="s">
        <v>10</v>
      </c>
      <c r="D17" s="5"/>
      <c r="E17" s="5"/>
      <c r="F17" s="5"/>
      <c r="G17" s="5"/>
      <c r="H17" s="5">
        <v>175000</v>
      </c>
      <c r="I17" s="5">
        <f t="shared" si="0"/>
        <v>0</v>
      </c>
      <c r="J17" s="5">
        <f t="shared" si="1"/>
        <v>100000</v>
      </c>
      <c r="K17" s="5"/>
      <c r="L17" s="4">
        <v>676091808</v>
      </c>
    </row>
    <row r="18" spans="1:12" ht="15.75">
      <c r="A18" s="4">
        <v>16</v>
      </c>
      <c r="B18" s="54" t="s">
        <v>1136</v>
      </c>
      <c r="C18" s="98" t="s">
        <v>10</v>
      </c>
      <c r="D18" s="5">
        <v>100000</v>
      </c>
      <c r="E18" s="5"/>
      <c r="F18" s="5"/>
      <c r="G18" s="5"/>
      <c r="H18" s="5">
        <v>175000</v>
      </c>
      <c r="I18" s="5">
        <f t="shared" si="0"/>
        <v>100000</v>
      </c>
      <c r="J18" s="5">
        <f t="shared" si="1"/>
        <v>0</v>
      </c>
      <c r="K18" s="5"/>
      <c r="L18" s="4">
        <v>675849679</v>
      </c>
    </row>
    <row r="19" spans="1:12" ht="15.75">
      <c r="A19" s="4">
        <v>17</v>
      </c>
      <c r="B19" s="54" t="s">
        <v>1137</v>
      </c>
      <c r="C19" s="98" t="s">
        <v>10</v>
      </c>
      <c r="D19" s="5">
        <v>15000</v>
      </c>
      <c r="E19" s="5"/>
      <c r="F19" s="5"/>
      <c r="G19" s="5"/>
      <c r="H19" s="5">
        <v>175000</v>
      </c>
      <c r="I19" s="5">
        <f t="shared" si="0"/>
        <v>15000</v>
      </c>
      <c r="J19" s="5">
        <f t="shared" si="1"/>
        <v>85000</v>
      </c>
      <c r="K19" s="5"/>
      <c r="L19" s="4"/>
    </row>
    <row r="20" spans="1:12" ht="15.75">
      <c r="A20" s="4">
        <v>18</v>
      </c>
      <c r="B20" s="54" t="s">
        <v>1138</v>
      </c>
      <c r="C20" s="98" t="s">
        <v>10</v>
      </c>
      <c r="D20" s="4">
        <v>100000</v>
      </c>
      <c r="E20" s="4"/>
      <c r="F20" s="4"/>
      <c r="G20" s="4"/>
      <c r="H20" s="5">
        <v>175000</v>
      </c>
      <c r="I20" s="5">
        <f t="shared" si="0"/>
        <v>100000</v>
      </c>
      <c r="J20" s="5">
        <f t="shared" si="1"/>
        <v>0</v>
      </c>
      <c r="K20" s="4"/>
      <c r="L20" s="4"/>
    </row>
    <row r="21" spans="1:12" s="33" customFormat="1" ht="15.75">
      <c r="A21" s="4">
        <v>19</v>
      </c>
      <c r="B21" s="54" t="s">
        <v>1139</v>
      </c>
      <c r="C21" s="98" t="s">
        <v>10</v>
      </c>
      <c r="D21" s="15"/>
      <c r="E21" s="15"/>
      <c r="F21" s="15"/>
      <c r="G21" s="15"/>
      <c r="H21" s="5">
        <v>175000</v>
      </c>
      <c r="I21" s="5">
        <f t="shared" si="0"/>
        <v>0</v>
      </c>
      <c r="J21" s="5">
        <f t="shared" si="1"/>
        <v>100000</v>
      </c>
      <c r="K21" s="156"/>
      <c r="L21" s="14" t="s">
        <v>30</v>
      </c>
    </row>
    <row r="22" spans="1:12" ht="15.75">
      <c r="A22" s="4">
        <v>20</v>
      </c>
      <c r="B22" s="54" t="s">
        <v>1140</v>
      </c>
      <c r="C22" s="98" t="s">
        <v>10</v>
      </c>
      <c r="D22" s="5"/>
      <c r="E22" s="5"/>
      <c r="F22" s="5"/>
      <c r="G22" s="5"/>
      <c r="H22" s="5">
        <v>175000</v>
      </c>
      <c r="I22" s="5">
        <f t="shared" si="0"/>
        <v>0</v>
      </c>
      <c r="J22" s="5">
        <f t="shared" si="1"/>
        <v>100000</v>
      </c>
      <c r="K22" s="5"/>
      <c r="L22" s="4" t="s">
        <v>36</v>
      </c>
    </row>
    <row r="23" spans="1:12" ht="15.75">
      <c r="A23" s="4">
        <v>21</v>
      </c>
      <c r="B23" s="54" t="s">
        <v>1141</v>
      </c>
      <c r="C23" s="98" t="s">
        <v>10</v>
      </c>
      <c r="D23" s="5">
        <v>15000</v>
      </c>
      <c r="E23" s="5"/>
      <c r="F23" s="5"/>
      <c r="G23" s="5"/>
      <c r="H23" s="5">
        <v>175000</v>
      </c>
      <c r="I23" s="5">
        <f t="shared" si="0"/>
        <v>15000</v>
      </c>
      <c r="J23" s="5">
        <f t="shared" si="1"/>
        <v>85000</v>
      </c>
      <c r="K23" s="5"/>
      <c r="L23" s="4">
        <v>699996129</v>
      </c>
    </row>
    <row r="24" spans="1:12" s="33" customFormat="1" ht="15.75">
      <c r="A24" s="4">
        <v>22</v>
      </c>
      <c r="B24" s="54" t="s">
        <v>1142</v>
      </c>
      <c r="C24" s="98" t="s">
        <v>10</v>
      </c>
      <c r="D24" s="15"/>
      <c r="E24" s="15"/>
      <c r="F24" s="15"/>
      <c r="G24" s="15"/>
      <c r="H24" s="5">
        <v>175000</v>
      </c>
      <c r="I24" s="5">
        <f t="shared" si="0"/>
        <v>0</v>
      </c>
      <c r="J24" s="5">
        <f t="shared" si="1"/>
        <v>100000</v>
      </c>
      <c r="K24" s="15"/>
      <c r="L24" s="14"/>
    </row>
    <row r="25" spans="1:12" ht="15.75">
      <c r="A25" s="4">
        <v>23</v>
      </c>
      <c r="B25" s="54" t="s">
        <v>1143</v>
      </c>
      <c r="C25" s="98" t="s">
        <v>10</v>
      </c>
      <c r="D25" s="5"/>
      <c r="E25" s="5"/>
      <c r="F25" s="5"/>
      <c r="G25" s="5"/>
      <c r="H25" s="5">
        <v>175000</v>
      </c>
      <c r="I25" s="5">
        <f t="shared" si="0"/>
        <v>0</v>
      </c>
      <c r="J25" s="5">
        <f t="shared" si="1"/>
        <v>100000</v>
      </c>
      <c r="K25" s="5"/>
      <c r="L25" s="4">
        <v>697569708</v>
      </c>
    </row>
    <row r="26" spans="1:12" ht="15.75">
      <c r="A26" s="4">
        <v>24</v>
      </c>
      <c r="B26" s="54" t="s">
        <v>1144</v>
      </c>
      <c r="C26" s="98" t="s">
        <v>10</v>
      </c>
      <c r="D26" s="5"/>
      <c r="E26" s="5"/>
      <c r="F26" s="5"/>
      <c r="G26" s="5"/>
      <c r="H26" s="5">
        <v>175000</v>
      </c>
      <c r="I26" s="5">
        <f t="shared" si="0"/>
        <v>0</v>
      </c>
      <c r="J26" s="5">
        <f t="shared" si="1"/>
        <v>100000</v>
      </c>
      <c r="K26" s="5"/>
      <c r="L26" s="4">
        <v>695100182</v>
      </c>
    </row>
    <row r="27" spans="1:12" ht="15.75">
      <c r="A27" s="4">
        <v>25</v>
      </c>
      <c r="B27" s="54" t="s">
        <v>1145</v>
      </c>
      <c r="C27" s="98" t="s">
        <v>10</v>
      </c>
      <c r="D27" s="5">
        <v>50000</v>
      </c>
      <c r="E27" s="5"/>
      <c r="F27" s="5"/>
      <c r="G27" s="5"/>
      <c r="H27" s="5">
        <v>175000</v>
      </c>
      <c r="I27" s="5">
        <f t="shared" si="0"/>
        <v>50000</v>
      </c>
      <c r="J27" s="5">
        <f t="shared" si="1"/>
        <v>50000</v>
      </c>
      <c r="K27" s="5"/>
      <c r="L27" s="4" t="s">
        <v>33</v>
      </c>
    </row>
    <row r="28" spans="1:12" ht="15.75">
      <c r="A28" s="4">
        <v>26</v>
      </c>
      <c r="B28" s="54" t="s">
        <v>1146</v>
      </c>
      <c r="C28" s="98" t="s">
        <v>10</v>
      </c>
      <c r="D28" s="5"/>
      <c r="E28" s="5"/>
      <c r="F28" s="5"/>
      <c r="G28" s="5"/>
      <c r="H28" s="5">
        <v>175000</v>
      </c>
      <c r="I28" s="5">
        <f t="shared" si="0"/>
        <v>0</v>
      </c>
      <c r="J28" s="5">
        <f t="shared" si="1"/>
        <v>100000</v>
      </c>
      <c r="K28" s="5"/>
      <c r="L28" s="4" t="s">
        <v>35</v>
      </c>
    </row>
    <row r="29" spans="1:12" ht="15.75">
      <c r="A29" s="4">
        <v>27</v>
      </c>
      <c r="B29" s="54" t="s">
        <v>1147</v>
      </c>
      <c r="C29" s="98" t="s">
        <v>10</v>
      </c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  <c r="K29" s="5"/>
      <c r="L29" s="4" t="s">
        <v>31</v>
      </c>
    </row>
    <row r="30" spans="1:12" ht="15.75">
      <c r="A30" s="4">
        <v>28</v>
      </c>
      <c r="B30" s="54" t="s">
        <v>1148</v>
      </c>
      <c r="C30" s="98" t="s">
        <v>10</v>
      </c>
      <c r="D30" s="5"/>
      <c r="E30" s="5"/>
      <c r="F30" s="5"/>
      <c r="G30" s="5"/>
      <c r="H30" s="5">
        <v>175000</v>
      </c>
      <c r="I30" s="5">
        <f t="shared" si="0"/>
        <v>0</v>
      </c>
      <c r="J30" s="5">
        <f t="shared" si="1"/>
        <v>100000</v>
      </c>
      <c r="K30" s="5"/>
      <c r="L30" s="4">
        <v>679123918</v>
      </c>
    </row>
    <row r="31" spans="1:12" ht="15.75">
      <c r="A31" s="4">
        <v>29</v>
      </c>
      <c r="B31" s="54" t="s">
        <v>1685</v>
      </c>
      <c r="C31" s="98" t="s">
        <v>10</v>
      </c>
      <c r="D31" s="5">
        <v>15000</v>
      </c>
      <c r="E31" s="5"/>
      <c r="F31" s="5"/>
      <c r="G31" s="5"/>
      <c r="H31" s="5">
        <v>175000</v>
      </c>
      <c r="I31" s="5">
        <f t="shared" si="0"/>
        <v>15000</v>
      </c>
      <c r="J31" s="5">
        <f t="shared" si="1"/>
        <v>85000</v>
      </c>
      <c r="K31" s="5"/>
      <c r="L31" s="4">
        <v>657615714</v>
      </c>
    </row>
    <row r="32" spans="1:12" ht="15.75">
      <c r="A32" s="4">
        <v>30</v>
      </c>
      <c r="B32" s="54" t="s">
        <v>1149</v>
      </c>
      <c r="C32" s="98" t="s">
        <v>10</v>
      </c>
      <c r="D32" s="5"/>
      <c r="E32" s="5"/>
      <c r="F32" s="5"/>
      <c r="G32" s="5"/>
      <c r="H32" s="5">
        <v>175000</v>
      </c>
      <c r="I32" s="5">
        <f t="shared" si="0"/>
        <v>0</v>
      </c>
      <c r="J32" s="5">
        <f t="shared" si="1"/>
        <v>100000</v>
      </c>
      <c r="K32" s="5"/>
      <c r="L32" s="4"/>
    </row>
    <row r="33" spans="1:12" ht="15.75">
      <c r="A33" s="4">
        <v>31</v>
      </c>
      <c r="B33" s="54" t="s">
        <v>1150</v>
      </c>
      <c r="C33" s="98" t="s">
        <v>10</v>
      </c>
      <c r="D33" s="5"/>
      <c r="E33" s="5"/>
      <c r="F33" s="5"/>
      <c r="G33" s="5"/>
      <c r="H33" s="5">
        <v>175000</v>
      </c>
      <c r="I33" s="5">
        <f t="shared" si="0"/>
        <v>0</v>
      </c>
      <c r="J33" s="5">
        <f t="shared" si="1"/>
        <v>100000</v>
      </c>
      <c r="K33" s="5"/>
      <c r="L33" s="4" t="s">
        <v>32</v>
      </c>
    </row>
    <row r="34" spans="1:12" ht="15.75">
      <c r="A34" s="4">
        <v>32</v>
      </c>
      <c r="B34" s="54" t="s">
        <v>1684</v>
      </c>
      <c r="C34" s="98" t="s">
        <v>10</v>
      </c>
      <c r="D34" s="5">
        <v>40000</v>
      </c>
      <c r="E34" s="5"/>
      <c r="F34" s="5"/>
      <c r="G34" s="5"/>
      <c r="H34" s="5">
        <v>175000</v>
      </c>
      <c r="I34" s="5">
        <f t="shared" si="0"/>
        <v>40000</v>
      </c>
      <c r="J34" s="5">
        <f t="shared" si="1"/>
        <v>60000</v>
      </c>
      <c r="K34" s="5"/>
      <c r="L34" s="4">
        <v>657573333</v>
      </c>
    </row>
    <row r="35" spans="1:12" ht="15.75">
      <c r="A35" s="4">
        <v>33</v>
      </c>
      <c r="B35" s="54" t="s">
        <v>1151</v>
      </c>
      <c r="C35" s="98" t="s">
        <v>10</v>
      </c>
      <c r="D35" s="5">
        <v>15000</v>
      </c>
      <c r="E35" s="5"/>
      <c r="F35" s="5"/>
      <c r="G35" s="5"/>
      <c r="H35" s="5">
        <v>175000</v>
      </c>
      <c r="I35" s="5">
        <f t="shared" ref="I35:I55" si="2">SUM(D35:G35)</f>
        <v>15000</v>
      </c>
      <c r="J35" s="5">
        <f t="shared" ref="J35:J55" si="3">100000-I35</f>
        <v>85000</v>
      </c>
      <c r="K35" s="4"/>
      <c r="L35" s="4"/>
    </row>
    <row r="36" spans="1:12" ht="15.75">
      <c r="A36" s="4">
        <v>34</v>
      </c>
      <c r="B36" s="54" t="s">
        <v>1152</v>
      </c>
      <c r="C36" s="98" t="s">
        <v>10</v>
      </c>
      <c r="D36" s="5">
        <v>160000</v>
      </c>
      <c r="E36" s="5"/>
      <c r="F36" s="5"/>
      <c r="G36" s="5"/>
      <c r="H36" s="5">
        <v>175000</v>
      </c>
      <c r="I36" s="5">
        <f t="shared" si="2"/>
        <v>160000</v>
      </c>
      <c r="J36" s="5">
        <f t="shared" si="3"/>
        <v>-60000</v>
      </c>
      <c r="K36" s="5"/>
      <c r="L36" s="4">
        <v>674996233</v>
      </c>
    </row>
    <row r="37" spans="1:12" ht="15.75">
      <c r="A37" s="4">
        <v>35</v>
      </c>
      <c r="B37" s="54" t="s">
        <v>1153</v>
      </c>
      <c r="C37" s="98" t="s">
        <v>10</v>
      </c>
      <c r="D37" s="5">
        <v>175000</v>
      </c>
      <c r="E37" s="5"/>
      <c r="F37" s="5"/>
      <c r="G37" s="5"/>
      <c r="H37" s="5">
        <v>175000</v>
      </c>
      <c r="I37" s="5">
        <f t="shared" si="2"/>
        <v>175000</v>
      </c>
      <c r="J37" s="5">
        <f t="shared" si="3"/>
        <v>-75000</v>
      </c>
      <c r="K37" s="32"/>
      <c r="L37" s="4"/>
    </row>
    <row r="38" spans="1:12" ht="15.75">
      <c r="A38" s="4">
        <v>36</v>
      </c>
      <c r="B38" s="54" t="s">
        <v>1154</v>
      </c>
      <c r="C38" s="98" t="s">
        <v>10</v>
      </c>
      <c r="D38" s="5"/>
      <c r="E38" s="5"/>
      <c r="F38" s="5"/>
      <c r="G38" s="5"/>
      <c r="H38" s="5">
        <v>175000</v>
      </c>
      <c r="I38" s="5">
        <f t="shared" si="2"/>
        <v>0</v>
      </c>
      <c r="J38" s="5">
        <f t="shared" si="3"/>
        <v>100000</v>
      </c>
      <c r="K38" s="5"/>
      <c r="L38" s="4" t="s">
        <v>38</v>
      </c>
    </row>
    <row r="39" spans="1:12" s="33" customFormat="1" ht="15.75">
      <c r="A39" s="4">
        <v>37</v>
      </c>
      <c r="B39" s="54" t="s">
        <v>1155</v>
      </c>
      <c r="C39" s="98" t="s">
        <v>10</v>
      </c>
      <c r="D39" s="5">
        <v>100000</v>
      </c>
      <c r="E39" s="5"/>
      <c r="F39" s="5"/>
      <c r="G39" s="5"/>
      <c r="H39" s="5">
        <v>175000</v>
      </c>
      <c r="I39" s="5">
        <f t="shared" si="2"/>
        <v>100000</v>
      </c>
      <c r="J39" s="5">
        <f t="shared" si="3"/>
        <v>0</v>
      </c>
      <c r="K39" s="5"/>
      <c r="L39" s="4">
        <v>678990027</v>
      </c>
    </row>
    <row r="40" spans="1:12" ht="15.75">
      <c r="A40" s="4">
        <v>38</v>
      </c>
      <c r="B40" s="54" t="s">
        <v>1156</v>
      </c>
      <c r="C40" s="98" t="s">
        <v>10</v>
      </c>
      <c r="D40" s="5"/>
      <c r="E40" s="5"/>
      <c r="F40" s="5"/>
      <c r="G40" s="5"/>
      <c r="H40" s="5">
        <v>175000</v>
      </c>
      <c r="I40" s="5">
        <f t="shared" si="2"/>
        <v>0</v>
      </c>
      <c r="J40" s="5">
        <f t="shared" si="3"/>
        <v>100000</v>
      </c>
      <c r="K40" s="5"/>
      <c r="L40" s="4">
        <v>677365315</v>
      </c>
    </row>
    <row r="41" spans="1:12" ht="15.75">
      <c r="A41" s="4">
        <v>39</v>
      </c>
      <c r="B41" s="54" t="s">
        <v>1157</v>
      </c>
      <c r="C41" s="98" t="s">
        <v>10</v>
      </c>
      <c r="D41" s="5"/>
      <c r="E41" s="5"/>
      <c r="F41" s="5"/>
      <c r="G41" s="5"/>
      <c r="H41" s="5">
        <v>175000</v>
      </c>
      <c r="I41" s="5">
        <f t="shared" si="2"/>
        <v>0</v>
      </c>
      <c r="J41" s="5">
        <f t="shared" si="3"/>
        <v>100000</v>
      </c>
      <c r="K41" s="5"/>
      <c r="L41" s="4"/>
    </row>
    <row r="42" spans="1:12" ht="15.75">
      <c r="A42" s="4">
        <v>40</v>
      </c>
      <c r="B42" s="54" t="s">
        <v>1158</v>
      </c>
      <c r="C42" s="98" t="s">
        <v>10</v>
      </c>
      <c r="D42" s="5"/>
      <c r="E42" s="5"/>
      <c r="F42" s="5"/>
      <c r="G42" s="5"/>
      <c r="H42" s="5">
        <v>175000</v>
      </c>
      <c r="I42" s="5">
        <f t="shared" si="2"/>
        <v>0</v>
      </c>
      <c r="J42" s="5">
        <f t="shared" si="3"/>
        <v>100000</v>
      </c>
      <c r="K42" s="5"/>
      <c r="L42" s="4"/>
    </row>
    <row r="43" spans="1:12" ht="15.75">
      <c r="A43" s="4">
        <v>41</v>
      </c>
      <c r="B43" s="54" t="s">
        <v>1159</v>
      </c>
      <c r="C43" s="98" t="s">
        <v>10</v>
      </c>
      <c r="D43" s="5"/>
      <c r="E43" s="5"/>
      <c r="F43" s="5"/>
      <c r="G43" s="5"/>
      <c r="H43" s="5">
        <v>175000</v>
      </c>
      <c r="I43" s="5">
        <f t="shared" si="2"/>
        <v>0</v>
      </c>
      <c r="J43" s="5">
        <f t="shared" si="3"/>
        <v>100000</v>
      </c>
      <c r="K43" s="5"/>
      <c r="L43" s="4"/>
    </row>
    <row r="44" spans="1:12" s="33" customFormat="1" ht="15.75">
      <c r="A44" s="4">
        <v>42</v>
      </c>
      <c r="B44" s="54" t="s">
        <v>1160</v>
      </c>
      <c r="C44" s="98" t="s">
        <v>10</v>
      </c>
      <c r="D44" s="15"/>
      <c r="E44" s="15"/>
      <c r="F44" s="15"/>
      <c r="G44" s="15"/>
      <c r="H44" s="5">
        <v>175000</v>
      </c>
      <c r="I44" s="5">
        <f t="shared" si="2"/>
        <v>0</v>
      </c>
      <c r="J44" s="5">
        <f t="shared" si="3"/>
        <v>100000</v>
      </c>
      <c r="K44" s="15"/>
      <c r="L44" s="14"/>
    </row>
    <row r="45" spans="1:12" ht="15.75">
      <c r="A45" s="4">
        <v>43</v>
      </c>
      <c r="B45" s="54" t="s">
        <v>1161</v>
      </c>
      <c r="C45" s="98" t="s">
        <v>10</v>
      </c>
      <c r="D45" s="5"/>
      <c r="E45" s="5"/>
      <c r="F45" s="5"/>
      <c r="G45" s="5"/>
      <c r="H45" s="5">
        <v>175000</v>
      </c>
      <c r="I45" s="5">
        <f t="shared" si="2"/>
        <v>0</v>
      </c>
      <c r="J45" s="5">
        <f t="shared" si="3"/>
        <v>100000</v>
      </c>
      <c r="K45" s="5"/>
      <c r="L45" s="4"/>
    </row>
    <row r="46" spans="1:12" ht="15.75">
      <c r="A46" s="4">
        <v>44</v>
      </c>
      <c r="B46" s="54" t="s">
        <v>1162</v>
      </c>
      <c r="C46" s="98" t="s">
        <v>10</v>
      </c>
      <c r="D46" s="5">
        <v>175000</v>
      </c>
      <c r="E46" s="5"/>
      <c r="F46" s="5"/>
      <c r="G46" s="5"/>
      <c r="H46" s="5">
        <v>175000</v>
      </c>
      <c r="I46" s="5">
        <f t="shared" si="2"/>
        <v>175000</v>
      </c>
      <c r="J46" s="5">
        <f t="shared" si="3"/>
        <v>-75000</v>
      </c>
      <c r="K46" s="5"/>
      <c r="L46" s="4"/>
    </row>
    <row r="47" spans="1:12" ht="15.75">
      <c r="A47" s="4">
        <v>45</v>
      </c>
      <c r="B47" s="54" t="s">
        <v>1163</v>
      </c>
      <c r="C47" s="98" t="s">
        <v>10</v>
      </c>
      <c r="D47" s="5">
        <v>100000</v>
      </c>
      <c r="E47" s="5"/>
      <c r="F47" s="5"/>
      <c r="G47" s="5"/>
      <c r="H47" s="5">
        <v>175000</v>
      </c>
      <c r="I47" s="5">
        <f t="shared" si="2"/>
        <v>100000</v>
      </c>
      <c r="J47" s="5">
        <f t="shared" si="3"/>
        <v>0</v>
      </c>
      <c r="K47" s="5"/>
      <c r="L47" s="4"/>
    </row>
    <row r="48" spans="1:12" ht="15.75">
      <c r="A48" s="4">
        <v>46</v>
      </c>
      <c r="B48" s="54" t="s">
        <v>1164</v>
      </c>
      <c r="C48" s="98" t="s">
        <v>10</v>
      </c>
      <c r="D48" s="5"/>
      <c r="E48" s="5"/>
      <c r="F48" s="5"/>
      <c r="G48" s="5"/>
      <c r="H48" s="5">
        <v>175000</v>
      </c>
      <c r="I48" s="5">
        <f t="shared" si="2"/>
        <v>0</v>
      </c>
      <c r="J48" s="5">
        <f t="shared" si="3"/>
        <v>100000</v>
      </c>
      <c r="K48" s="4"/>
      <c r="L48" s="4"/>
    </row>
    <row r="49" spans="1:12" ht="15.75">
      <c r="A49" s="4">
        <v>47</v>
      </c>
      <c r="B49" s="54" t="s">
        <v>1165</v>
      </c>
      <c r="C49" s="98" t="s">
        <v>10</v>
      </c>
      <c r="D49" s="5"/>
      <c r="E49" s="5"/>
      <c r="F49" s="5"/>
      <c r="G49" s="5"/>
      <c r="H49" s="5">
        <v>175000</v>
      </c>
      <c r="I49" s="5">
        <f t="shared" si="2"/>
        <v>0</v>
      </c>
      <c r="J49" s="5">
        <f t="shared" si="3"/>
        <v>100000</v>
      </c>
      <c r="K49" s="5"/>
      <c r="L49" s="4"/>
    </row>
    <row r="50" spans="1:12" ht="15.75">
      <c r="A50" s="4">
        <v>48</v>
      </c>
      <c r="B50" s="54" t="s">
        <v>1166</v>
      </c>
      <c r="C50" s="98" t="s">
        <v>10</v>
      </c>
      <c r="D50" s="5"/>
      <c r="E50" s="5"/>
      <c r="F50" s="5"/>
      <c r="G50" s="5"/>
      <c r="H50" s="5">
        <v>175000</v>
      </c>
      <c r="I50" s="5">
        <f t="shared" si="2"/>
        <v>0</v>
      </c>
      <c r="J50" s="5">
        <f t="shared" si="3"/>
        <v>100000</v>
      </c>
      <c r="K50" s="5"/>
      <c r="L50" s="4"/>
    </row>
    <row r="51" spans="1:12" ht="15.75">
      <c r="A51" s="4">
        <v>49</v>
      </c>
      <c r="B51" s="54" t="s">
        <v>1167</v>
      </c>
      <c r="C51" s="98" t="s">
        <v>10</v>
      </c>
      <c r="D51" s="5"/>
      <c r="E51" s="5"/>
      <c r="F51" s="5"/>
      <c r="G51" s="5"/>
      <c r="H51" s="5">
        <v>175000</v>
      </c>
      <c r="I51" s="5">
        <f t="shared" si="2"/>
        <v>0</v>
      </c>
      <c r="J51" s="5">
        <f t="shared" si="3"/>
        <v>100000</v>
      </c>
      <c r="K51" s="5"/>
      <c r="L51" s="4"/>
    </row>
    <row r="52" spans="1:12" ht="15.75">
      <c r="A52" s="4">
        <v>50</v>
      </c>
      <c r="B52" s="54" t="s">
        <v>1168</v>
      </c>
      <c r="C52" s="98" t="s">
        <v>10</v>
      </c>
      <c r="D52" s="5"/>
      <c r="E52" s="5"/>
      <c r="F52" s="5"/>
      <c r="G52" s="5"/>
      <c r="H52" s="5">
        <v>175000</v>
      </c>
      <c r="I52" s="5">
        <f t="shared" si="2"/>
        <v>0</v>
      </c>
      <c r="J52" s="5">
        <f t="shared" si="3"/>
        <v>100000</v>
      </c>
      <c r="K52" s="5"/>
      <c r="L52" s="4"/>
    </row>
    <row r="53" spans="1:12" s="33" customFormat="1" ht="15.75">
      <c r="A53" s="4">
        <v>51</v>
      </c>
      <c r="B53" s="54" t="s">
        <v>1169</v>
      </c>
      <c r="C53" s="98" t="s">
        <v>10</v>
      </c>
      <c r="D53" s="15"/>
      <c r="E53" s="15"/>
      <c r="F53" s="15"/>
      <c r="G53" s="15"/>
      <c r="H53" s="5">
        <v>175000</v>
      </c>
      <c r="I53" s="5">
        <f t="shared" si="2"/>
        <v>0</v>
      </c>
      <c r="J53" s="5">
        <f t="shared" si="3"/>
        <v>100000</v>
      </c>
      <c r="K53" s="15"/>
      <c r="L53" s="14"/>
    </row>
    <row r="54" spans="1:12" ht="15.75">
      <c r="A54" s="4">
        <v>52</v>
      </c>
      <c r="B54" s="54" t="s">
        <v>1170</v>
      </c>
      <c r="C54" s="98" t="s">
        <v>10</v>
      </c>
      <c r="D54" s="5"/>
      <c r="E54" s="5"/>
      <c r="F54" s="5"/>
      <c r="G54" s="5"/>
      <c r="H54" s="5">
        <v>175000</v>
      </c>
      <c r="I54" s="5">
        <f t="shared" si="2"/>
        <v>0</v>
      </c>
      <c r="J54" s="5">
        <f t="shared" si="3"/>
        <v>100000</v>
      </c>
      <c r="K54" s="5"/>
      <c r="L54" s="4"/>
    </row>
    <row r="55" spans="1:12" s="33" customFormat="1" ht="15.75">
      <c r="A55" s="4">
        <v>53</v>
      </c>
      <c r="B55" s="54" t="s">
        <v>1171</v>
      </c>
      <c r="C55" s="98" t="s">
        <v>10</v>
      </c>
      <c r="D55" s="15">
        <v>50000</v>
      </c>
      <c r="E55" s="15"/>
      <c r="F55" s="15"/>
      <c r="G55" s="15"/>
      <c r="H55" s="5">
        <v>175000</v>
      </c>
      <c r="I55" s="5">
        <f t="shared" si="2"/>
        <v>50000</v>
      </c>
      <c r="J55" s="5">
        <f t="shared" si="3"/>
        <v>50000</v>
      </c>
      <c r="K55" s="15"/>
      <c r="L55" s="14"/>
    </row>
    <row r="56" spans="1:12" ht="15.75">
      <c r="A56" s="4">
        <v>54</v>
      </c>
      <c r="B56" s="131"/>
      <c r="C56" s="98"/>
      <c r="D56" s="5"/>
      <c r="E56" s="5"/>
      <c r="F56" s="5"/>
      <c r="G56" s="5"/>
      <c r="H56" s="5"/>
      <c r="I56" s="5"/>
      <c r="J56" s="5"/>
      <c r="K56" s="5"/>
      <c r="L56" s="27"/>
    </row>
    <row r="57" spans="1:12" ht="15.75">
      <c r="A57" s="4">
        <v>55</v>
      </c>
      <c r="B57" s="131"/>
      <c r="C57" s="98"/>
      <c r="D57" s="5"/>
      <c r="E57" s="5"/>
      <c r="F57" s="5"/>
      <c r="G57" s="5"/>
      <c r="H57" s="5"/>
      <c r="I57" s="5"/>
      <c r="J57" s="5"/>
      <c r="K57" s="5"/>
      <c r="L57" s="27"/>
    </row>
    <row r="58" spans="1:12" ht="15.75">
      <c r="A58" s="4">
        <v>56</v>
      </c>
      <c r="B58" s="131"/>
      <c r="C58" s="98"/>
      <c r="D58" s="5"/>
      <c r="E58" s="5"/>
      <c r="F58" s="5"/>
      <c r="G58" s="5"/>
      <c r="H58" s="5"/>
      <c r="I58" s="5"/>
      <c r="J58" s="5"/>
      <c r="K58" s="5"/>
      <c r="L58" s="27"/>
    </row>
    <row r="59" spans="1:12" ht="15.75">
      <c r="A59" s="4">
        <v>57</v>
      </c>
      <c r="B59" s="131"/>
      <c r="C59" s="98"/>
      <c r="D59" s="5"/>
      <c r="E59" s="5"/>
      <c r="F59" s="5"/>
      <c r="G59" s="5"/>
      <c r="H59" s="5"/>
      <c r="I59" s="5"/>
      <c r="J59" s="5"/>
      <c r="K59" s="5"/>
      <c r="L59" s="27"/>
    </row>
    <row r="60" spans="1:12" ht="15.75">
      <c r="A60" s="4">
        <v>58</v>
      </c>
      <c r="B60" s="131"/>
      <c r="C60" s="98"/>
      <c r="D60" s="5"/>
      <c r="E60" s="5"/>
      <c r="F60" s="5"/>
      <c r="G60" s="5"/>
      <c r="H60" s="5"/>
      <c r="I60" s="5"/>
      <c r="J60" s="5"/>
      <c r="K60" s="5"/>
      <c r="L60" s="27"/>
    </row>
    <row r="61" spans="1:12" ht="16.5" customHeight="1">
      <c r="A61" s="4">
        <v>59</v>
      </c>
      <c r="B61" s="131"/>
      <c r="C61" s="98"/>
      <c r="D61" s="5"/>
      <c r="E61" s="5"/>
      <c r="F61" s="5"/>
      <c r="G61" s="5"/>
      <c r="H61" s="5"/>
      <c r="I61" s="5"/>
      <c r="J61" s="5"/>
      <c r="K61" s="5"/>
      <c r="L61" s="27"/>
    </row>
    <row r="62" spans="1:12" ht="24.75" customHeight="1">
      <c r="A62" s="4">
        <v>60</v>
      </c>
      <c r="B62" s="131"/>
      <c r="C62" s="98"/>
      <c r="D62" s="5"/>
      <c r="E62" s="5"/>
      <c r="F62" s="5"/>
      <c r="G62" s="5"/>
      <c r="H62" s="5"/>
      <c r="I62" s="5"/>
      <c r="J62" s="5"/>
      <c r="K62" s="5"/>
      <c r="L62" s="27"/>
    </row>
    <row r="63" spans="1:12" ht="15.75">
      <c r="A63" s="4">
        <v>61</v>
      </c>
      <c r="B63" s="131"/>
      <c r="C63" s="98"/>
      <c r="D63" s="5"/>
      <c r="E63" s="5"/>
      <c r="F63" s="5"/>
      <c r="G63" s="5"/>
      <c r="H63" s="5"/>
      <c r="I63" s="5"/>
      <c r="J63" s="5"/>
      <c r="K63" s="5"/>
      <c r="L63" s="27"/>
    </row>
    <row r="64" spans="1:12" ht="25.5" customHeight="1">
      <c r="A64" s="4">
        <v>62</v>
      </c>
      <c r="B64" s="131"/>
      <c r="C64" s="98"/>
      <c r="D64" s="5"/>
      <c r="E64" s="5"/>
      <c r="F64" s="5"/>
      <c r="G64" s="5"/>
      <c r="H64" s="5"/>
      <c r="J64" s="5"/>
      <c r="K64" s="4"/>
      <c r="L64" s="27"/>
    </row>
    <row r="65" spans="1:12" ht="15.75">
      <c r="A65" s="4">
        <v>63</v>
      </c>
      <c r="B65" s="131"/>
      <c r="C65" s="98"/>
      <c r="D65" s="5"/>
      <c r="E65" s="5"/>
      <c r="F65" s="5"/>
      <c r="G65" s="5"/>
      <c r="H65" s="5"/>
      <c r="I65" s="5"/>
      <c r="J65" s="5"/>
      <c r="K65" s="5"/>
      <c r="L65" s="27"/>
    </row>
    <row r="66" spans="1:12" ht="15.75">
      <c r="A66" s="4">
        <v>64</v>
      </c>
      <c r="B66" s="131"/>
      <c r="C66" s="98"/>
      <c r="D66" s="5"/>
      <c r="E66" s="5"/>
      <c r="F66" s="5"/>
      <c r="G66" s="5"/>
      <c r="H66" s="5"/>
      <c r="I66" s="5"/>
      <c r="J66" s="5"/>
      <c r="K66" s="5"/>
      <c r="L66" s="135"/>
    </row>
    <row r="67" spans="1:12" ht="15.75">
      <c r="A67" s="4">
        <v>65</v>
      </c>
      <c r="B67" s="131"/>
      <c r="C67" s="98"/>
      <c r="D67" s="5"/>
      <c r="E67" s="5"/>
      <c r="F67" s="5"/>
      <c r="G67" s="5"/>
      <c r="H67" s="5"/>
      <c r="I67" s="107"/>
      <c r="J67" s="5"/>
      <c r="K67" s="5"/>
    </row>
    <row r="68" spans="1:12" ht="15.75">
      <c r="A68" s="4">
        <v>66</v>
      </c>
      <c r="B68" s="131"/>
      <c r="C68" s="98"/>
      <c r="D68" s="5"/>
      <c r="E68" s="5"/>
      <c r="F68" s="5"/>
      <c r="G68" s="5"/>
      <c r="H68" s="5"/>
      <c r="I68" s="107"/>
      <c r="J68" s="5"/>
      <c r="K68" s="5"/>
    </row>
    <row r="69" spans="1:12" ht="15.75">
      <c r="A69" s="4">
        <v>67</v>
      </c>
      <c r="B69" s="131"/>
      <c r="C69" s="98"/>
      <c r="D69" s="5"/>
      <c r="E69" s="5"/>
      <c r="F69" s="5"/>
      <c r="G69" s="5"/>
      <c r="H69" s="5"/>
      <c r="I69" s="134"/>
      <c r="J69" s="5"/>
      <c r="K69" s="5"/>
    </row>
    <row r="70" spans="1:12" s="201" customFormat="1" ht="15.75">
      <c r="A70" s="4">
        <v>68</v>
      </c>
      <c r="B70" s="204"/>
      <c r="C70" s="205"/>
      <c r="D70" s="200"/>
      <c r="E70" s="200"/>
      <c r="F70" s="200"/>
      <c r="G70" s="200"/>
      <c r="H70" s="200"/>
      <c r="I70" s="205"/>
      <c r="J70" s="200"/>
      <c r="K70" s="200"/>
    </row>
    <row r="71" spans="1:12" ht="15.75">
      <c r="A71" s="4">
        <v>69</v>
      </c>
      <c r="B71" s="131"/>
      <c r="C71" s="98"/>
      <c r="D71" s="5"/>
      <c r="E71" s="5"/>
      <c r="F71" s="5"/>
      <c r="G71" s="5"/>
      <c r="H71" s="5"/>
      <c r="I71" s="107"/>
      <c r="J71" s="5"/>
      <c r="K71" s="4"/>
    </row>
    <row r="72" spans="1:12" s="33" customFormat="1" ht="15.75">
      <c r="A72" s="4">
        <v>70</v>
      </c>
      <c r="B72" s="132"/>
      <c r="C72" s="98"/>
      <c r="D72" s="15"/>
      <c r="E72" s="15"/>
      <c r="F72" s="15"/>
      <c r="G72" s="15"/>
      <c r="H72" s="15"/>
      <c r="I72" s="98"/>
      <c r="J72" s="15"/>
      <c r="K72" s="15"/>
    </row>
    <row r="73" spans="1:12" ht="20.25" customHeight="1" thickBot="1">
      <c r="A73" s="4">
        <v>71</v>
      </c>
      <c r="B73" s="64"/>
      <c r="C73" s="27"/>
      <c r="D73" s="5"/>
      <c r="E73" s="5"/>
      <c r="F73" s="5"/>
      <c r="G73" s="5"/>
      <c r="H73" s="5"/>
      <c r="I73" s="4"/>
      <c r="J73" s="4"/>
      <c r="K73" s="4"/>
    </row>
    <row r="74" spans="1:12" ht="21" customHeight="1" thickBot="1">
      <c r="A74" s="4">
        <v>72</v>
      </c>
      <c r="B74" s="64"/>
      <c r="C74" s="27"/>
      <c r="D74" s="5"/>
      <c r="E74" s="5"/>
      <c r="F74" s="5"/>
      <c r="G74" s="5"/>
      <c r="H74" s="5"/>
      <c r="I74" s="5"/>
      <c r="J74" s="5"/>
      <c r="K74" s="4"/>
    </row>
    <row r="75" spans="1:12" ht="16.5" thickBot="1">
      <c r="A75" s="4">
        <v>73</v>
      </c>
      <c r="B75" s="64"/>
    </row>
  </sheetData>
  <sortState ref="A3:J73">
    <sortCondition ref="B3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76"/>
  <sheetViews>
    <sheetView workbookViewId="0">
      <selection activeCell="D5" sqref="D5"/>
    </sheetView>
  </sheetViews>
  <sheetFormatPr defaultColWidth="8.85546875" defaultRowHeight="15"/>
  <cols>
    <col min="1" max="1" width="4.85546875" customWidth="1"/>
    <col min="2" max="2" width="45.42578125" customWidth="1"/>
    <col min="4" max="4" width="9" bestFit="1" customWidth="1"/>
    <col min="5" max="7" width="9" customWidth="1"/>
    <col min="8" max="8" width="12.85546875" customWidth="1"/>
    <col min="9" max="9" width="11.5703125" bestFit="1" customWidth="1"/>
    <col min="10" max="10" width="10.7109375" customWidth="1"/>
    <col min="11" max="11" width="10.7109375" bestFit="1" customWidth="1"/>
  </cols>
  <sheetData>
    <row r="1" spans="1:11">
      <c r="A1" s="251" t="s">
        <v>74</v>
      </c>
      <c r="B1" s="251"/>
    </row>
    <row r="2" spans="1:11" ht="30">
      <c r="A2" s="4" t="s">
        <v>0</v>
      </c>
      <c r="B2" s="4" t="s">
        <v>1</v>
      </c>
      <c r="C2" s="4" t="s">
        <v>2</v>
      </c>
      <c r="D2" s="9" t="s">
        <v>4</v>
      </c>
      <c r="E2" s="9" t="s">
        <v>65</v>
      </c>
      <c r="F2" s="9" t="s">
        <v>6</v>
      </c>
      <c r="G2" s="9" t="s">
        <v>40</v>
      </c>
      <c r="H2" s="9" t="s">
        <v>75</v>
      </c>
      <c r="I2" s="9" t="s">
        <v>8</v>
      </c>
      <c r="J2" s="9" t="s">
        <v>69</v>
      </c>
    </row>
    <row r="3" spans="1:11" ht="15.75">
      <c r="A3" s="4">
        <v>1</v>
      </c>
      <c r="B3" s="54" t="s">
        <v>1172</v>
      </c>
      <c r="C3" s="4"/>
      <c r="D3" s="5">
        <v>15000</v>
      </c>
      <c r="E3" s="5"/>
      <c r="F3" s="5"/>
      <c r="G3" s="5"/>
      <c r="H3" s="5">
        <v>175000</v>
      </c>
      <c r="I3" s="5">
        <f>SUM(D3:G3)</f>
        <v>15000</v>
      </c>
      <c r="J3" s="5">
        <f>100000-I3</f>
        <v>85000</v>
      </c>
    </row>
    <row r="4" spans="1:11" ht="15.75">
      <c r="A4" s="4">
        <v>2</v>
      </c>
      <c r="B4" s="54" t="s">
        <v>1173</v>
      </c>
      <c r="C4" s="4"/>
      <c r="D4" s="5"/>
      <c r="E4" s="5"/>
      <c r="F4" s="5"/>
      <c r="G4" s="5"/>
      <c r="H4" s="5">
        <v>175000</v>
      </c>
      <c r="I4" s="5">
        <f t="shared" ref="I4:I67" si="0">SUM(D4:G4)</f>
        <v>0</v>
      </c>
      <c r="J4" s="5">
        <f t="shared" ref="J4:J56" si="1">100000-I4</f>
        <v>100000</v>
      </c>
    </row>
    <row r="5" spans="1:11" ht="15.75">
      <c r="A5" s="4">
        <v>3</v>
      </c>
      <c r="B5" s="54" t="s">
        <v>1174</v>
      </c>
      <c r="C5" s="4"/>
      <c r="D5" s="5">
        <v>15000</v>
      </c>
      <c r="E5" s="5"/>
      <c r="F5" s="5"/>
      <c r="G5" s="5"/>
      <c r="H5" s="5">
        <v>175000</v>
      </c>
      <c r="I5" s="5">
        <f t="shared" si="0"/>
        <v>15000</v>
      </c>
      <c r="J5" s="5">
        <f t="shared" si="1"/>
        <v>85000</v>
      </c>
    </row>
    <row r="6" spans="1:11" ht="15.75">
      <c r="A6" s="4">
        <v>4</v>
      </c>
      <c r="B6" s="54" t="s">
        <v>1175</v>
      </c>
      <c r="C6" s="4"/>
      <c r="D6" s="5">
        <v>15000</v>
      </c>
      <c r="E6" s="5"/>
      <c r="F6" s="5"/>
      <c r="G6" s="5"/>
      <c r="H6" s="5">
        <v>175000</v>
      </c>
      <c r="I6" s="5">
        <f t="shared" si="0"/>
        <v>15000</v>
      </c>
      <c r="J6" s="5">
        <f t="shared" si="1"/>
        <v>85000</v>
      </c>
    </row>
    <row r="7" spans="1:11" ht="15.75">
      <c r="A7" s="4">
        <v>5</v>
      </c>
      <c r="B7" s="54" t="s">
        <v>1176</v>
      </c>
      <c r="C7" s="4"/>
      <c r="D7" s="5"/>
      <c r="E7" s="5"/>
      <c r="F7" s="5"/>
      <c r="G7" s="5"/>
      <c r="H7" s="5">
        <v>175000</v>
      </c>
      <c r="I7" s="5">
        <f t="shared" si="0"/>
        <v>0</v>
      </c>
      <c r="J7" s="5">
        <f t="shared" si="1"/>
        <v>100000</v>
      </c>
    </row>
    <row r="8" spans="1:11" ht="15.75">
      <c r="A8" s="4">
        <v>6</v>
      </c>
      <c r="B8" s="54" t="s">
        <v>1177</v>
      </c>
      <c r="C8" s="4"/>
      <c r="D8" s="5"/>
      <c r="E8" s="5"/>
      <c r="F8" s="5"/>
      <c r="G8" s="5"/>
      <c r="H8" s="5">
        <v>175000</v>
      </c>
      <c r="I8" s="5">
        <f t="shared" si="0"/>
        <v>0</v>
      </c>
      <c r="J8" s="5">
        <f t="shared" si="1"/>
        <v>100000</v>
      </c>
    </row>
    <row r="9" spans="1:11" ht="15.75">
      <c r="A9" s="4">
        <v>7</v>
      </c>
      <c r="B9" s="54" t="s">
        <v>1178</v>
      </c>
      <c r="C9" s="4"/>
      <c r="D9" s="5">
        <v>15000</v>
      </c>
      <c r="E9" s="5"/>
      <c r="F9" s="5"/>
      <c r="G9" s="5"/>
      <c r="H9" s="5">
        <v>175000</v>
      </c>
      <c r="I9" s="5">
        <f t="shared" si="0"/>
        <v>15000</v>
      </c>
      <c r="J9" s="5">
        <f t="shared" si="1"/>
        <v>85000</v>
      </c>
    </row>
    <row r="10" spans="1:11" ht="15.75">
      <c r="A10" s="4">
        <v>8</v>
      </c>
      <c r="B10" s="54" t="s">
        <v>1179</v>
      </c>
      <c r="C10" s="4"/>
      <c r="D10" s="5"/>
      <c r="E10" s="5"/>
      <c r="F10" s="5"/>
      <c r="G10" s="5"/>
      <c r="H10" s="5">
        <v>175000</v>
      </c>
      <c r="I10" s="5">
        <f t="shared" si="0"/>
        <v>0</v>
      </c>
      <c r="J10" s="5">
        <f t="shared" si="1"/>
        <v>100000</v>
      </c>
    </row>
    <row r="11" spans="1:11" ht="15.75">
      <c r="A11" s="4">
        <v>9</v>
      </c>
      <c r="B11" s="54" t="s">
        <v>1180</v>
      </c>
      <c r="C11" s="4"/>
      <c r="D11" s="5"/>
      <c r="E11" s="5"/>
      <c r="F11" s="5"/>
      <c r="G11" s="5"/>
      <c r="H11" s="5">
        <v>175000</v>
      </c>
      <c r="I11" s="5">
        <f t="shared" si="0"/>
        <v>0</v>
      </c>
      <c r="J11" s="5">
        <f t="shared" si="1"/>
        <v>100000</v>
      </c>
    </row>
    <row r="12" spans="1:11" ht="15.75">
      <c r="A12" s="4">
        <v>10</v>
      </c>
      <c r="B12" s="54" t="s">
        <v>1181</v>
      </c>
      <c r="C12" s="4"/>
      <c r="D12" s="5"/>
      <c r="E12" s="5"/>
      <c r="F12" s="5"/>
      <c r="G12" s="5"/>
      <c r="H12" s="5">
        <v>175000</v>
      </c>
      <c r="I12" s="5">
        <f t="shared" si="0"/>
        <v>0</v>
      </c>
      <c r="J12" s="5">
        <f t="shared" si="1"/>
        <v>100000</v>
      </c>
    </row>
    <row r="13" spans="1:11" s="33" customFormat="1" ht="15.75">
      <c r="A13" s="14">
        <v>11</v>
      </c>
      <c r="B13" s="54" t="s">
        <v>1182</v>
      </c>
      <c r="C13" s="14"/>
      <c r="D13" s="15">
        <v>25000</v>
      </c>
      <c r="E13" s="15"/>
      <c r="F13" s="15"/>
      <c r="G13" s="15"/>
      <c r="H13" s="5">
        <v>175000</v>
      </c>
      <c r="I13" s="5">
        <f t="shared" si="0"/>
        <v>25000</v>
      </c>
      <c r="J13" s="5">
        <f t="shared" si="1"/>
        <v>75000</v>
      </c>
      <c r="K13" s="157"/>
    </row>
    <row r="14" spans="1:11" ht="15.75">
      <c r="A14" s="4">
        <v>12</v>
      </c>
      <c r="B14" s="54" t="s">
        <v>1183</v>
      </c>
      <c r="C14" s="4"/>
      <c r="D14" s="5"/>
      <c r="E14" s="5"/>
      <c r="F14" s="5"/>
      <c r="G14" s="5"/>
      <c r="H14" s="5">
        <v>175000</v>
      </c>
      <c r="I14" s="5">
        <f t="shared" si="0"/>
        <v>0</v>
      </c>
      <c r="J14" s="5">
        <f t="shared" si="1"/>
        <v>100000</v>
      </c>
    </row>
    <row r="15" spans="1:11" ht="15.75">
      <c r="A15" s="4">
        <v>13</v>
      </c>
      <c r="B15" s="54" t="s">
        <v>1184</v>
      </c>
      <c r="C15" s="4"/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</row>
    <row r="16" spans="1:11" ht="15.75">
      <c r="A16" s="4">
        <v>14</v>
      </c>
      <c r="B16" s="54" t="s">
        <v>1185</v>
      </c>
      <c r="C16" s="4"/>
      <c r="D16" s="5"/>
      <c r="E16" s="5"/>
      <c r="F16" s="5"/>
      <c r="G16" s="5"/>
      <c r="H16" s="5">
        <v>175000</v>
      </c>
      <c r="I16" s="5">
        <f t="shared" si="0"/>
        <v>0</v>
      </c>
      <c r="J16" s="5">
        <f t="shared" si="1"/>
        <v>100000</v>
      </c>
    </row>
    <row r="17" spans="1:11" ht="15.75">
      <c r="A17" s="4">
        <v>15</v>
      </c>
      <c r="B17" s="54" t="s">
        <v>1186</v>
      </c>
      <c r="C17" s="4"/>
      <c r="D17" s="5"/>
      <c r="E17" s="5"/>
      <c r="F17" s="5"/>
      <c r="G17" s="5"/>
      <c r="H17" s="5">
        <v>175000</v>
      </c>
      <c r="I17" s="5">
        <f t="shared" si="0"/>
        <v>0</v>
      </c>
      <c r="J17" s="5">
        <f t="shared" si="1"/>
        <v>100000</v>
      </c>
    </row>
    <row r="18" spans="1:11" ht="15.75">
      <c r="A18" s="4">
        <v>16</v>
      </c>
      <c r="B18" s="54" t="s">
        <v>1187</v>
      </c>
      <c r="C18" s="4"/>
      <c r="D18" s="5">
        <v>15000</v>
      </c>
      <c r="E18" s="5"/>
      <c r="F18" s="5"/>
      <c r="G18" s="5"/>
      <c r="H18" s="5">
        <v>175000</v>
      </c>
      <c r="I18" s="5">
        <f t="shared" si="0"/>
        <v>15000</v>
      </c>
      <c r="J18" s="5">
        <f t="shared" si="1"/>
        <v>85000</v>
      </c>
    </row>
    <row r="19" spans="1:11" ht="15.75">
      <c r="A19" s="4">
        <v>17</v>
      </c>
      <c r="B19" s="54" t="s">
        <v>1188</v>
      </c>
      <c r="C19" s="4"/>
      <c r="D19" s="5">
        <v>100000</v>
      </c>
      <c r="E19" s="5"/>
      <c r="F19" s="5"/>
      <c r="G19" s="5"/>
      <c r="H19" s="5">
        <v>175000</v>
      </c>
      <c r="I19" s="5">
        <f t="shared" si="0"/>
        <v>100000</v>
      </c>
      <c r="J19" s="5">
        <f t="shared" si="1"/>
        <v>0</v>
      </c>
    </row>
    <row r="20" spans="1:11" ht="15.75">
      <c r="A20" s="4">
        <v>18</v>
      </c>
      <c r="B20" s="54" t="s">
        <v>1189</v>
      </c>
      <c r="C20" s="4"/>
      <c r="D20" s="5"/>
      <c r="E20" s="5"/>
      <c r="F20" s="5"/>
      <c r="G20" s="5"/>
      <c r="H20" s="5">
        <v>175000</v>
      </c>
      <c r="I20" s="5">
        <f t="shared" si="0"/>
        <v>0</v>
      </c>
      <c r="J20" s="5">
        <f t="shared" si="1"/>
        <v>100000</v>
      </c>
    </row>
    <row r="21" spans="1:11" s="33" customFormat="1" ht="15.75">
      <c r="A21" s="14">
        <v>19</v>
      </c>
      <c r="B21" s="54" t="s">
        <v>1668</v>
      </c>
      <c r="C21" s="14"/>
      <c r="D21" s="15">
        <v>15000</v>
      </c>
      <c r="E21" s="15"/>
      <c r="F21" s="15"/>
      <c r="G21" s="15"/>
      <c r="H21" s="5">
        <v>175000</v>
      </c>
      <c r="I21" s="5">
        <f t="shared" si="0"/>
        <v>15000</v>
      </c>
      <c r="J21" s="5">
        <f t="shared" si="1"/>
        <v>85000</v>
      </c>
      <c r="K21" s="157"/>
    </row>
    <row r="22" spans="1:11" ht="15.75">
      <c r="A22" s="4">
        <v>20</v>
      </c>
      <c r="B22" s="54" t="s">
        <v>1190</v>
      </c>
      <c r="C22" s="4"/>
      <c r="D22" s="5"/>
      <c r="E22" s="5"/>
      <c r="F22" s="5"/>
      <c r="G22" s="5"/>
      <c r="H22" s="5">
        <v>175000</v>
      </c>
      <c r="I22" s="5">
        <f t="shared" si="0"/>
        <v>0</v>
      </c>
      <c r="J22" s="5">
        <f t="shared" si="1"/>
        <v>100000</v>
      </c>
    </row>
    <row r="23" spans="1:11" ht="15.75">
      <c r="A23" s="4">
        <v>21</v>
      </c>
      <c r="B23" s="54" t="s">
        <v>1191</v>
      </c>
      <c r="C23" s="4"/>
      <c r="D23" s="5"/>
      <c r="E23" s="5"/>
      <c r="F23" s="5"/>
      <c r="G23" s="5"/>
      <c r="H23" s="5">
        <v>175000</v>
      </c>
      <c r="I23" s="5">
        <f t="shared" si="0"/>
        <v>0</v>
      </c>
      <c r="J23" s="5">
        <f t="shared" si="1"/>
        <v>100000</v>
      </c>
    </row>
    <row r="24" spans="1:11" ht="15.75">
      <c r="A24" s="4">
        <v>22</v>
      </c>
      <c r="B24" s="54" t="s">
        <v>1192</v>
      </c>
      <c r="C24" s="4"/>
      <c r="D24" s="5">
        <v>100000</v>
      </c>
      <c r="E24" s="5"/>
      <c r="F24" s="5"/>
      <c r="G24" s="5"/>
      <c r="H24" s="5">
        <v>175000</v>
      </c>
      <c r="I24" s="5">
        <f t="shared" si="0"/>
        <v>100000</v>
      </c>
      <c r="J24" s="5">
        <f t="shared" si="1"/>
        <v>0</v>
      </c>
    </row>
    <row r="25" spans="1:11" ht="15.75">
      <c r="A25" s="4">
        <v>23</v>
      </c>
      <c r="B25" s="54" t="s">
        <v>1193</v>
      </c>
      <c r="C25" s="4"/>
      <c r="D25" s="5">
        <v>100000</v>
      </c>
      <c r="E25" s="5"/>
      <c r="F25" s="5"/>
      <c r="G25" s="5"/>
      <c r="H25" s="5">
        <v>175000</v>
      </c>
      <c r="I25" s="5">
        <f t="shared" si="0"/>
        <v>100000</v>
      </c>
      <c r="J25" s="5">
        <f t="shared" si="1"/>
        <v>0</v>
      </c>
    </row>
    <row r="26" spans="1:11" ht="15.75">
      <c r="A26" s="4">
        <v>24</v>
      </c>
      <c r="B26" s="54" t="s">
        <v>1194</v>
      </c>
      <c r="C26" s="4"/>
      <c r="D26" s="5"/>
      <c r="E26" s="5"/>
      <c r="F26" s="5"/>
      <c r="G26" s="5"/>
      <c r="H26" s="5">
        <v>175000</v>
      </c>
      <c r="I26" s="5">
        <f t="shared" si="0"/>
        <v>0</v>
      </c>
      <c r="J26" s="5">
        <f t="shared" si="1"/>
        <v>100000</v>
      </c>
    </row>
    <row r="27" spans="1:11" ht="15.75">
      <c r="A27" s="4">
        <v>25</v>
      </c>
      <c r="B27" s="54" t="s">
        <v>1195</v>
      </c>
      <c r="C27" s="4"/>
      <c r="D27" s="5"/>
      <c r="E27" s="5"/>
      <c r="F27" s="5"/>
      <c r="G27" s="5"/>
      <c r="H27" s="5">
        <v>175000</v>
      </c>
      <c r="I27" s="5">
        <f t="shared" si="0"/>
        <v>0</v>
      </c>
      <c r="J27" s="5">
        <f t="shared" si="1"/>
        <v>100000</v>
      </c>
    </row>
    <row r="28" spans="1:11" ht="15.75">
      <c r="A28" s="4">
        <v>26</v>
      </c>
      <c r="B28" s="54" t="s">
        <v>1196</v>
      </c>
      <c r="C28" s="4"/>
      <c r="D28" s="5">
        <v>100000</v>
      </c>
      <c r="E28" s="5"/>
      <c r="F28" s="5"/>
      <c r="G28" s="5"/>
      <c r="H28" s="5">
        <v>175000</v>
      </c>
      <c r="I28" s="5">
        <f t="shared" si="0"/>
        <v>100000</v>
      </c>
      <c r="J28" s="5">
        <f t="shared" si="1"/>
        <v>0</v>
      </c>
    </row>
    <row r="29" spans="1:11" ht="15.75">
      <c r="A29" s="4">
        <v>27</v>
      </c>
      <c r="B29" s="54" t="s">
        <v>1083</v>
      </c>
      <c r="C29" s="4"/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</row>
    <row r="30" spans="1:11" ht="15.75">
      <c r="A30" s="4">
        <v>28</v>
      </c>
      <c r="B30" s="54" t="s">
        <v>1197</v>
      </c>
      <c r="C30" s="4"/>
      <c r="D30" s="5"/>
      <c r="E30" s="5"/>
      <c r="F30" s="5"/>
      <c r="G30" s="5"/>
      <c r="H30" s="5">
        <v>175000</v>
      </c>
      <c r="I30" s="5">
        <f t="shared" si="0"/>
        <v>0</v>
      </c>
      <c r="J30" s="5">
        <f t="shared" si="1"/>
        <v>100000</v>
      </c>
    </row>
    <row r="31" spans="1:11" ht="15.75">
      <c r="A31" s="4">
        <v>29</v>
      </c>
      <c r="B31" s="54" t="s">
        <v>1198</v>
      </c>
      <c r="C31" s="4"/>
      <c r="D31" s="5">
        <v>100000</v>
      </c>
      <c r="E31" s="5"/>
      <c r="F31" s="5"/>
      <c r="G31" s="5"/>
      <c r="H31" s="5">
        <v>175000</v>
      </c>
      <c r="I31" s="5">
        <f t="shared" si="0"/>
        <v>100000</v>
      </c>
      <c r="J31" s="5">
        <f t="shared" si="1"/>
        <v>0</v>
      </c>
    </row>
    <row r="32" spans="1:11" ht="15.75">
      <c r="A32" s="4">
        <v>30</v>
      </c>
      <c r="B32" s="54" t="s">
        <v>1199</v>
      </c>
      <c r="C32" s="4"/>
      <c r="D32" s="5">
        <v>15000</v>
      </c>
      <c r="E32" s="5"/>
      <c r="F32" s="5"/>
      <c r="G32" s="5"/>
      <c r="H32" s="5">
        <v>175000</v>
      </c>
      <c r="I32" s="5">
        <f t="shared" si="0"/>
        <v>15000</v>
      </c>
      <c r="J32" s="5">
        <f t="shared" si="1"/>
        <v>85000</v>
      </c>
    </row>
    <row r="33" spans="1:11" ht="15.75">
      <c r="A33" s="4">
        <v>31</v>
      </c>
      <c r="B33" s="54" t="s">
        <v>1200</v>
      </c>
      <c r="C33" s="4"/>
      <c r="D33" s="5"/>
      <c r="E33" s="5"/>
      <c r="F33" s="5"/>
      <c r="G33" s="5"/>
      <c r="H33" s="5">
        <v>175000</v>
      </c>
      <c r="I33" s="5">
        <f t="shared" si="0"/>
        <v>0</v>
      </c>
      <c r="J33" s="5">
        <f t="shared" si="1"/>
        <v>100000</v>
      </c>
    </row>
    <row r="34" spans="1:11" ht="15.75">
      <c r="A34" s="4">
        <v>32</v>
      </c>
      <c r="B34" s="54" t="s">
        <v>1201</v>
      </c>
      <c r="C34" s="4"/>
      <c r="D34" s="5"/>
      <c r="E34" s="5"/>
      <c r="F34" s="5"/>
      <c r="G34" s="5"/>
      <c r="H34" s="5">
        <v>175000</v>
      </c>
      <c r="I34" s="5">
        <f t="shared" si="0"/>
        <v>0</v>
      </c>
      <c r="J34" s="5">
        <f t="shared" si="1"/>
        <v>100000</v>
      </c>
    </row>
    <row r="35" spans="1:11" ht="15.75">
      <c r="A35" s="4">
        <v>33</v>
      </c>
      <c r="B35" s="54" t="s">
        <v>1202</v>
      </c>
      <c r="C35" s="4"/>
      <c r="D35" s="5"/>
      <c r="E35" s="5"/>
      <c r="F35" s="5"/>
      <c r="G35" s="5"/>
      <c r="H35" s="5">
        <v>175000</v>
      </c>
      <c r="I35" s="5">
        <f t="shared" si="0"/>
        <v>0</v>
      </c>
      <c r="J35" s="5">
        <f t="shared" si="1"/>
        <v>100000</v>
      </c>
    </row>
    <row r="36" spans="1:11" ht="15.75">
      <c r="A36" s="4">
        <v>34</v>
      </c>
      <c r="B36" s="54" t="s">
        <v>1203</v>
      </c>
      <c r="C36" s="4"/>
      <c r="D36" s="5"/>
      <c r="E36" s="5"/>
      <c r="F36" s="5"/>
      <c r="G36" s="5"/>
      <c r="H36" s="5">
        <v>175000</v>
      </c>
      <c r="I36" s="5">
        <f t="shared" si="0"/>
        <v>0</v>
      </c>
      <c r="J36" s="5">
        <f t="shared" si="1"/>
        <v>100000</v>
      </c>
    </row>
    <row r="37" spans="1:11" ht="15.75">
      <c r="A37" s="4">
        <v>35</v>
      </c>
      <c r="B37" s="54" t="s">
        <v>1204</v>
      </c>
      <c r="C37" s="4"/>
      <c r="D37" s="5">
        <v>150000</v>
      </c>
      <c r="E37" s="5"/>
      <c r="F37" s="5"/>
      <c r="G37" s="5"/>
      <c r="H37" s="5">
        <v>175000</v>
      </c>
      <c r="I37" s="5">
        <f t="shared" si="0"/>
        <v>150000</v>
      </c>
      <c r="J37" s="5">
        <f t="shared" si="1"/>
        <v>-50000</v>
      </c>
    </row>
    <row r="38" spans="1:11" ht="15.75">
      <c r="A38" s="4">
        <v>36</v>
      </c>
      <c r="B38" s="54" t="s">
        <v>1205</v>
      </c>
      <c r="C38" s="4"/>
      <c r="D38" s="5"/>
      <c r="E38" s="5"/>
      <c r="F38" s="5"/>
      <c r="G38" s="5"/>
      <c r="H38" s="5">
        <v>175000</v>
      </c>
      <c r="I38" s="5">
        <f t="shared" si="0"/>
        <v>0</v>
      </c>
      <c r="J38" s="5">
        <f t="shared" si="1"/>
        <v>100000</v>
      </c>
    </row>
    <row r="39" spans="1:11" ht="15.75">
      <c r="A39" s="4">
        <v>37</v>
      </c>
      <c r="B39" s="54" t="s">
        <v>1206</v>
      </c>
      <c r="C39" s="4"/>
      <c r="D39" s="5"/>
      <c r="E39" s="5"/>
      <c r="F39" s="5"/>
      <c r="G39" s="5"/>
      <c r="H39" s="5">
        <v>175000</v>
      </c>
      <c r="I39" s="5">
        <f t="shared" si="0"/>
        <v>0</v>
      </c>
      <c r="J39" s="5">
        <f t="shared" si="1"/>
        <v>100000</v>
      </c>
    </row>
    <row r="40" spans="1:11" s="33" customFormat="1" ht="15.75">
      <c r="A40" s="14">
        <v>38</v>
      </c>
      <c r="B40" s="54" t="s">
        <v>1207</v>
      </c>
      <c r="C40" s="14"/>
      <c r="D40" s="15"/>
      <c r="E40" s="15"/>
      <c r="F40" s="15"/>
      <c r="G40" s="15"/>
      <c r="H40" s="5">
        <v>175000</v>
      </c>
      <c r="I40" s="5">
        <f t="shared" si="0"/>
        <v>0</v>
      </c>
      <c r="J40" s="5">
        <f t="shared" si="1"/>
        <v>100000</v>
      </c>
      <c r="K40" s="157"/>
    </row>
    <row r="41" spans="1:11" ht="15.75">
      <c r="A41" s="4">
        <v>39</v>
      </c>
      <c r="B41" s="54" t="s">
        <v>1208</v>
      </c>
      <c r="C41" s="4"/>
      <c r="D41" s="5"/>
      <c r="E41" s="5"/>
      <c r="F41" s="5"/>
      <c r="G41" s="5"/>
      <c r="H41" s="5">
        <v>175000</v>
      </c>
      <c r="I41" s="5">
        <f t="shared" si="0"/>
        <v>0</v>
      </c>
      <c r="J41" s="5">
        <f t="shared" si="1"/>
        <v>100000</v>
      </c>
    </row>
    <row r="42" spans="1:11" ht="15.75">
      <c r="A42" s="4">
        <v>40</v>
      </c>
      <c r="B42" s="54" t="s">
        <v>1209</v>
      </c>
      <c r="C42" s="4"/>
      <c r="D42" s="5">
        <v>40000</v>
      </c>
      <c r="E42" s="5"/>
      <c r="F42" s="5"/>
      <c r="G42" s="5"/>
      <c r="H42" s="5">
        <v>175000</v>
      </c>
      <c r="I42" s="5">
        <f t="shared" si="0"/>
        <v>40000</v>
      </c>
      <c r="J42" s="5">
        <f t="shared" si="1"/>
        <v>60000</v>
      </c>
    </row>
    <row r="43" spans="1:11" ht="15.75">
      <c r="A43" s="4">
        <v>41</v>
      </c>
      <c r="B43" s="54" t="s">
        <v>1210</v>
      </c>
      <c r="C43" s="4"/>
      <c r="D43" s="5"/>
      <c r="E43" s="5"/>
      <c r="F43" s="5"/>
      <c r="G43" s="5"/>
      <c r="H43" s="5">
        <v>175000</v>
      </c>
      <c r="I43" s="5">
        <f t="shared" si="0"/>
        <v>0</v>
      </c>
      <c r="J43" s="5">
        <f t="shared" si="1"/>
        <v>100000</v>
      </c>
    </row>
    <row r="44" spans="1:11" ht="15.75">
      <c r="A44" s="4">
        <v>42</v>
      </c>
      <c r="B44" s="54" t="s">
        <v>1211</v>
      </c>
      <c r="C44" s="4"/>
      <c r="D44" s="5"/>
      <c r="E44" s="5"/>
      <c r="F44" s="5"/>
      <c r="G44" s="5"/>
      <c r="H44" s="5">
        <v>175000</v>
      </c>
      <c r="I44" s="5">
        <f t="shared" si="0"/>
        <v>0</v>
      </c>
      <c r="J44" s="5">
        <f t="shared" si="1"/>
        <v>100000</v>
      </c>
    </row>
    <row r="45" spans="1:11" ht="15.75">
      <c r="A45" s="4">
        <v>43</v>
      </c>
      <c r="B45" s="54" t="s">
        <v>1212</v>
      </c>
      <c r="C45" s="4"/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</row>
    <row r="46" spans="1:11" ht="15.75">
      <c r="A46" s="4">
        <v>44</v>
      </c>
      <c r="B46" s="54" t="s">
        <v>1213</v>
      </c>
      <c r="C46" s="4"/>
      <c r="D46" s="5"/>
      <c r="E46" s="5"/>
      <c r="F46" s="5"/>
      <c r="G46" s="5"/>
      <c r="H46" s="5">
        <v>175000</v>
      </c>
      <c r="I46" s="5">
        <f t="shared" si="0"/>
        <v>0</v>
      </c>
      <c r="J46" s="5">
        <f t="shared" si="1"/>
        <v>100000</v>
      </c>
    </row>
    <row r="47" spans="1:11" ht="15.75">
      <c r="A47" s="4">
        <v>45</v>
      </c>
      <c r="B47" s="54" t="s">
        <v>1214</v>
      </c>
      <c r="C47" s="4"/>
      <c r="D47" s="5"/>
      <c r="E47" s="5"/>
      <c r="F47" s="5"/>
      <c r="G47" s="5"/>
      <c r="H47" s="5">
        <v>175000</v>
      </c>
      <c r="I47" s="5">
        <f t="shared" si="0"/>
        <v>0</v>
      </c>
      <c r="J47" s="5">
        <f t="shared" si="1"/>
        <v>100000</v>
      </c>
    </row>
    <row r="48" spans="1:11" s="59" customFormat="1" ht="15.75">
      <c r="A48" s="58">
        <v>46</v>
      </c>
      <c r="B48" s="54" t="s">
        <v>1215</v>
      </c>
      <c r="C48" s="58"/>
      <c r="D48" s="150"/>
      <c r="E48" s="150"/>
      <c r="F48" s="150"/>
      <c r="G48" s="150"/>
      <c r="H48" s="5">
        <v>175000</v>
      </c>
      <c r="I48" s="5">
        <f t="shared" si="0"/>
        <v>0</v>
      </c>
      <c r="J48" s="5">
        <f t="shared" si="1"/>
        <v>100000</v>
      </c>
    </row>
    <row r="49" spans="1:10" ht="15.75">
      <c r="A49" s="4">
        <v>47</v>
      </c>
      <c r="B49" s="54" t="s">
        <v>1216</v>
      </c>
      <c r="C49" s="4"/>
      <c r="D49" s="5"/>
      <c r="E49" s="5"/>
      <c r="F49" s="5"/>
      <c r="G49" s="5"/>
      <c r="H49" s="5">
        <v>175000</v>
      </c>
      <c r="I49" s="5">
        <f t="shared" si="0"/>
        <v>0</v>
      </c>
      <c r="J49" s="5">
        <f t="shared" si="1"/>
        <v>100000</v>
      </c>
    </row>
    <row r="50" spans="1:10" ht="15.75">
      <c r="A50" s="4">
        <v>48</v>
      </c>
      <c r="B50" s="54" t="s">
        <v>1217</v>
      </c>
      <c r="C50" s="4"/>
      <c r="D50" s="5"/>
      <c r="E50" s="5"/>
      <c r="F50" s="5"/>
      <c r="G50" s="5"/>
      <c r="H50" s="5">
        <v>175000</v>
      </c>
      <c r="I50" s="5">
        <f t="shared" si="0"/>
        <v>0</v>
      </c>
      <c r="J50" s="5">
        <f t="shared" si="1"/>
        <v>100000</v>
      </c>
    </row>
    <row r="51" spans="1:10" ht="15.75">
      <c r="A51" s="4">
        <v>49</v>
      </c>
      <c r="B51" s="54" t="s">
        <v>1218</v>
      </c>
      <c r="C51" s="4"/>
      <c r="D51" s="5"/>
      <c r="E51" s="5"/>
      <c r="F51" s="5"/>
      <c r="G51" s="5"/>
      <c r="H51" s="5">
        <v>175000</v>
      </c>
      <c r="I51" s="5">
        <f t="shared" si="0"/>
        <v>0</v>
      </c>
      <c r="J51" s="5">
        <f t="shared" si="1"/>
        <v>100000</v>
      </c>
    </row>
    <row r="52" spans="1:10" ht="15.75">
      <c r="A52" s="4">
        <v>50</v>
      </c>
      <c r="B52" s="54" t="s">
        <v>1219</v>
      </c>
      <c r="C52" s="4"/>
      <c r="D52" s="5"/>
      <c r="E52" s="5"/>
      <c r="F52" s="5"/>
      <c r="G52" s="5"/>
      <c r="H52" s="5">
        <v>175000</v>
      </c>
      <c r="I52" s="5">
        <f t="shared" si="0"/>
        <v>0</v>
      </c>
      <c r="J52" s="5">
        <f t="shared" si="1"/>
        <v>100000</v>
      </c>
    </row>
    <row r="53" spans="1:10" ht="15.75">
      <c r="A53" s="4">
        <v>51</v>
      </c>
      <c r="B53" s="54" t="s">
        <v>1220</v>
      </c>
      <c r="C53" s="4"/>
      <c r="D53" s="5"/>
      <c r="E53" s="5"/>
      <c r="F53" s="5"/>
      <c r="G53" s="5"/>
      <c r="H53" s="5">
        <v>175000</v>
      </c>
      <c r="I53" s="5">
        <f t="shared" si="0"/>
        <v>0</v>
      </c>
      <c r="J53" s="5">
        <f t="shared" si="1"/>
        <v>100000</v>
      </c>
    </row>
    <row r="54" spans="1:10" s="33" customFormat="1" ht="15.75">
      <c r="A54" s="14">
        <v>52</v>
      </c>
      <c r="B54" s="54" t="s">
        <v>1221</v>
      </c>
      <c r="C54" s="14"/>
      <c r="D54" s="15">
        <v>40000</v>
      </c>
      <c r="E54" s="15"/>
      <c r="F54" s="15"/>
      <c r="G54" s="15"/>
      <c r="H54" s="5">
        <v>175000</v>
      </c>
      <c r="I54" s="5">
        <f t="shared" si="0"/>
        <v>40000</v>
      </c>
      <c r="J54" s="5">
        <f t="shared" si="1"/>
        <v>60000</v>
      </c>
    </row>
    <row r="55" spans="1:10" ht="15.75">
      <c r="A55" s="4">
        <v>53</v>
      </c>
      <c r="B55" s="54" t="s">
        <v>1222</v>
      </c>
      <c r="C55" s="4"/>
      <c r="D55" s="5"/>
      <c r="E55" s="5"/>
      <c r="F55" s="5"/>
      <c r="G55" s="5"/>
      <c r="H55" s="5">
        <v>175000</v>
      </c>
      <c r="I55" s="5">
        <f t="shared" si="0"/>
        <v>0</v>
      </c>
      <c r="J55" s="5">
        <f t="shared" si="1"/>
        <v>100000</v>
      </c>
    </row>
    <row r="56" spans="1:10">
      <c r="A56" s="4">
        <v>54</v>
      </c>
      <c r="C56" s="4"/>
      <c r="D56" s="5"/>
      <c r="E56" s="5"/>
      <c r="F56" s="5"/>
      <c r="G56" s="5"/>
      <c r="H56" s="5">
        <v>175000</v>
      </c>
      <c r="I56" s="5">
        <f t="shared" si="0"/>
        <v>0</v>
      </c>
      <c r="J56" s="5">
        <f t="shared" si="1"/>
        <v>100000</v>
      </c>
    </row>
    <row r="57" spans="1:10">
      <c r="A57" s="4">
        <v>55</v>
      </c>
      <c r="B57" s="96"/>
      <c r="C57" s="4"/>
      <c r="D57" s="5"/>
      <c r="E57" s="5"/>
      <c r="F57" s="5"/>
      <c r="G57" s="5"/>
      <c r="H57" s="5"/>
      <c r="I57" s="5">
        <f t="shared" si="0"/>
        <v>0</v>
      </c>
      <c r="J57" s="5"/>
    </row>
    <row r="58" spans="1:10">
      <c r="A58" s="4">
        <v>56</v>
      </c>
      <c r="B58" s="96"/>
      <c r="C58" s="4"/>
      <c r="D58" s="5"/>
      <c r="E58" s="5"/>
      <c r="F58" s="5"/>
      <c r="G58" s="5"/>
      <c r="H58" s="5"/>
      <c r="I58" s="5">
        <f t="shared" si="0"/>
        <v>0</v>
      </c>
      <c r="J58" s="5"/>
    </row>
    <row r="59" spans="1:10">
      <c r="A59" s="4">
        <v>57</v>
      </c>
      <c r="B59" s="96"/>
      <c r="C59" s="4"/>
      <c r="D59" s="5"/>
      <c r="E59" s="5"/>
      <c r="F59" s="5"/>
      <c r="G59" s="5"/>
      <c r="H59" s="5"/>
      <c r="I59" s="5">
        <f t="shared" si="0"/>
        <v>0</v>
      </c>
      <c r="J59" s="5"/>
    </row>
    <row r="60" spans="1:10">
      <c r="A60" s="4">
        <v>58</v>
      </c>
      <c r="B60" s="96"/>
      <c r="C60" s="4"/>
      <c r="D60" s="5"/>
      <c r="E60" s="5"/>
      <c r="F60" s="5"/>
      <c r="G60" s="5"/>
      <c r="H60" s="5"/>
      <c r="I60" s="5">
        <f t="shared" si="0"/>
        <v>0</v>
      </c>
      <c r="J60" s="5"/>
    </row>
    <row r="61" spans="1:10">
      <c r="A61" s="4">
        <v>59</v>
      </c>
      <c r="B61" s="96"/>
      <c r="C61" s="4"/>
      <c r="D61" s="5"/>
      <c r="E61" s="5"/>
      <c r="F61" s="5"/>
      <c r="G61" s="5"/>
      <c r="H61" s="5">
        <f>SUM(H3:H60)</f>
        <v>9450000</v>
      </c>
      <c r="I61" s="5">
        <f t="shared" si="0"/>
        <v>0</v>
      </c>
      <c r="J61" s="5"/>
    </row>
    <row r="62" spans="1:10">
      <c r="A62" s="4">
        <v>60</v>
      </c>
      <c r="B62" s="96"/>
      <c r="C62" s="4"/>
      <c r="D62" s="5"/>
      <c r="E62" s="5"/>
      <c r="F62" s="5"/>
      <c r="G62" s="5"/>
      <c r="H62" s="5"/>
      <c r="I62" s="5">
        <f t="shared" si="0"/>
        <v>0</v>
      </c>
      <c r="J62" s="5"/>
    </row>
    <row r="63" spans="1:10">
      <c r="A63" s="4">
        <v>61</v>
      </c>
      <c r="B63" s="96"/>
      <c r="C63" s="4"/>
      <c r="D63" s="5"/>
      <c r="E63" s="5"/>
      <c r="F63" s="5"/>
      <c r="G63" s="5"/>
      <c r="H63" s="5"/>
      <c r="I63" s="5">
        <f t="shared" si="0"/>
        <v>0</v>
      </c>
      <c r="J63" s="5"/>
    </row>
    <row r="64" spans="1:10">
      <c r="A64" s="4">
        <v>62</v>
      </c>
      <c r="B64" s="96"/>
      <c r="C64" s="4"/>
      <c r="D64" s="5"/>
      <c r="E64" s="5"/>
      <c r="F64" s="5"/>
      <c r="G64" s="5"/>
      <c r="H64" s="5"/>
      <c r="I64" s="5">
        <f t="shared" si="0"/>
        <v>0</v>
      </c>
      <c r="J64" s="5"/>
    </row>
    <row r="65" spans="1:11">
      <c r="A65" s="4">
        <v>63</v>
      </c>
      <c r="B65" s="96"/>
      <c r="C65" s="4"/>
      <c r="D65" s="5"/>
      <c r="E65" s="5"/>
      <c r="F65" s="5"/>
      <c r="G65" s="5"/>
      <c r="H65" s="5"/>
      <c r="I65" s="5">
        <f t="shared" si="0"/>
        <v>0</v>
      </c>
      <c r="J65" s="5"/>
    </row>
    <row r="66" spans="1:11">
      <c r="A66" s="4">
        <v>64</v>
      </c>
      <c r="B66" s="96"/>
      <c r="C66" s="4"/>
      <c r="D66" s="5"/>
      <c r="E66" s="5"/>
      <c r="F66" s="5"/>
      <c r="G66" s="5"/>
      <c r="H66" s="5"/>
      <c r="I66" s="5">
        <f t="shared" si="0"/>
        <v>0</v>
      </c>
      <c r="J66" s="5"/>
    </row>
    <row r="67" spans="1:11">
      <c r="A67" s="4">
        <v>65</v>
      </c>
      <c r="B67" s="96"/>
      <c r="C67" s="4"/>
      <c r="D67" s="5"/>
      <c r="E67" s="5"/>
      <c r="F67" s="5"/>
      <c r="G67" s="5"/>
      <c r="H67" s="5"/>
      <c r="I67" s="5">
        <f t="shared" si="0"/>
        <v>0</v>
      </c>
      <c r="J67" s="5"/>
    </row>
    <row r="68" spans="1:11">
      <c r="A68" s="4">
        <v>66</v>
      </c>
      <c r="B68" s="96"/>
      <c r="C68" s="4"/>
      <c r="D68" s="5"/>
      <c r="E68" s="5"/>
      <c r="F68" s="5"/>
      <c r="G68" s="5"/>
      <c r="H68" s="5"/>
      <c r="I68" s="5">
        <f t="shared" ref="I68" si="2">SUM(D68:G68)</f>
        <v>0</v>
      </c>
      <c r="J68" s="5"/>
    </row>
    <row r="69" spans="1:11">
      <c r="A69" s="4">
        <v>67</v>
      </c>
      <c r="B69" s="96"/>
      <c r="C69" s="4"/>
      <c r="D69" s="5"/>
      <c r="E69" s="5"/>
      <c r="F69" s="5"/>
      <c r="G69" s="5"/>
      <c r="H69" s="5"/>
      <c r="I69" s="5"/>
      <c r="J69" s="5"/>
    </row>
    <row r="70" spans="1:11">
      <c r="A70" s="4">
        <v>68</v>
      </c>
      <c r="B70" s="96"/>
      <c r="C70" s="4"/>
      <c r="D70" s="5"/>
      <c r="E70" s="5"/>
      <c r="F70" s="5"/>
      <c r="G70" s="5"/>
      <c r="H70" s="5"/>
      <c r="I70" s="5"/>
      <c r="J70" s="5"/>
    </row>
    <row r="71" spans="1:11">
      <c r="A71" s="4">
        <v>69</v>
      </c>
      <c r="B71" s="96"/>
      <c r="C71" s="4"/>
      <c r="D71" s="5"/>
      <c r="E71" s="5"/>
      <c r="F71" s="5"/>
      <c r="G71" s="5"/>
      <c r="H71" s="5"/>
      <c r="I71" s="5"/>
      <c r="J71" s="5"/>
    </row>
    <row r="72" spans="1:11">
      <c r="A72" s="4">
        <v>70</v>
      </c>
      <c r="B72" s="96"/>
      <c r="C72" s="4"/>
      <c r="D72" s="5"/>
      <c r="E72" s="5"/>
      <c r="F72" s="5"/>
      <c r="G72" s="5"/>
      <c r="H72" s="5"/>
      <c r="I72" s="5"/>
      <c r="J72" s="5"/>
    </row>
    <row r="73" spans="1:11">
      <c r="A73" s="4">
        <v>71</v>
      </c>
      <c r="B73" s="96"/>
      <c r="C73" s="4"/>
      <c r="D73" s="5"/>
      <c r="E73" s="5"/>
      <c r="F73" s="5"/>
      <c r="G73" s="5"/>
      <c r="H73" s="5"/>
      <c r="I73" s="5"/>
      <c r="J73" s="5"/>
    </row>
    <row r="74" spans="1:11">
      <c r="A74" s="4">
        <v>72</v>
      </c>
      <c r="B74" s="96"/>
      <c r="C74" s="4"/>
      <c r="D74" s="5"/>
      <c r="E74" s="5"/>
      <c r="F74" s="5"/>
      <c r="G74" s="5"/>
      <c r="H74" s="5"/>
      <c r="I74" s="5"/>
      <c r="J74" s="5"/>
      <c r="K74" s="196"/>
    </row>
    <row r="76" spans="1:11">
      <c r="H76" s="105"/>
      <c r="I76" s="105"/>
      <c r="J76" s="105"/>
    </row>
  </sheetData>
  <sortState ref="A3:H73">
    <sortCondition ref="B3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109"/>
  <sheetViews>
    <sheetView topLeftCell="A10" zoomScale="96" zoomScaleNormal="96" workbookViewId="0">
      <selection activeCell="D10" sqref="D10"/>
    </sheetView>
  </sheetViews>
  <sheetFormatPr defaultColWidth="8.85546875" defaultRowHeight="15"/>
  <cols>
    <col min="1" max="1" width="5.140625" customWidth="1"/>
    <col min="2" max="2" width="52.7109375" customWidth="1"/>
    <col min="3" max="3" width="8.140625" customWidth="1"/>
    <col min="4" max="4" width="9.5703125" customWidth="1"/>
    <col min="5" max="5" width="9.28515625" customWidth="1"/>
    <col min="6" max="6" width="9.5703125" customWidth="1"/>
    <col min="7" max="7" width="10.140625" customWidth="1"/>
    <col min="8" max="8" width="10.42578125" customWidth="1"/>
    <col min="9" max="9" width="11.42578125" customWidth="1"/>
    <col min="10" max="10" width="15.7109375" customWidth="1"/>
    <col min="11" max="13" width="13.42578125" customWidth="1"/>
    <col min="14" max="14" width="19.28515625" hidden="1" customWidth="1"/>
  </cols>
  <sheetData>
    <row r="1" spans="1:14" s="2" customFormat="1" ht="16.5" customHeight="1">
      <c r="A1" s="106"/>
      <c r="C1" s="2" t="s">
        <v>56</v>
      </c>
      <c r="G1" s="2" t="s">
        <v>76</v>
      </c>
    </row>
    <row r="2" spans="1:14" ht="30">
      <c r="A2" s="4" t="s">
        <v>0</v>
      </c>
      <c r="B2" s="1" t="s">
        <v>1</v>
      </c>
      <c r="C2" s="133" t="s">
        <v>2</v>
      </c>
      <c r="D2" s="3" t="s">
        <v>4</v>
      </c>
      <c r="E2" s="3" t="s">
        <v>65</v>
      </c>
      <c r="F2" s="3" t="s">
        <v>6</v>
      </c>
      <c r="G2" s="3" t="s">
        <v>40</v>
      </c>
      <c r="H2" s="3" t="s">
        <v>39</v>
      </c>
      <c r="I2" s="3" t="s">
        <v>8</v>
      </c>
      <c r="J2" s="1" t="s">
        <v>72</v>
      </c>
      <c r="K2" s="3"/>
      <c r="L2" s="3"/>
      <c r="M2" s="3"/>
      <c r="N2" s="1"/>
    </row>
    <row r="3" spans="1:14" ht="15.75">
      <c r="A3" s="4">
        <v>1</v>
      </c>
      <c r="B3" s="54" t="s">
        <v>1223</v>
      </c>
      <c r="C3" s="27" t="s">
        <v>10</v>
      </c>
      <c r="D3" s="5"/>
      <c r="E3" s="5"/>
      <c r="F3" s="5"/>
      <c r="G3" s="5"/>
      <c r="H3" s="5">
        <v>175000</v>
      </c>
      <c r="I3" s="240">
        <f>SUM(D3:G3)</f>
        <v>0</v>
      </c>
      <c r="J3" s="5">
        <f>100000-I3</f>
        <v>100000</v>
      </c>
      <c r="K3" s="3"/>
      <c r="L3" s="3"/>
      <c r="M3" s="3"/>
      <c r="N3" s="1"/>
    </row>
    <row r="4" spans="1:14" ht="15.75">
      <c r="A4" s="4">
        <v>2</v>
      </c>
      <c r="B4" s="54" t="s">
        <v>1224</v>
      </c>
      <c r="C4" s="27" t="s">
        <v>10</v>
      </c>
      <c r="D4" s="5"/>
      <c r="E4" s="3"/>
      <c r="F4" s="5"/>
      <c r="G4" s="5"/>
      <c r="H4" s="5">
        <v>175000</v>
      </c>
      <c r="I4" s="240">
        <f t="shared" ref="I4:I67" si="0">SUM(D4:G4)</f>
        <v>0</v>
      </c>
      <c r="J4" s="5">
        <f t="shared" ref="J4:J67" si="1">100000-I4</f>
        <v>100000</v>
      </c>
      <c r="K4" s="3"/>
      <c r="L4" s="3"/>
      <c r="M4" s="3"/>
      <c r="N4" s="1"/>
    </row>
    <row r="5" spans="1:14" ht="15.75">
      <c r="A5" s="4">
        <v>3</v>
      </c>
      <c r="B5" s="54" t="s">
        <v>1683</v>
      </c>
      <c r="C5" s="27" t="s">
        <v>10</v>
      </c>
      <c r="D5" s="5">
        <v>100000</v>
      </c>
      <c r="E5" s="5"/>
      <c r="F5" s="5"/>
      <c r="G5" s="5"/>
      <c r="H5" s="5">
        <v>175000</v>
      </c>
      <c r="I5" s="240">
        <f t="shared" si="0"/>
        <v>100000</v>
      </c>
      <c r="J5" s="5">
        <f t="shared" si="1"/>
        <v>0</v>
      </c>
      <c r="K5" s="3"/>
      <c r="L5" s="3"/>
      <c r="M5" s="3"/>
      <c r="N5" s="1"/>
    </row>
    <row r="6" spans="1:14" ht="15.75">
      <c r="A6" s="4">
        <v>4</v>
      </c>
      <c r="B6" s="54" t="s">
        <v>1225</v>
      </c>
      <c r="C6" s="27" t="s">
        <v>10</v>
      </c>
      <c r="D6" s="5"/>
      <c r="E6" s="5"/>
      <c r="F6" s="5"/>
      <c r="G6" s="5"/>
      <c r="H6" s="5">
        <v>175000</v>
      </c>
      <c r="I6" s="240">
        <f t="shared" si="0"/>
        <v>0</v>
      </c>
      <c r="J6" s="5">
        <f t="shared" si="1"/>
        <v>100000</v>
      </c>
      <c r="K6" s="5"/>
      <c r="L6" s="5"/>
      <c r="M6" s="5"/>
      <c r="N6" s="4"/>
    </row>
    <row r="7" spans="1:14" ht="15.75">
      <c r="A7" s="4">
        <v>5</v>
      </c>
      <c r="B7" s="54" t="s">
        <v>1226</v>
      </c>
      <c r="C7" s="27" t="s">
        <v>10</v>
      </c>
      <c r="D7" s="5"/>
      <c r="E7" s="5"/>
      <c r="F7" s="5"/>
      <c r="G7" s="5"/>
      <c r="H7" s="5">
        <v>175000</v>
      </c>
      <c r="I7" s="240">
        <f t="shared" si="0"/>
        <v>0</v>
      </c>
      <c r="J7" s="5">
        <f t="shared" si="1"/>
        <v>100000</v>
      </c>
      <c r="K7" s="5"/>
      <c r="L7" s="5"/>
      <c r="M7" s="5"/>
      <c r="N7" s="4"/>
    </row>
    <row r="8" spans="1:14" ht="15.75">
      <c r="A8" s="4">
        <v>6</v>
      </c>
      <c r="B8" s="54" t="s">
        <v>1227</v>
      </c>
      <c r="C8" s="27" t="s">
        <v>10</v>
      </c>
      <c r="D8" s="5">
        <v>15000</v>
      </c>
      <c r="E8" s="5"/>
      <c r="F8" s="5"/>
      <c r="G8" s="5"/>
      <c r="H8" s="5">
        <v>175000</v>
      </c>
      <c r="I8" s="240">
        <f t="shared" si="0"/>
        <v>15000</v>
      </c>
      <c r="J8" s="5">
        <f t="shared" si="1"/>
        <v>85000</v>
      </c>
      <c r="K8" s="5"/>
      <c r="L8" s="5"/>
      <c r="M8" s="5"/>
      <c r="N8" s="4"/>
    </row>
    <row r="9" spans="1:14" ht="15.75">
      <c r="A9" s="4">
        <v>7</v>
      </c>
      <c r="B9" s="54" t="s">
        <v>1228</v>
      </c>
      <c r="C9" s="27" t="s">
        <v>10</v>
      </c>
      <c r="D9" s="5">
        <v>25000</v>
      </c>
      <c r="E9" s="5">
        <v>90000</v>
      </c>
      <c r="F9" s="5"/>
      <c r="G9" s="5"/>
      <c r="H9" s="5">
        <v>175000</v>
      </c>
      <c r="I9" s="240">
        <f t="shared" si="0"/>
        <v>115000</v>
      </c>
      <c r="J9" s="5">
        <f t="shared" si="1"/>
        <v>-15000</v>
      </c>
      <c r="K9" s="5"/>
      <c r="L9" s="5"/>
      <c r="M9" s="5"/>
      <c r="N9" s="4"/>
    </row>
    <row r="10" spans="1:14" ht="15.75">
      <c r="A10" s="4">
        <v>8</v>
      </c>
      <c r="B10" s="54" t="s">
        <v>1229</v>
      </c>
      <c r="C10" s="27" t="s">
        <v>10</v>
      </c>
      <c r="D10" s="5">
        <v>100000</v>
      </c>
      <c r="E10" s="5"/>
      <c r="F10" s="5"/>
      <c r="G10" s="5"/>
      <c r="H10" s="5">
        <v>175000</v>
      </c>
      <c r="I10" s="240">
        <f t="shared" si="0"/>
        <v>100000</v>
      </c>
      <c r="J10" s="5">
        <f t="shared" si="1"/>
        <v>0</v>
      </c>
      <c r="K10" s="5"/>
      <c r="L10" s="5"/>
      <c r="M10" s="5"/>
      <c r="N10" s="4"/>
    </row>
    <row r="11" spans="1:14" ht="15.75">
      <c r="A11" s="4">
        <v>9</v>
      </c>
      <c r="B11" s="54" t="s">
        <v>1230</v>
      </c>
      <c r="C11" s="27" t="s">
        <v>10</v>
      </c>
      <c r="D11" s="5"/>
      <c r="E11" s="5"/>
      <c r="F11" s="5"/>
      <c r="G11" s="5"/>
      <c r="H11" s="5">
        <v>175000</v>
      </c>
      <c r="I11" s="240">
        <f t="shared" si="0"/>
        <v>0</v>
      </c>
      <c r="J11" s="5">
        <f t="shared" si="1"/>
        <v>100000</v>
      </c>
      <c r="K11" s="5"/>
      <c r="L11" s="5"/>
      <c r="M11" s="5"/>
      <c r="N11" s="4"/>
    </row>
    <row r="12" spans="1:14" ht="15.75" customHeight="1">
      <c r="A12" s="4">
        <v>10</v>
      </c>
      <c r="B12" s="54" t="s">
        <v>1231</v>
      </c>
      <c r="C12" s="27" t="s">
        <v>10</v>
      </c>
      <c r="D12" s="5"/>
      <c r="E12" s="5"/>
      <c r="F12" s="5"/>
      <c r="G12" s="5"/>
      <c r="H12" s="5">
        <v>175000</v>
      </c>
      <c r="I12" s="240">
        <f t="shared" si="0"/>
        <v>0</v>
      </c>
      <c r="J12" s="5">
        <f t="shared" si="1"/>
        <v>100000</v>
      </c>
      <c r="K12" s="5"/>
      <c r="L12" s="5"/>
      <c r="M12" s="5"/>
      <c r="N12" s="4"/>
    </row>
    <row r="13" spans="1:14" ht="15.75">
      <c r="A13" s="4">
        <v>11</v>
      </c>
      <c r="B13" s="54" t="s">
        <v>1232</v>
      </c>
      <c r="C13" s="27" t="s">
        <v>10</v>
      </c>
      <c r="D13" s="5"/>
      <c r="E13" s="5"/>
      <c r="F13" s="5"/>
      <c r="G13" s="5"/>
      <c r="H13" s="5">
        <v>175000</v>
      </c>
      <c r="I13" s="240">
        <f t="shared" si="0"/>
        <v>0</v>
      </c>
      <c r="J13" s="5">
        <f t="shared" si="1"/>
        <v>100000</v>
      </c>
      <c r="K13" s="5"/>
      <c r="L13" s="5"/>
      <c r="M13" s="5"/>
      <c r="N13" s="4"/>
    </row>
    <row r="14" spans="1:14" ht="16.5" customHeight="1">
      <c r="A14" s="4">
        <v>12</v>
      </c>
      <c r="B14" s="54" t="s">
        <v>1233</v>
      </c>
      <c r="C14" s="27" t="s">
        <v>10</v>
      </c>
      <c r="D14" s="5"/>
      <c r="E14" s="5"/>
      <c r="F14" s="5"/>
      <c r="G14" s="5"/>
      <c r="H14" s="5">
        <v>175000</v>
      </c>
      <c r="I14" s="240">
        <f t="shared" si="0"/>
        <v>0</v>
      </c>
      <c r="J14" s="5">
        <f t="shared" si="1"/>
        <v>100000</v>
      </c>
      <c r="K14" s="5"/>
      <c r="L14" s="5"/>
      <c r="M14" s="5"/>
      <c r="N14" s="4"/>
    </row>
    <row r="15" spans="1:14" s="33" customFormat="1" ht="15.75">
      <c r="A15" s="14">
        <v>13</v>
      </c>
      <c r="B15" s="54" t="s">
        <v>1234</v>
      </c>
      <c r="C15" s="27" t="s">
        <v>10</v>
      </c>
      <c r="D15" s="15"/>
      <c r="E15" s="15"/>
      <c r="F15" s="15"/>
      <c r="G15" s="15"/>
      <c r="H15" s="5">
        <v>175000</v>
      </c>
      <c r="I15" s="240">
        <f t="shared" si="0"/>
        <v>0</v>
      </c>
      <c r="J15" s="5">
        <f t="shared" si="1"/>
        <v>100000</v>
      </c>
      <c r="K15" s="15"/>
      <c r="L15" s="15"/>
      <c r="M15" s="15"/>
      <c r="N15" s="14"/>
    </row>
    <row r="16" spans="1:14" ht="15.75">
      <c r="A16" s="4">
        <v>14</v>
      </c>
      <c r="B16" s="54" t="s">
        <v>1235</v>
      </c>
      <c r="C16" s="27" t="s">
        <v>10</v>
      </c>
      <c r="D16" s="5"/>
      <c r="E16" s="5"/>
      <c r="F16" s="5"/>
      <c r="G16" s="5"/>
      <c r="H16" s="5">
        <v>175000</v>
      </c>
      <c r="I16" s="240">
        <f t="shared" si="0"/>
        <v>0</v>
      </c>
      <c r="J16" s="5">
        <f t="shared" si="1"/>
        <v>100000</v>
      </c>
      <c r="K16" s="5"/>
      <c r="L16" s="5"/>
      <c r="M16" s="5"/>
      <c r="N16" s="4"/>
    </row>
    <row r="17" spans="1:14" ht="15.75">
      <c r="A17" s="4">
        <v>15</v>
      </c>
      <c r="B17" s="54" t="s">
        <v>1236</v>
      </c>
      <c r="C17" s="27" t="s">
        <v>10</v>
      </c>
      <c r="D17" s="5"/>
      <c r="E17" s="5"/>
      <c r="F17" s="5"/>
      <c r="G17" s="5"/>
      <c r="H17" s="5">
        <v>175000</v>
      </c>
      <c r="I17" s="240">
        <f t="shared" si="0"/>
        <v>0</v>
      </c>
      <c r="J17" s="5">
        <f t="shared" si="1"/>
        <v>100000</v>
      </c>
      <c r="K17" s="5"/>
      <c r="L17" s="5"/>
      <c r="M17" s="5"/>
      <c r="N17" s="4"/>
    </row>
    <row r="18" spans="1:14" ht="15.75">
      <c r="A18" s="4">
        <v>16</v>
      </c>
      <c r="B18" s="54" t="s">
        <v>1237</v>
      </c>
      <c r="C18" s="27" t="s">
        <v>10</v>
      </c>
      <c r="D18" s="5"/>
      <c r="E18" s="5"/>
      <c r="F18" s="5"/>
      <c r="G18" s="5"/>
      <c r="H18" s="5">
        <v>175000</v>
      </c>
      <c r="I18" s="240">
        <f t="shared" si="0"/>
        <v>0</v>
      </c>
      <c r="J18" s="5">
        <f t="shared" si="1"/>
        <v>100000</v>
      </c>
      <c r="K18" s="5"/>
      <c r="L18" s="5"/>
      <c r="M18" s="5"/>
      <c r="N18" s="4"/>
    </row>
    <row r="19" spans="1:14" ht="15.75">
      <c r="A19" s="4">
        <v>17</v>
      </c>
      <c r="B19" s="54" t="s">
        <v>1238</v>
      </c>
      <c r="C19" s="27" t="s">
        <v>10</v>
      </c>
      <c r="D19" s="5"/>
      <c r="E19" s="5"/>
      <c r="F19" s="5"/>
      <c r="G19" s="5"/>
      <c r="H19" s="5">
        <v>175000</v>
      </c>
      <c r="I19" s="240">
        <f t="shared" si="0"/>
        <v>0</v>
      </c>
      <c r="J19" s="5">
        <f t="shared" si="1"/>
        <v>100000</v>
      </c>
      <c r="K19" s="5"/>
      <c r="L19" s="5"/>
      <c r="M19" s="5"/>
      <c r="N19" s="4"/>
    </row>
    <row r="20" spans="1:14" ht="15.75">
      <c r="A20" s="4">
        <v>18</v>
      </c>
      <c r="B20" s="54" t="s">
        <v>1239</v>
      </c>
      <c r="C20" s="27" t="s">
        <v>10</v>
      </c>
      <c r="D20" s="5">
        <v>100000</v>
      </c>
      <c r="E20" s="5"/>
      <c r="F20" s="5"/>
      <c r="G20" s="5"/>
      <c r="H20" s="5">
        <v>175000</v>
      </c>
      <c r="I20" s="240">
        <f t="shared" si="0"/>
        <v>100000</v>
      </c>
      <c r="J20" s="5">
        <f t="shared" si="1"/>
        <v>0</v>
      </c>
      <c r="K20" s="5"/>
      <c r="L20" s="5"/>
      <c r="M20" s="5"/>
      <c r="N20" s="4"/>
    </row>
    <row r="21" spans="1:14" ht="15.75">
      <c r="A21" s="4">
        <v>19</v>
      </c>
      <c r="B21" s="54" t="s">
        <v>1240</v>
      </c>
      <c r="C21" s="27" t="s">
        <v>10</v>
      </c>
      <c r="D21" s="5"/>
      <c r="E21" s="5"/>
      <c r="F21" s="5"/>
      <c r="G21" s="5"/>
      <c r="H21" s="5">
        <v>175000</v>
      </c>
      <c r="I21" s="240">
        <f t="shared" si="0"/>
        <v>0</v>
      </c>
      <c r="J21" s="5">
        <f t="shared" si="1"/>
        <v>100000</v>
      </c>
      <c r="K21" s="5"/>
      <c r="L21" s="5"/>
      <c r="M21" s="5"/>
      <c r="N21" s="4"/>
    </row>
    <row r="22" spans="1:14" ht="15.75">
      <c r="A22" s="4">
        <v>20</v>
      </c>
      <c r="B22" s="54" t="s">
        <v>1241</v>
      </c>
      <c r="C22" s="27" t="s">
        <v>10</v>
      </c>
      <c r="D22" s="5"/>
      <c r="E22" s="5"/>
      <c r="F22" s="5"/>
      <c r="G22" s="5"/>
      <c r="H22" s="5">
        <v>175000</v>
      </c>
      <c r="I22" s="240">
        <f t="shared" si="0"/>
        <v>0</v>
      </c>
      <c r="J22" s="5">
        <f t="shared" si="1"/>
        <v>100000</v>
      </c>
      <c r="K22" s="5"/>
      <c r="L22" s="5"/>
      <c r="M22" s="5"/>
      <c r="N22" s="4"/>
    </row>
    <row r="23" spans="1:14" ht="15.75">
      <c r="A23" s="4">
        <v>21</v>
      </c>
      <c r="B23" s="54" t="s">
        <v>1242</v>
      </c>
      <c r="C23" s="27" t="s">
        <v>10</v>
      </c>
      <c r="D23" s="5"/>
      <c r="E23" s="5"/>
      <c r="F23" s="5"/>
      <c r="G23" s="5"/>
      <c r="H23" s="5">
        <v>175000</v>
      </c>
      <c r="I23" s="240">
        <f t="shared" si="0"/>
        <v>0</v>
      </c>
      <c r="J23" s="5">
        <f t="shared" si="1"/>
        <v>100000</v>
      </c>
      <c r="K23" s="5"/>
      <c r="L23" s="5"/>
      <c r="M23" s="5"/>
      <c r="N23" s="4"/>
    </row>
    <row r="24" spans="1:14" ht="15.75">
      <c r="A24" s="4">
        <v>22</v>
      </c>
      <c r="B24" s="54" t="s">
        <v>1243</v>
      </c>
      <c r="C24" s="27" t="s">
        <v>10</v>
      </c>
      <c r="D24" s="5">
        <v>15000</v>
      </c>
      <c r="E24" s="5"/>
      <c r="F24" s="5"/>
      <c r="G24" s="5"/>
      <c r="H24" s="5">
        <v>175000</v>
      </c>
      <c r="I24" s="240">
        <f t="shared" si="0"/>
        <v>15000</v>
      </c>
      <c r="J24" s="5">
        <f t="shared" si="1"/>
        <v>85000</v>
      </c>
      <c r="K24" s="5"/>
      <c r="L24" s="5"/>
      <c r="M24" s="5"/>
      <c r="N24" s="4"/>
    </row>
    <row r="25" spans="1:14" ht="15.75">
      <c r="A25" s="4">
        <v>23</v>
      </c>
      <c r="B25" s="54" t="s">
        <v>1244</v>
      </c>
      <c r="C25" s="27" t="s">
        <v>10</v>
      </c>
      <c r="D25" s="5"/>
      <c r="E25" s="5"/>
      <c r="F25" s="5"/>
      <c r="G25" s="5"/>
      <c r="H25" s="5">
        <v>175000</v>
      </c>
      <c r="I25" s="240">
        <f t="shared" si="0"/>
        <v>0</v>
      </c>
      <c r="J25" s="5">
        <f t="shared" si="1"/>
        <v>100000</v>
      </c>
      <c r="K25" s="5"/>
      <c r="L25" s="5"/>
      <c r="M25" s="5"/>
      <c r="N25" s="4"/>
    </row>
    <row r="26" spans="1:14" ht="15.75">
      <c r="A26" s="4">
        <v>24</v>
      </c>
      <c r="B26" s="54" t="s">
        <v>1245</v>
      </c>
      <c r="C26" s="27" t="s">
        <v>10</v>
      </c>
      <c r="D26" s="5"/>
      <c r="E26" s="5"/>
      <c r="F26" s="5"/>
      <c r="G26" s="5"/>
      <c r="H26" s="5">
        <v>175000</v>
      </c>
      <c r="I26" s="240">
        <f t="shared" si="0"/>
        <v>0</v>
      </c>
      <c r="J26" s="5">
        <f t="shared" si="1"/>
        <v>100000</v>
      </c>
      <c r="K26" s="5"/>
      <c r="L26" s="5"/>
      <c r="M26" s="5"/>
      <c r="N26" s="4"/>
    </row>
    <row r="27" spans="1:14" ht="15.75">
      <c r="A27" s="4">
        <v>25</v>
      </c>
      <c r="B27" s="54" t="s">
        <v>1246</v>
      </c>
      <c r="C27" s="27" t="s">
        <v>10</v>
      </c>
      <c r="D27" s="5">
        <v>25000</v>
      </c>
      <c r="E27" s="5"/>
      <c r="F27" s="5"/>
      <c r="G27" s="5"/>
      <c r="H27" s="5">
        <v>175000</v>
      </c>
      <c r="I27" s="240">
        <f t="shared" si="0"/>
        <v>25000</v>
      </c>
      <c r="J27" s="5">
        <f t="shared" si="1"/>
        <v>75000</v>
      </c>
      <c r="K27" s="5"/>
      <c r="L27" s="5"/>
      <c r="M27" s="5"/>
      <c r="N27" s="4"/>
    </row>
    <row r="28" spans="1:14" ht="15.75">
      <c r="A28" s="4">
        <v>26</v>
      </c>
      <c r="B28" s="54" t="s">
        <v>1247</v>
      </c>
      <c r="C28" s="27" t="s">
        <v>10</v>
      </c>
      <c r="D28" s="5">
        <v>60000</v>
      </c>
      <c r="E28" s="5"/>
      <c r="F28" s="5"/>
      <c r="G28" s="5"/>
      <c r="H28" s="5">
        <v>175000</v>
      </c>
      <c r="I28" s="240">
        <f t="shared" si="0"/>
        <v>60000</v>
      </c>
      <c r="J28" s="5">
        <f t="shared" si="1"/>
        <v>40000</v>
      </c>
      <c r="K28" s="5"/>
      <c r="L28" s="5"/>
      <c r="M28" s="5"/>
      <c r="N28" s="4"/>
    </row>
    <row r="29" spans="1:14" s="33" customFormat="1" ht="15.75">
      <c r="A29" s="14">
        <v>27</v>
      </c>
      <c r="B29" s="54" t="s">
        <v>1248</v>
      </c>
      <c r="C29" s="27" t="s">
        <v>10</v>
      </c>
      <c r="D29" s="15"/>
      <c r="E29" s="15"/>
      <c r="F29" s="15"/>
      <c r="G29" s="15"/>
      <c r="H29" s="5">
        <v>175000</v>
      </c>
      <c r="I29" s="240">
        <f t="shared" si="0"/>
        <v>0</v>
      </c>
      <c r="J29" s="5">
        <f t="shared" si="1"/>
        <v>100000</v>
      </c>
      <c r="K29" s="15"/>
      <c r="L29" s="15"/>
      <c r="M29" s="15"/>
      <c r="N29" s="14"/>
    </row>
    <row r="30" spans="1:14" ht="15.75">
      <c r="A30" s="4">
        <v>28</v>
      </c>
      <c r="B30" s="54" t="s">
        <v>1249</v>
      </c>
      <c r="C30" s="27" t="s">
        <v>10</v>
      </c>
      <c r="D30" s="5"/>
      <c r="E30" s="5"/>
      <c r="F30" s="5"/>
      <c r="G30" s="5"/>
      <c r="H30" s="5">
        <v>175000</v>
      </c>
      <c r="I30" s="240">
        <f t="shared" si="0"/>
        <v>0</v>
      </c>
      <c r="J30" s="5">
        <f t="shared" si="1"/>
        <v>100000</v>
      </c>
      <c r="K30" s="5"/>
      <c r="L30" s="5"/>
      <c r="M30" s="5"/>
      <c r="N30" s="4"/>
    </row>
    <row r="31" spans="1:14" ht="15.75">
      <c r="A31" s="4">
        <v>29</v>
      </c>
      <c r="B31" s="54" t="s">
        <v>1250</v>
      </c>
      <c r="C31" s="27" t="s">
        <v>10</v>
      </c>
      <c r="D31" s="5"/>
      <c r="E31" s="5"/>
      <c r="F31" s="5"/>
      <c r="G31" s="5"/>
      <c r="H31" s="5">
        <v>175000</v>
      </c>
      <c r="I31" s="240">
        <f t="shared" si="0"/>
        <v>0</v>
      </c>
      <c r="J31" s="5">
        <f t="shared" si="1"/>
        <v>100000</v>
      </c>
      <c r="K31" s="5"/>
      <c r="L31" s="5"/>
      <c r="M31" s="5"/>
      <c r="N31" s="4"/>
    </row>
    <row r="32" spans="1:14" ht="15" customHeight="1">
      <c r="A32" s="4">
        <v>30</v>
      </c>
      <c r="B32" s="54" t="s">
        <v>1251</v>
      </c>
      <c r="C32" s="27" t="s">
        <v>10</v>
      </c>
      <c r="D32" s="5"/>
      <c r="E32" s="5"/>
      <c r="F32" s="5"/>
      <c r="G32" s="5"/>
      <c r="H32" s="5">
        <v>175000</v>
      </c>
      <c r="I32" s="240">
        <f t="shared" si="0"/>
        <v>0</v>
      </c>
      <c r="J32" s="5">
        <f t="shared" si="1"/>
        <v>100000</v>
      </c>
      <c r="K32" s="5"/>
      <c r="L32" s="5"/>
      <c r="M32" s="5"/>
      <c r="N32" s="4"/>
    </row>
    <row r="33" spans="1:14" ht="15.75">
      <c r="A33" s="4">
        <v>31</v>
      </c>
      <c r="B33" s="54" t="s">
        <v>1252</v>
      </c>
      <c r="C33" s="27" t="s">
        <v>10</v>
      </c>
      <c r="D33" s="5"/>
      <c r="E33" s="5"/>
      <c r="F33" s="5"/>
      <c r="G33" s="5"/>
      <c r="H33" s="5">
        <v>175000</v>
      </c>
      <c r="I33" s="240">
        <f t="shared" si="0"/>
        <v>0</v>
      </c>
      <c r="J33" s="5">
        <f t="shared" si="1"/>
        <v>100000</v>
      </c>
      <c r="K33" s="5"/>
      <c r="L33" s="5"/>
      <c r="M33" s="5"/>
      <c r="N33" s="4"/>
    </row>
    <row r="34" spans="1:14" s="33" customFormat="1" ht="15.75">
      <c r="A34" s="14">
        <v>32</v>
      </c>
      <c r="B34" s="54" t="s">
        <v>1253</v>
      </c>
      <c r="C34" s="27" t="s">
        <v>10</v>
      </c>
      <c r="D34" s="5"/>
      <c r="E34" s="5"/>
      <c r="F34" s="15"/>
      <c r="G34" s="15"/>
      <c r="H34" s="5">
        <v>175000</v>
      </c>
      <c r="I34" s="240">
        <f t="shared" si="0"/>
        <v>0</v>
      </c>
      <c r="J34" s="5">
        <f t="shared" si="1"/>
        <v>100000</v>
      </c>
      <c r="K34" s="15"/>
      <c r="L34" s="15"/>
      <c r="M34" s="15"/>
      <c r="N34" s="14"/>
    </row>
    <row r="35" spans="1:14" ht="15.75">
      <c r="A35" s="4">
        <v>33</v>
      </c>
      <c r="B35" s="54" t="s">
        <v>1254</v>
      </c>
      <c r="C35" s="27" t="s">
        <v>10</v>
      </c>
      <c r="D35" s="5">
        <v>15000</v>
      </c>
      <c r="E35" s="5"/>
      <c r="F35" s="5"/>
      <c r="G35" s="5"/>
      <c r="H35" s="5">
        <v>175000</v>
      </c>
      <c r="I35" s="240">
        <f t="shared" si="0"/>
        <v>15000</v>
      </c>
      <c r="J35" s="5">
        <f t="shared" si="1"/>
        <v>85000</v>
      </c>
      <c r="K35" s="5"/>
      <c r="L35" s="5"/>
      <c r="M35" s="5"/>
      <c r="N35" s="4"/>
    </row>
    <row r="36" spans="1:14" ht="15.75">
      <c r="A36" s="4">
        <v>34</v>
      </c>
      <c r="B36" s="54" t="s">
        <v>1255</v>
      </c>
      <c r="C36" s="27" t="s">
        <v>10</v>
      </c>
      <c r="D36" s="5"/>
      <c r="E36" s="5"/>
      <c r="F36" s="5"/>
      <c r="G36" s="5"/>
      <c r="H36" s="5">
        <v>175000</v>
      </c>
      <c r="I36" s="240">
        <f t="shared" si="0"/>
        <v>0</v>
      </c>
      <c r="J36" s="5">
        <f t="shared" si="1"/>
        <v>100000</v>
      </c>
      <c r="K36" s="5"/>
      <c r="L36" s="5"/>
      <c r="M36" s="5"/>
      <c r="N36" s="4"/>
    </row>
    <row r="37" spans="1:14" ht="15.75">
      <c r="A37" s="4">
        <v>35</v>
      </c>
      <c r="B37" s="54" t="s">
        <v>1256</v>
      </c>
      <c r="C37" s="27" t="s">
        <v>10</v>
      </c>
      <c r="D37" s="5"/>
      <c r="E37" s="5"/>
      <c r="F37" s="5"/>
      <c r="G37" s="5"/>
      <c r="H37" s="5">
        <v>175000</v>
      </c>
      <c r="I37" s="240">
        <f t="shared" si="0"/>
        <v>0</v>
      </c>
      <c r="J37" s="5">
        <f t="shared" si="1"/>
        <v>100000</v>
      </c>
      <c r="K37" s="5"/>
      <c r="L37" s="5"/>
      <c r="M37" s="5"/>
      <c r="N37" s="4"/>
    </row>
    <row r="38" spans="1:14" ht="15.75">
      <c r="A38" s="4">
        <v>36</v>
      </c>
      <c r="B38" s="54" t="s">
        <v>1257</v>
      </c>
      <c r="C38" s="27" t="s">
        <v>10</v>
      </c>
      <c r="D38" s="5">
        <v>100000</v>
      </c>
      <c r="E38" s="5"/>
      <c r="F38" s="5"/>
      <c r="G38" s="5"/>
      <c r="H38" s="5">
        <v>175000</v>
      </c>
      <c r="I38" s="240">
        <f t="shared" si="0"/>
        <v>100000</v>
      </c>
      <c r="J38" s="5">
        <f t="shared" si="1"/>
        <v>0</v>
      </c>
      <c r="K38" s="5"/>
      <c r="L38" s="5"/>
      <c r="M38" s="5"/>
      <c r="N38" s="4"/>
    </row>
    <row r="39" spans="1:14" ht="15.75">
      <c r="A39" s="4">
        <v>37</v>
      </c>
      <c r="B39" s="54" t="s">
        <v>1258</v>
      </c>
      <c r="C39" s="27" t="s">
        <v>10</v>
      </c>
      <c r="D39" s="5">
        <v>100000</v>
      </c>
      <c r="E39" s="5"/>
      <c r="F39" s="5"/>
      <c r="G39" s="5"/>
      <c r="H39" s="5">
        <v>175000</v>
      </c>
      <c r="I39" s="240">
        <f t="shared" si="0"/>
        <v>100000</v>
      </c>
      <c r="J39" s="5">
        <f t="shared" si="1"/>
        <v>0</v>
      </c>
      <c r="K39" s="5"/>
      <c r="L39" s="5"/>
      <c r="M39" s="5"/>
      <c r="N39" s="4"/>
    </row>
    <row r="40" spans="1:14" ht="15.75">
      <c r="A40" s="4">
        <v>38</v>
      </c>
      <c r="B40" s="54" t="s">
        <v>1259</v>
      </c>
      <c r="C40" s="27" t="s">
        <v>10</v>
      </c>
      <c r="D40" s="5"/>
      <c r="E40" s="5"/>
      <c r="F40" s="5"/>
      <c r="G40" s="5"/>
      <c r="H40" s="5">
        <v>175000</v>
      </c>
      <c r="I40" s="240">
        <f t="shared" si="0"/>
        <v>0</v>
      </c>
      <c r="J40" s="5">
        <f t="shared" si="1"/>
        <v>100000</v>
      </c>
      <c r="K40" s="5"/>
      <c r="L40" s="5"/>
      <c r="M40" s="5"/>
      <c r="N40" s="4"/>
    </row>
    <row r="41" spans="1:14" s="33" customFormat="1" ht="15.75">
      <c r="A41" s="14">
        <v>39</v>
      </c>
      <c r="B41" s="54" t="s">
        <v>1260</v>
      </c>
      <c r="C41" s="27" t="s">
        <v>10</v>
      </c>
      <c r="D41" s="5"/>
      <c r="E41" s="5"/>
      <c r="F41" s="15"/>
      <c r="G41" s="15"/>
      <c r="H41" s="5">
        <v>175000</v>
      </c>
      <c r="I41" s="240">
        <f t="shared" si="0"/>
        <v>0</v>
      </c>
      <c r="J41" s="5">
        <f t="shared" si="1"/>
        <v>100000</v>
      </c>
      <c r="K41" s="15"/>
      <c r="L41" s="15"/>
      <c r="M41" s="15"/>
      <c r="N41" s="14"/>
    </row>
    <row r="42" spans="1:14" ht="15.75">
      <c r="A42" s="4">
        <v>40</v>
      </c>
      <c r="B42" s="54" t="s">
        <v>1261</v>
      </c>
      <c r="C42" s="27" t="s">
        <v>10</v>
      </c>
      <c r="D42" s="5"/>
      <c r="E42" s="5"/>
      <c r="F42" s="5"/>
      <c r="G42" s="5"/>
      <c r="H42" s="5">
        <v>175000</v>
      </c>
      <c r="I42" s="240">
        <f t="shared" si="0"/>
        <v>0</v>
      </c>
      <c r="J42" s="5">
        <f t="shared" si="1"/>
        <v>100000</v>
      </c>
      <c r="K42" s="5"/>
      <c r="L42" s="5"/>
      <c r="M42" s="5"/>
      <c r="N42" s="4"/>
    </row>
    <row r="43" spans="1:14" s="33" customFormat="1" ht="15.75">
      <c r="A43" s="14">
        <v>41</v>
      </c>
      <c r="B43" s="54" t="s">
        <v>1262</v>
      </c>
      <c r="C43" s="27" t="s">
        <v>10</v>
      </c>
      <c r="D43" s="5"/>
      <c r="E43" s="5"/>
      <c r="F43" s="15"/>
      <c r="G43" s="15"/>
      <c r="H43" s="5">
        <v>175000</v>
      </c>
      <c r="I43" s="240">
        <f t="shared" si="0"/>
        <v>0</v>
      </c>
      <c r="J43" s="5">
        <f t="shared" si="1"/>
        <v>100000</v>
      </c>
      <c r="K43" s="15"/>
      <c r="L43" s="15"/>
      <c r="M43" s="15"/>
      <c r="N43" s="14"/>
    </row>
    <row r="44" spans="1:14" ht="15.75">
      <c r="A44" s="14">
        <v>42</v>
      </c>
      <c r="B44" s="54" t="s">
        <v>1263</v>
      </c>
      <c r="C44" s="27" t="s">
        <v>10</v>
      </c>
      <c r="D44" s="5"/>
      <c r="E44" s="5"/>
      <c r="F44" s="5"/>
      <c r="G44" s="5"/>
      <c r="H44" s="5">
        <v>175000</v>
      </c>
      <c r="I44" s="240">
        <f t="shared" si="0"/>
        <v>0</v>
      </c>
      <c r="J44" s="5">
        <f t="shared" si="1"/>
        <v>100000</v>
      </c>
      <c r="K44" s="5"/>
      <c r="L44" s="5"/>
      <c r="M44" s="5"/>
      <c r="N44" s="4"/>
    </row>
    <row r="45" spans="1:14" ht="15.75">
      <c r="A45" s="4">
        <v>43</v>
      </c>
      <c r="B45" s="54" t="s">
        <v>1264</v>
      </c>
      <c r="C45" s="27" t="s">
        <v>10</v>
      </c>
      <c r="D45" s="5"/>
      <c r="E45" s="5"/>
      <c r="F45" s="5"/>
      <c r="G45" s="5"/>
      <c r="H45" s="5">
        <v>175000</v>
      </c>
      <c r="I45" s="240">
        <f t="shared" si="0"/>
        <v>0</v>
      </c>
      <c r="J45" s="5">
        <f t="shared" si="1"/>
        <v>100000</v>
      </c>
      <c r="K45" s="5"/>
      <c r="L45" s="5"/>
      <c r="M45" s="5"/>
      <c r="N45" s="4"/>
    </row>
    <row r="46" spans="1:14" ht="15.75">
      <c r="A46" s="14">
        <v>44</v>
      </c>
      <c r="B46" s="54" t="s">
        <v>1265</v>
      </c>
      <c r="C46" s="27" t="s">
        <v>10</v>
      </c>
      <c r="D46" s="5"/>
      <c r="E46" s="5"/>
      <c r="F46" s="5"/>
      <c r="G46" s="5"/>
      <c r="H46" s="5">
        <v>175000</v>
      </c>
      <c r="I46" s="240">
        <f t="shared" si="0"/>
        <v>0</v>
      </c>
      <c r="J46" s="5">
        <f t="shared" si="1"/>
        <v>100000</v>
      </c>
      <c r="K46" s="5"/>
      <c r="L46" s="5"/>
      <c r="M46" s="5"/>
      <c r="N46" s="4"/>
    </row>
    <row r="47" spans="1:14" ht="15.75">
      <c r="A47" s="14">
        <v>45</v>
      </c>
      <c r="B47" s="54" t="s">
        <v>1266</v>
      </c>
      <c r="C47" s="27" t="s">
        <v>10</v>
      </c>
      <c r="D47" s="5"/>
      <c r="E47" s="5"/>
      <c r="F47" s="5"/>
      <c r="G47" s="5"/>
      <c r="H47" s="5">
        <v>175000</v>
      </c>
      <c r="I47" s="240">
        <f t="shared" si="0"/>
        <v>0</v>
      </c>
      <c r="J47" s="5">
        <f t="shared" si="1"/>
        <v>100000</v>
      </c>
      <c r="K47" s="5"/>
      <c r="L47" s="5"/>
      <c r="M47" s="5"/>
      <c r="N47" s="4"/>
    </row>
    <row r="48" spans="1:14" ht="15.75">
      <c r="A48" s="4">
        <v>46</v>
      </c>
      <c r="B48" s="54" t="s">
        <v>1267</v>
      </c>
      <c r="C48" s="27" t="s">
        <v>10</v>
      </c>
      <c r="D48" s="5"/>
      <c r="E48" s="5"/>
      <c r="F48" s="5"/>
      <c r="G48" s="5"/>
      <c r="H48" s="5">
        <v>175000</v>
      </c>
      <c r="I48" s="240">
        <f t="shared" si="0"/>
        <v>0</v>
      </c>
      <c r="J48" s="5">
        <f t="shared" si="1"/>
        <v>100000</v>
      </c>
      <c r="K48" s="5"/>
      <c r="L48" s="5"/>
      <c r="M48" s="5"/>
      <c r="N48" s="4"/>
    </row>
    <row r="49" spans="1:14" ht="15.75">
      <c r="A49" s="14">
        <v>47</v>
      </c>
      <c r="B49" s="54" t="s">
        <v>1268</v>
      </c>
      <c r="C49" s="27" t="s">
        <v>10</v>
      </c>
      <c r="D49" s="5"/>
      <c r="E49" s="5"/>
      <c r="F49" s="5"/>
      <c r="G49" s="5"/>
      <c r="H49" s="5">
        <v>175000</v>
      </c>
      <c r="I49" s="240">
        <f t="shared" si="0"/>
        <v>0</v>
      </c>
      <c r="J49" s="5">
        <f t="shared" si="1"/>
        <v>100000</v>
      </c>
      <c r="K49" s="5"/>
      <c r="L49" s="5"/>
      <c r="M49" s="5"/>
      <c r="N49" s="4"/>
    </row>
    <row r="50" spans="1:14" ht="15.75">
      <c r="A50" s="14">
        <v>48</v>
      </c>
      <c r="B50" s="54" t="s">
        <v>1269</v>
      </c>
      <c r="C50" s="27" t="s">
        <v>10</v>
      </c>
      <c r="D50" s="5"/>
      <c r="E50" s="5"/>
      <c r="F50" s="5"/>
      <c r="G50" s="5"/>
      <c r="H50" s="5">
        <v>175000</v>
      </c>
      <c r="I50" s="240">
        <f t="shared" si="0"/>
        <v>0</v>
      </c>
      <c r="J50" s="5">
        <f t="shared" si="1"/>
        <v>100000</v>
      </c>
      <c r="K50" s="5"/>
      <c r="L50" s="5"/>
      <c r="M50" s="5"/>
      <c r="N50" s="4"/>
    </row>
    <row r="51" spans="1:14" ht="15.75">
      <c r="A51" s="4">
        <v>49</v>
      </c>
      <c r="B51" s="54" t="s">
        <v>1270</v>
      </c>
      <c r="C51" s="27" t="s">
        <v>10</v>
      </c>
      <c r="D51" s="5"/>
      <c r="E51" s="5"/>
      <c r="F51" s="5"/>
      <c r="G51" s="5"/>
      <c r="H51" s="5">
        <v>175000</v>
      </c>
      <c r="I51" s="240">
        <f t="shared" si="0"/>
        <v>0</v>
      </c>
      <c r="J51" s="5">
        <f t="shared" si="1"/>
        <v>100000</v>
      </c>
      <c r="K51" s="5"/>
      <c r="L51" s="5"/>
      <c r="M51" s="5"/>
      <c r="N51" s="4"/>
    </row>
    <row r="52" spans="1:14" ht="15.75">
      <c r="A52" s="153">
        <v>50</v>
      </c>
      <c r="B52" s="54" t="s">
        <v>1271</v>
      </c>
      <c r="C52" s="27" t="s">
        <v>10</v>
      </c>
      <c r="D52" s="5"/>
      <c r="E52" s="5"/>
      <c r="F52" s="5"/>
      <c r="G52" s="5"/>
      <c r="H52" s="5">
        <v>175000</v>
      </c>
      <c r="I52" s="240">
        <f t="shared" si="0"/>
        <v>0</v>
      </c>
      <c r="J52" s="5">
        <f t="shared" si="1"/>
        <v>100000</v>
      </c>
      <c r="K52" s="5"/>
      <c r="L52" s="5"/>
      <c r="M52" s="32"/>
      <c r="N52" s="4"/>
    </row>
    <row r="53" spans="1:14" ht="15.75">
      <c r="A53" s="153">
        <v>51</v>
      </c>
      <c r="B53" s="54" t="s">
        <v>1272</v>
      </c>
      <c r="C53" s="27" t="s">
        <v>10</v>
      </c>
      <c r="D53" s="5">
        <v>100000</v>
      </c>
      <c r="E53" s="5"/>
      <c r="F53" s="17"/>
      <c r="G53" s="17"/>
      <c r="H53" s="5">
        <v>175000</v>
      </c>
      <c r="I53" s="240">
        <f t="shared" si="0"/>
        <v>100000</v>
      </c>
      <c r="J53" s="5">
        <f t="shared" si="1"/>
        <v>0</v>
      </c>
      <c r="K53" s="17"/>
      <c r="L53" s="28"/>
      <c r="M53" s="28"/>
    </row>
    <row r="54" spans="1:14" ht="15.75">
      <c r="A54" s="19">
        <v>52</v>
      </c>
      <c r="B54" s="54" t="s">
        <v>1273</v>
      </c>
      <c r="C54" s="27" t="s">
        <v>10</v>
      </c>
      <c r="D54" s="5"/>
      <c r="E54" s="5"/>
      <c r="F54" s="5"/>
      <c r="G54" s="5"/>
      <c r="H54" s="5">
        <v>175000</v>
      </c>
      <c r="I54" s="240">
        <f t="shared" si="0"/>
        <v>0</v>
      </c>
      <c r="J54" s="5">
        <f t="shared" si="1"/>
        <v>100000</v>
      </c>
      <c r="K54" s="5"/>
      <c r="L54" s="28"/>
      <c r="M54" s="28"/>
    </row>
    <row r="55" spans="1:14" ht="15.75">
      <c r="A55" s="153">
        <v>53</v>
      </c>
      <c r="B55" s="54" t="s">
        <v>1274</v>
      </c>
      <c r="C55" s="27" t="s">
        <v>10</v>
      </c>
      <c r="D55" s="5">
        <v>100000</v>
      </c>
      <c r="E55" s="5"/>
      <c r="F55" s="5"/>
      <c r="G55" s="5"/>
      <c r="H55" s="5">
        <v>175000</v>
      </c>
      <c r="I55" s="240">
        <f t="shared" si="0"/>
        <v>100000</v>
      </c>
      <c r="J55" s="5">
        <f t="shared" si="1"/>
        <v>0</v>
      </c>
      <c r="K55" s="5"/>
      <c r="L55" s="28"/>
      <c r="M55" s="28"/>
    </row>
    <row r="56" spans="1:14" ht="15.75">
      <c r="A56" s="153">
        <v>54</v>
      </c>
      <c r="B56" s="54" t="s">
        <v>1275</v>
      </c>
      <c r="C56" s="27" t="s">
        <v>10</v>
      </c>
      <c r="D56" s="5">
        <v>175000</v>
      </c>
      <c r="E56" s="5"/>
      <c r="F56" s="5"/>
      <c r="G56" s="5"/>
      <c r="H56" s="5">
        <v>175000</v>
      </c>
      <c r="I56" s="240">
        <f t="shared" si="0"/>
        <v>175000</v>
      </c>
      <c r="J56" s="5">
        <f t="shared" si="1"/>
        <v>-75000</v>
      </c>
      <c r="K56" s="5"/>
      <c r="L56" s="28"/>
      <c r="M56" s="28"/>
    </row>
    <row r="57" spans="1:14" ht="15.75">
      <c r="A57" s="19">
        <v>55</v>
      </c>
      <c r="B57" s="54" t="s">
        <v>1276</v>
      </c>
      <c r="C57" s="27" t="s">
        <v>10</v>
      </c>
      <c r="D57" s="5"/>
      <c r="E57" s="5"/>
      <c r="F57" s="5"/>
      <c r="G57" s="5"/>
      <c r="H57" s="5">
        <v>175000</v>
      </c>
      <c r="I57" s="240">
        <f t="shared" si="0"/>
        <v>0</v>
      </c>
      <c r="J57" s="5">
        <f t="shared" si="1"/>
        <v>100000</v>
      </c>
      <c r="K57" s="5"/>
      <c r="L57" s="28"/>
      <c r="M57" s="28"/>
    </row>
    <row r="58" spans="1:14" ht="15.75">
      <c r="A58" s="153">
        <v>56</v>
      </c>
      <c r="B58" s="54" t="s">
        <v>1276</v>
      </c>
      <c r="C58" s="27" t="s">
        <v>10</v>
      </c>
      <c r="D58" s="5"/>
      <c r="E58" s="5"/>
      <c r="F58" s="5"/>
      <c r="G58" s="5"/>
      <c r="H58" s="5">
        <v>175000</v>
      </c>
      <c r="I58" s="240">
        <f t="shared" si="0"/>
        <v>0</v>
      </c>
      <c r="J58" s="5">
        <f t="shared" si="1"/>
        <v>100000</v>
      </c>
      <c r="K58" s="5"/>
      <c r="L58" s="28"/>
      <c r="M58" s="28"/>
    </row>
    <row r="59" spans="1:14" ht="15.75">
      <c r="A59" s="153">
        <v>57</v>
      </c>
      <c r="B59" s="54" t="s">
        <v>1277</v>
      </c>
      <c r="C59" s="27" t="s">
        <v>10</v>
      </c>
      <c r="D59" s="5"/>
      <c r="E59" s="5"/>
      <c r="F59" s="5"/>
      <c r="G59" s="5"/>
      <c r="H59" s="5">
        <v>175000</v>
      </c>
      <c r="I59" s="240">
        <f t="shared" si="0"/>
        <v>0</v>
      </c>
      <c r="J59" s="5">
        <f t="shared" si="1"/>
        <v>100000</v>
      </c>
      <c r="K59" s="5"/>
      <c r="L59" s="28"/>
      <c r="M59" s="28"/>
    </row>
    <row r="60" spans="1:14" ht="15.75">
      <c r="A60" s="19">
        <v>58</v>
      </c>
      <c r="B60" s="54" t="s">
        <v>1278</v>
      </c>
      <c r="C60" s="27" t="s">
        <v>10</v>
      </c>
      <c r="D60" s="5">
        <v>175000</v>
      </c>
      <c r="E60" s="5"/>
      <c r="F60" s="5"/>
      <c r="G60" s="5"/>
      <c r="H60" s="5">
        <v>175000</v>
      </c>
      <c r="I60" s="240">
        <f t="shared" si="0"/>
        <v>175000</v>
      </c>
      <c r="J60" s="5">
        <f t="shared" si="1"/>
        <v>-75000</v>
      </c>
      <c r="K60" s="5"/>
      <c r="L60" s="28"/>
      <c r="M60" s="28"/>
    </row>
    <row r="61" spans="1:14" ht="15.75">
      <c r="A61" s="153">
        <v>59</v>
      </c>
      <c r="B61" s="54" t="s">
        <v>1279</v>
      </c>
      <c r="C61" s="27" t="s">
        <v>10</v>
      </c>
      <c r="D61" s="5"/>
      <c r="E61" s="5"/>
      <c r="F61" s="5"/>
      <c r="G61" s="5"/>
      <c r="H61" s="5">
        <v>175000</v>
      </c>
      <c r="I61" s="240">
        <f t="shared" si="0"/>
        <v>0</v>
      </c>
      <c r="J61" s="5">
        <f t="shared" si="1"/>
        <v>100000</v>
      </c>
      <c r="K61" s="5"/>
      <c r="L61" s="28"/>
      <c r="M61" s="28"/>
    </row>
    <row r="62" spans="1:14" ht="15.75">
      <c r="A62" s="153">
        <v>60</v>
      </c>
      <c r="B62" s="54" t="s">
        <v>1280</v>
      </c>
      <c r="C62" s="27" t="s">
        <v>10</v>
      </c>
      <c r="D62" s="5">
        <v>15000</v>
      </c>
      <c r="E62" s="5"/>
      <c r="F62" s="5"/>
      <c r="G62" s="5"/>
      <c r="H62" s="5">
        <v>175000</v>
      </c>
      <c r="I62" s="240">
        <f t="shared" si="0"/>
        <v>15000</v>
      </c>
      <c r="J62" s="5">
        <f t="shared" si="1"/>
        <v>85000</v>
      </c>
      <c r="K62" s="5"/>
      <c r="L62" s="28"/>
      <c r="M62" s="28"/>
    </row>
    <row r="63" spans="1:14" ht="15.75">
      <c r="A63" s="19">
        <v>61</v>
      </c>
      <c r="B63" s="54" t="s">
        <v>1281</v>
      </c>
      <c r="C63" s="27" t="s">
        <v>10</v>
      </c>
      <c r="D63" s="5"/>
      <c r="E63" s="5"/>
      <c r="F63" s="5"/>
      <c r="G63" s="5"/>
      <c r="H63" s="5">
        <v>175000</v>
      </c>
      <c r="I63" s="240">
        <f t="shared" si="0"/>
        <v>0</v>
      </c>
      <c r="J63" s="5">
        <f t="shared" si="1"/>
        <v>100000</v>
      </c>
      <c r="K63" s="5"/>
      <c r="L63" s="28"/>
      <c r="M63" s="28"/>
    </row>
    <row r="64" spans="1:14" ht="15.75">
      <c r="A64" s="153">
        <v>62</v>
      </c>
      <c r="B64" s="54" t="s">
        <v>1282</v>
      </c>
      <c r="C64" s="27" t="s">
        <v>10</v>
      </c>
      <c r="D64" s="5">
        <v>50000</v>
      </c>
      <c r="E64" s="5"/>
      <c r="F64" s="5"/>
      <c r="G64" s="5"/>
      <c r="H64" s="5">
        <v>175000</v>
      </c>
      <c r="I64" s="240">
        <f t="shared" si="0"/>
        <v>50000</v>
      </c>
      <c r="J64" s="5">
        <f t="shared" si="1"/>
        <v>50000</v>
      </c>
      <c r="K64" s="5"/>
      <c r="L64" s="28"/>
      <c r="M64" s="28"/>
    </row>
    <row r="65" spans="1:13" ht="15.75">
      <c r="A65" s="153">
        <v>63</v>
      </c>
      <c r="B65" s="54" t="s">
        <v>1283</v>
      </c>
      <c r="C65" s="27" t="s">
        <v>10</v>
      </c>
      <c r="D65" s="5"/>
      <c r="E65" s="5"/>
      <c r="F65" s="5"/>
      <c r="G65" s="5"/>
      <c r="H65" s="5">
        <v>175000</v>
      </c>
      <c r="I65" s="240">
        <f t="shared" si="0"/>
        <v>0</v>
      </c>
      <c r="J65" s="5">
        <f t="shared" si="1"/>
        <v>100000</v>
      </c>
      <c r="K65" s="5"/>
      <c r="L65" s="28"/>
      <c r="M65" s="28"/>
    </row>
    <row r="66" spans="1:13" ht="15.75">
      <c r="A66" s="19">
        <v>64</v>
      </c>
      <c r="B66" s="54" t="s">
        <v>1284</v>
      </c>
      <c r="C66" s="27" t="s">
        <v>10</v>
      </c>
      <c r="D66" s="5"/>
      <c r="E66" s="5"/>
      <c r="F66" s="5"/>
      <c r="G66" s="5"/>
      <c r="H66" s="5">
        <v>175000</v>
      </c>
      <c r="I66" s="240">
        <f t="shared" si="0"/>
        <v>0</v>
      </c>
      <c r="J66" s="5">
        <f t="shared" si="1"/>
        <v>100000</v>
      </c>
      <c r="K66" s="5"/>
      <c r="L66" s="28"/>
      <c r="M66" s="28"/>
    </row>
    <row r="67" spans="1:13" ht="15.75">
      <c r="A67" s="153">
        <v>65</v>
      </c>
      <c r="B67" s="54" t="s">
        <v>1285</v>
      </c>
      <c r="C67" s="27" t="s">
        <v>10</v>
      </c>
      <c r="D67" s="5"/>
      <c r="E67" s="5"/>
      <c r="F67" s="5"/>
      <c r="G67" s="5"/>
      <c r="H67" s="5">
        <v>175000</v>
      </c>
      <c r="I67" s="240">
        <f t="shared" si="0"/>
        <v>0</v>
      </c>
      <c r="J67" s="5">
        <f t="shared" si="1"/>
        <v>100000</v>
      </c>
      <c r="K67" s="5"/>
      <c r="L67" s="28"/>
      <c r="M67" s="28"/>
    </row>
    <row r="68" spans="1:13" ht="15.75">
      <c r="A68" s="153">
        <v>66</v>
      </c>
      <c r="B68" s="54" t="s">
        <v>1286</v>
      </c>
      <c r="C68" s="27" t="s">
        <v>10</v>
      </c>
      <c r="D68" s="5"/>
      <c r="E68" s="5"/>
      <c r="F68" s="5"/>
      <c r="G68" s="5"/>
      <c r="H68" s="5">
        <v>175000</v>
      </c>
      <c r="I68" s="240">
        <f t="shared" ref="I68:I97" si="2">SUM(D68:G68)</f>
        <v>0</v>
      </c>
      <c r="J68" s="5">
        <f t="shared" ref="J68:J93" si="3">100000-I68</f>
        <v>100000</v>
      </c>
      <c r="K68" s="5"/>
      <c r="L68" s="28"/>
      <c r="M68" s="28"/>
    </row>
    <row r="69" spans="1:13" ht="15.75">
      <c r="A69" s="19">
        <v>67</v>
      </c>
      <c r="B69" s="54" t="s">
        <v>1287</v>
      </c>
      <c r="C69" s="27" t="s">
        <v>10</v>
      </c>
      <c r="D69" s="5">
        <v>15000</v>
      </c>
      <c r="E69" s="5"/>
      <c r="F69" s="5"/>
      <c r="G69" s="5"/>
      <c r="H69" s="5">
        <v>175000</v>
      </c>
      <c r="I69" s="240">
        <f t="shared" si="2"/>
        <v>15000</v>
      </c>
      <c r="J69" s="5">
        <f t="shared" si="3"/>
        <v>85000</v>
      </c>
      <c r="K69" s="5"/>
      <c r="L69" s="28"/>
      <c r="M69" s="28"/>
    </row>
    <row r="70" spans="1:13" ht="15.75">
      <c r="A70" s="153">
        <v>68</v>
      </c>
      <c r="B70" s="54" t="s">
        <v>1288</v>
      </c>
      <c r="C70" s="27" t="s">
        <v>10</v>
      </c>
      <c r="D70" s="5"/>
      <c r="E70" s="5"/>
      <c r="F70" s="5"/>
      <c r="G70" s="5"/>
      <c r="H70" s="5">
        <v>175000</v>
      </c>
      <c r="I70" s="240">
        <f t="shared" si="2"/>
        <v>0</v>
      </c>
      <c r="J70" s="5">
        <f t="shared" si="3"/>
        <v>100000</v>
      </c>
      <c r="K70" s="5"/>
      <c r="L70" s="28"/>
      <c r="M70" s="28"/>
    </row>
    <row r="71" spans="1:13" ht="15.75">
      <c r="A71" s="153">
        <v>69</v>
      </c>
      <c r="B71" s="54" t="s">
        <v>1289</v>
      </c>
      <c r="C71" s="27" t="s">
        <v>10</v>
      </c>
      <c r="D71" s="5"/>
      <c r="E71" s="5"/>
      <c r="F71" s="5"/>
      <c r="G71" s="5"/>
      <c r="H71" s="5">
        <v>175000</v>
      </c>
      <c r="I71" s="240">
        <f t="shared" si="2"/>
        <v>0</v>
      </c>
      <c r="J71" s="5">
        <f t="shared" si="3"/>
        <v>100000</v>
      </c>
      <c r="K71" s="5"/>
      <c r="L71" s="28"/>
      <c r="M71" s="28"/>
    </row>
    <row r="72" spans="1:13" ht="15.75">
      <c r="A72" s="19">
        <v>70</v>
      </c>
      <c r="B72" s="54" t="s">
        <v>1290</v>
      </c>
      <c r="C72" s="27" t="s">
        <v>10</v>
      </c>
      <c r="D72" s="5"/>
      <c r="E72" s="5"/>
      <c r="F72" s="5"/>
      <c r="G72" s="5"/>
      <c r="H72" s="5">
        <v>175000</v>
      </c>
      <c r="I72" s="240">
        <f t="shared" si="2"/>
        <v>0</v>
      </c>
      <c r="J72" s="5">
        <f t="shared" si="3"/>
        <v>100000</v>
      </c>
      <c r="K72" s="5"/>
      <c r="L72" s="28"/>
      <c r="M72" s="28"/>
    </row>
    <row r="73" spans="1:13" ht="15.75">
      <c r="A73" s="153">
        <v>71</v>
      </c>
      <c r="B73" s="54" t="s">
        <v>1291</v>
      </c>
      <c r="C73" s="27" t="s">
        <v>10</v>
      </c>
      <c r="D73" s="5"/>
      <c r="E73" s="5"/>
      <c r="F73" s="5"/>
      <c r="G73" s="5"/>
      <c r="H73" s="5">
        <v>175000</v>
      </c>
      <c r="I73" s="240">
        <f t="shared" si="2"/>
        <v>0</v>
      </c>
      <c r="J73" s="5">
        <f t="shared" si="3"/>
        <v>100000</v>
      </c>
      <c r="K73" s="5"/>
      <c r="L73" s="28"/>
      <c r="M73" s="28"/>
    </row>
    <row r="74" spans="1:13" ht="15.75">
      <c r="A74" s="153">
        <v>72</v>
      </c>
      <c r="B74" s="54" t="s">
        <v>1292</v>
      </c>
      <c r="C74" s="27" t="s">
        <v>10</v>
      </c>
      <c r="D74" s="5"/>
      <c r="E74" s="5"/>
      <c r="F74" s="5"/>
      <c r="G74" s="5"/>
      <c r="H74" s="5">
        <v>175000</v>
      </c>
      <c r="I74" s="240">
        <f t="shared" si="2"/>
        <v>0</v>
      </c>
      <c r="J74" s="5">
        <f t="shared" si="3"/>
        <v>100000</v>
      </c>
      <c r="K74" s="5"/>
      <c r="L74" s="28"/>
      <c r="M74" s="28"/>
    </row>
    <row r="75" spans="1:13" ht="15.75">
      <c r="A75" s="19">
        <v>73</v>
      </c>
      <c r="B75" s="54" t="s">
        <v>1293</v>
      </c>
      <c r="C75" s="27" t="s">
        <v>10</v>
      </c>
      <c r="D75" s="5"/>
      <c r="E75" s="5"/>
      <c r="F75" s="5"/>
      <c r="G75" s="5"/>
      <c r="H75" s="5">
        <v>175000</v>
      </c>
      <c r="I75" s="240">
        <f t="shared" si="2"/>
        <v>0</v>
      </c>
      <c r="J75" s="5">
        <f t="shared" si="3"/>
        <v>100000</v>
      </c>
      <c r="K75" s="5"/>
      <c r="L75" s="28"/>
      <c r="M75" s="28"/>
    </row>
    <row r="76" spans="1:13" ht="15.75">
      <c r="A76" s="153">
        <v>74</v>
      </c>
      <c r="B76" s="54" t="s">
        <v>1294</v>
      </c>
      <c r="C76" s="27" t="s">
        <v>10</v>
      </c>
      <c r="D76" s="5"/>
      <c r="E76" s="5"/>
      <c r="F76" s="5"/>
      <c r="G76" s="5"/>
      <c r="H76" s="5">
        <v>175000</v>
      </c>
      <c r="I76" s="240">
        <f t="shared" si="2"/>
        <v>0</v>
      </c>
      <c r="J76" s="5">
        <f t="shared" si="3"/>
        <v>100000</v>
      </c>
      <c r="K76" s="5"/>
      <c r="L76" s="28"/>
      <c r="M76" s="28"/>
    </row>
    <row r="77" spans="1:13">
      <c r="A77" s="153">
        <v>75</v>
      </c>
      <c r="B77" s="4"/>
      <c r="C77" s="27" t="s">
        <v>10</v>
      </c>
      <c r="D77" s="4"/>
      <c r="E77" s="5"/>
      <c r="F77" s="5"/>
      <c r="G77" s="5"/>
      <c r="H77" s="5">
        <v>175000</v>
      </c>
      <c r="I77" s="240">
        <f t="shared" si="2"/>
        <v>0</v>
      </c>
      <c r="J77" s="5">
        <f t="shared" si="3"/>
        <v>100000</v>
      </c>
      <c r="K77" s="5"/>
      <c r="L77" s="28"/>
      <c r="M77" s="28"/>
    </row>
    <row r="78" spans="1:13">
      <c r="B78" s="4"/>
      <c r="C78" s="27" t="s">
        <v>10</v>
      </c>
      <c r="D78" s="4"/>
      <c r="E78" s="5"/>
      <c r="F78" s="5"/>
      <c r="G78" s="5"/>
      <c r="H78" s="5">
        <v>175000</v>
      </c>
      <c r="I78" s="240">
        <f t="shared" si="2"/>
        <v>0</v>
      </c>
      <c r="J78" s="241">
        <f t="shared" si="3"/>
        <v>100000</v>
      </c>
      <c r="K78" s="5"/>
      <c r="L78" s="28"/>
      <c r="M78" s="28"/>
    </row>
    <row r="79" spans="1:13">
      <c r="B79" s="4"/>
      <c r="C79" s="4"/>
      <c r="D79" s="4"/>
      <c r="E79" s="5"/>
      <c r="F79" s="5"/>
      <c r="G79" s="5"/>
      <c r="H79" s="5">
        <v>175000</v>
      </c>
      <c r="I79" s="240">
        <f t="shared" si="2"/>
        <v>0</v>
      </c>
      <c r="J79" s="241">
        <f t="shared" si="3"/>
        <v>100000</v>
      </c>
      <c r="K79" s="5"/>
      <c r="L79" s="28"/>
      <c r="M79" s="28"/>
    </row>
    <row r="80" spans="1:13">
      <c r="E80" s="17"/>
      <c r="F80" s="5"/>
      <c r="G80" s="5"/>
      <c r="H80" s="5">
        <v>175000</v>
      </c>
      <c r="I80" s="240">
        <f t="shared" si="2"/>
        <v>0</v>
      </c>
      <c r="J80" s="241">
        <f t="shared" si="3"/>
        <v>100000</v>
      </c>
      <c r="K80" s="5"/>
      <c r="L80" s="28"/>
      <c r="M80" s="28"/>
    </row>
    <row r="81" spans="5:13">
      <c r="E81" s="5"/>
      <c r="F81" s="5"/>
      <c r="G81" s="5"/>
      <c r="H81" s="5">
        <v>175000</v>
      </c>
      <c r="I81" s="240">
        <f t="shared" si="2"/>
        <v>0</v>
      </c>
      <c r="J81" s="241">
        <f t="shared" si="3"/>
        <v>100000</v>
      </c>
      <c r="K81" s="5"/>
      <c r="L81" s="28"/>
      <c r="M81" s="28"/>
    </row>
    <row r="82" spans="5:13">
      <c r="E82" s="5"/>
      <c r="F82" s="5"/>
      <c r="G82" s="5"/>
      <c r="H82" s="5">
        <v>175000</v>
      </c>
      <c r="I82" s="240">
        <f t="shared" si="2"/>
        <v>0</v>
      </c>
      <c r="J82" s="241">
        <f t="shared" si="3"/>
        <v>100000</v>
      </c>
      <c r="K82" s="5"/>
      <c r="L82" s="28"/>
      <c r="M82" s="28"/>
    </row>
    <row r="83" spans="5:13">
      <c r="E83" s="5"/>
      <c r="F83" s="5"/>
      <c r="G83" s="5"/>
      <c r="H83" s="5">
        <v>175000</v>
      </c>
      <c r="I83" s="240">
        <f t="shared" si="2"/>
        <v>0</v>
      </c>
      <c r="J83" s="241">
        <f t="shared" si="3"/>
        <v>100000</v>
      </c>
      <c r="K83" s="5"/>
      <c r="L83" s="28"/>
      <c r="M83" s="28"/>
    </row>
    <row r="84" spans="5:13">
      <c r="E84" s="5"/>
      <c r="F84" s="5"/>
      <c r="G84" s="5"/>
      <c r="H84" s="5">
        <v>175000</v>
      </c>
      <c r="I84" s="240">
        <f t="shared" si="2"/>
        <v>0</v>
      </c>
      <c r="J84" s="241">
        <f t="shared" si="3"/>
        <v>100000</v>
      </c>
      <c r="K84" s="5"/>
      <c r="L84" s="28"/>
      <c r="M84" s="28"/>
    </row>
    <row r="85" spans="5:13">
      <c r="E85" s="5"/>
      <c r="F85" s="5"/>
      <c r="G85" s="5"/>
      <c r="H85" s="5">
        <v>175000</v>
      </c>
      <c r="I85" s="240">
        <f t="shared" si="2"/>
        <v>0</v>
      </c>
      <c r="J85" s="241">
        <f t="shared" si="3"/>
        <v>100000</v>
      </c>
      <c r="K85" s="5"/>
      <c r="L85" s="28"/>
      <c r="M85" s="28"/>
    </row>
    <row r="86" spans="5:13">
      <c r="E86" s="5"/>
      <c r="F86" s="5"/>
      <c r="G86" s="5"/>
      <c r="H86" s="5">
        <v>175000</v>
      </c>
      <c r="I86" s="240">
        <f t="shared" si="2"/>
        <v>0</v>
      </c>
      <c r="J86" s="241">
        <f t="shared" si="3"/>
        <v>100000</v>
      </c>
      <c r="K86" s="5"/>
      <c r="L86" s="28"/>
      <c r="M86" s="28"/>
    </row>
    <row r="87" spans="5:13">
      <c r="E87" s="5"/>
      <c r="F87" s="5"/>
      <c r="G87" s="5"/>
      <c r="H87" s="5">
        <v>175000</v>
      </c>
      <c r="I87" s="240">
        <f t="shared" si="2"/>
        <v>0</v>
      </c>
      <c r="J87" s="241">
        <f t="shared" si="3"/>
        <v>100000</v>
      </c>
      <c r="K87" s="5"/>
      <c r="L87" s="28"/>
      <c r="M87" s="28"/>
    </row>
    <row r="88" spans="5:13">
      <c r="E88" s="5"/>
      <c r="F88" s="5"/>
      <c r="G88" s="5"/>
      <c r="H88" s="5">
        <v>175000</v>
      </c>
      <c r="I88" s="240">
        <f t="shared" si="2"/>
        <v>0</v>
      </c>
      <c r="J88" s="241">
        <f t="shared" si="3"/>
        <v>100000</v>
      </c>
      <c r="K88" s="5"/>
      <c r="L88" s="28"/>
      <c r="M88" s="28"/>
    </row>
    <row r="89" spans="5:13">
      <c r="E89" s="5"/>
      <c r="F89" s="5"/>
      <c r="G89" s="5"/>
      <c r="H89" s="5">
        <v>175000</v>
      </c>
      <c r="I89" s="240">
        <f t="shared" si="2"/>
        <v>0</v>
      </c>
      <c r="J89" s="241">
        <f t="shared" si="3"/>
        <v>100000</v>
      </c>
      <c r="K89" s="5"/>
      <c r="L89" s="28"/>
      <c r="M89" s="28"/>
    </row>
    <row r="90" spans="5:13">
      <c r="E90" s="5"/>
      <c r="F90" s="5"/>
      <c r="G90" s="5"/>
      <c r="H90" s="5">
        <v>175000</v>
      </c>
      <c r="I90" s="240">
        <f t="shared" si="2"/>
        <v>0</v>
      </c>
      <c r="J90" s="241">
        <f t="shared" si="3"/>
        <v>100000</v>
      </c>
      <c r="K90" s="5"/>
      <c r="L90" s="28"/>
      <c r="M90" s="28"/>
    </row>
    <row r="91" spans="5:13">
      <c r="E91" s="5"/>
      <c r="F91" s="5"/>
      <c r="G91" s="5"/>
      <c r="H91" s="5">
        <v>175000</v>
      </c>
      <c r="I91" s="240">
        <f t="shared" si="2"/>
        <v>0</v>
      </c>
      <c r="J91" s="241">
        <f t="shared" si="3"/>
        <v>100000</v>
      </c>
      <c r="K91" s="5"/>
      <c r="L91" s="28"/>
      <c r="M91" s="28"/>
    </row>
    <row r="92" spans="5:13">
      <c r="E92" s="5"/>
      <c r="F92" s="5"/>
      <c r="G92" s="5"/>
      <c r="H92" s="5">
        <v>175000</v>
      </c>
      <c r="I92" s="240">
        <f t="shared" si="2"/>
        <v>0</v>
      </c>
      <c r="J92" s="241">
        <f t="shared" si="3"/>
        <v>100000</v>
      </c>
      <c r="K92" s="5"/>
      <c r="L92" s="28"/>
      <c r="M92" s="28"/>
    </row>
    <row r="93" spans="5:13">
      <c r="E93" s="5"/>
      <c r="F93" s="5"/>
      <c r="G93" s="5"/>
      <c r="H93" s="5">
        <v>175000</v>
      </c>
      <c r="I93" s="240">
        <f t="shared" si="2"/>
        <v>0</v>
      </c>
      <c r="J93" s="241">
        <f t="shared" si="3"/>
        <v>100000</v>
      </c>
      <c r="K93" s="5"/>
      <c r="L93" s="28"/>
      <c r="M93" s="28"/>
    </row>
    <row r="94" spans="5:13">
      <c r="E94" s="5"/>
      <c r="F94" s="5"/>
      <c r="G94" s="5"/>
      <c r="H94" s="5">
        <v>175000</v>
      </c>
      <c r="I94" s="240">
        <f t="shared" si="2"/>
        <v>0</v>
      </c>
      <c r="J94" s="5"/>
      <c r="K94" s="5"/>
      <c r="L94" s="28"/>
      <c r="M94" s="28"/>
    </row>
    <row r="95" spans="5:13">
      <c r="E95" s="5"/>
      <c r="F95" s="5"/>
      <c r="G95" s="5"/>
      <c r="H95" s="5">
        <v>175000</v>
      </c>
      <c r="I95" s="240">
        <f t="shared" si="2"/>
        <v>0</v>
      </c>
      <c r="J95" s="5"/>
      <c r="K95" s="5"/>
      <c r="L95" s="28"/>
      <c r="M95" s="28"/>
    </row>
    <row r="96" spans="5:13">
      <c r="E96" s="5"/>
      <c r="F96" s="5"/>
      <c r="G96" s="5"/>
      <c r="H96" s="5">
        <v>175000</v>
      </c>
      <c r="I96" s="240">
        <f t="shared" si="2"/>
        <v>0</v>
      </c>
      <c r="J96" s="5"/>
      <c r="K96" s="5"/>
      <c r="L96" s="28"/>
      <c r="M96" s="28"/>
    </row>
    <row r="97" spans="5:13">
      <c r="E97" s="5"/>
      <c r="F97" s="5"/>
      <c r="G97" s="5"/>
      <c r="H97" s="5">
        <v>175000</v>
      </c>
      <c r="I97" s="240">
        <f t="shared" si="2"/>
        <v>0</v>
      </c>
      <c r="J97" s="5"/>
      <c r="K97" s="5"/>
      <c r="L97" s="28"/>
      <c r="M97" s="28"/>
    </row>
    <row r="98" spans="5:13">
      <c r="E98" s="5"/>
      <c r="F98" s="5"/>
      <c r="G98" s="5"/>
      <c r="H98" s="5">
        <v>175000</v>
      </c>
      <c r="I98" s="5"/>
      <c r="J98" s="5"/>
      <c r="K98" s="5"/>
      <c r="L98" s="28"/>
      <c r="M98" s="28"/>
    </row>
    <row r="99" spans="5:13">
      <c r="E99" s="5"/>
      <c r="F99" s="5"/>
      <c r="G99" s="5"/>
      <c r="H99" s="5">
        <v>175000</v>
      </c>
      <c r="I99" s="5"/>
      <c r="J99" s="5"/>
      <c r="K99" s="5"/>
      <c r="L99" s="28"/>
      <c r="M99" s="28"/>
    </row>
    <row r="100" spans="5:13">
      <c r="E100" s="5"/>
      <c r="F100" s="5"/>
      <c r="G100" s="5"/>
      <c r="H100" s="5">
        <v>175000</v>
      </c>
      <c r="I100" s="5"/>
      <c r="J100" s="5"/>
      <c r="K100" s="5"/>
      <c r="L100" s="28"/>
      <c r="M100" s="28"/>
    </row>
    <row r="101" spans="5:13">
      <c r="E101" s="5"/>
      <c r="F101" s="5"/>
      <c r="G101" s="5"/>
      <c r="H101" s="5">
        <v>175000</v>
      </c>
      <c r="I101" s="5"/>
      <c r="J101" s="5"/>
      <c r="K101" s="5"/>
      <c r="L101" s="28"/>
      <c r="M101" s="28"/>
    </row>
    <row r="102" spans="5:13">
      <c r="E102" s="5"/>
      <c r="F102" s="5"/>
      <c r="G102" s="5"/>
      <c r="H102" s="5">
        <v>175000</v>
      </c>
      <c r="I102" s="5"/>
      <c r="J102" s="5"/>
      <c r="K102" s="5"/>
      <c r="L102" s="28"/>
      <c r="M102" s="28"/>
    </row>
    <row r="103" spans="5:13">
      <c r="E103" s="5"/>
      <c r="F103" s="5"/>
      <c r="G103" s="5"/>
      <c r="H103" s="5">
        <v>175000</v>
      </c>
      <c r="I103" s="5"/>
      <c r="J103" s="5"/>
      <c r="K103" s="5"/>
      <c r="L103" s="28"/>
      <c r="M103" s="28"/>
    </row>
    <row r="104" spans="5:13">
      <c r="E104" s="5"/>
      <c r="F104" s="5"/>
      <c r="G104" s="5"/>
      <c r="H104" s="5">
        <v>175000</v>
      </c>
      <c r="I104" s="5"/>
      <c r="J104" s="5"/>
      <c r="K104" s="5"/>
      <c r="L104" s="28"/>
      <c r="M104" s="28"/>
    </row>
    <row r="105" spans="5:13">
      <c r="E105" s="5"/>
      <c r="F105" s="5"/>
      <c r="G105" s="5"/>
      <c r="H105" s="5">
        <v>175000</v>
      </c>
      <c r="I105" s="5"/>
      <c r="J105" s="5"/>
      <c r="K105" s="5"/>
      <c r="L105" s="28"/>
      <c r="M105" s="28"/>
    </row>
    <row r="106" spans="5:13">
      <c r="E106" s="5"/>
      <c r="F106" s="5"/>
      <c r="G106" s="5"/>
      <c r="H106" s="5">
        <v>175000</v>
      </c>
      <c r="I106" s="5"/>
      <c r="J106" s="5"/>
      <c r="K106" s="5"/>
      <c r="L106" s="28"/>
      <c r="M106" s="28"/>
    </row>
    <row r="107" spans="5:13">
      <c r="E107" s="5"/>
      <c r="F107" s="5"/>
      <c r="G107" s="5"/>
      <c r="H107" s="5">
        <v>175000</v>
      </c>
      <c r="I107" s="5"/>
      <c r="J107" s="5"/>
      <c r="K107" s="5"/>
      <c r="L107" s="28"/>
      <c r="M107" s="28"/>
    </row>
    <row r="108" spans="5:13">
      <c r="E108" s="5"/>
      <c r="F108" s="5"/>
      <c r="G108" s="5"/>
      <c r="H108" s="5"/>
      <c r="I108" s="5"/>
      <c r="J108" s="5"/>
      <c r="K108" s="5"/>
      <c r="L108" s="28"/>
      <c r="M108" s="28"/>
    </row>
    <row r="109" spans="5:13">
      <c r="E109" s="5"/>
      <c r="F109" s="5"/>
      <c r="G109" s="5"/>
      <c r="H109" s="5"/>
      <c r="I109" s="5"/>
      <c r="J109" s="5"/>
      <c r="K109" s="5"/>
      <c r="L109" s="28"/>
      <c r="M109" s="28"/>
    </row>
  </sheetData>
  <sortState ref="A3:H49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4"/>
  <sheetViews>
    <sheetView topLeftCell="A19" workbookViewId="0">
      <selection activeCell="B62" sqref="B62"/>
    </sheetView>
  </sheetViews>
  <sheetFormatPr defaultColWidth="8.85546875" defaultRowHeight="15"/>
  <cols>
    <col min="1" max="1" width="5.28515625" customWidth="1"/>
    <col min="2" max="2" width="40.42578125" customWidth="1"/>
    <col min="3" max="3" width="4.42578125" customWidth="1"/>
    <col min="4" max="4" width="9.7109375" customWidth="1"/>
    <col min="5" max="5" width="9.28515625" customWidth="1"/>
    <col min="6" max="6" width="9.42578125" customWidth="1"/>
    <col min="7" max="7" width="9.85546875" customWidth="1"/>
    <col min="8" max="8" width="14.42578125" customWidth="1"/>
    <col min="9" max="9" width="11.5703125" customWidth="1"/>
    <col min="10" max="10" width="12.28515625" customWidth="1"/>
    <col min="11" max="11" width="23.5703125" customWidth="1"/>
  </cols>
  <sheetData>
    <row r="1" spans="1:12">
      <c r="B1" s="25" t="s">
        <v>41</v>
      </c>
    </row>
    <row r="2" spans="1:12" ht="30">
      <c r="A2" s="1" t="s">
        <v>0</v>
      </c>
      <c r="B2" s="1" t="s">
        <v>1</v>
      </c>
      <c r="C2" s="3" t="s">
        <v>64</v>
      </c>
      <c r="D2" s="3" t="s">
        <v>4</v>
      </c>
      <c r="E2" s="3" t="s">
        <v>5</v>
      </c>
      <c r="F2" s="3" t="s">
        <v>77</v>
      </c>
      <c r="G2" s="3" t="s">
        <v>40</v>
      </c>
      <c r="H2" s="3" t="s">
        <v>7</v>
      </c>
      <c r="I2" s="125" t="s">
        <v>8</v>
      </c>
      <c r="J2" s="125" t="s">
        <v>466</v>
      </c>
      <c r="K2" s="3" t="s">
        <v>169</v>
      </c>
    </row>
    <row r="3" spans="1:12" ht="15.75">
      <c r="A3" s="4">
        <v>1</v>
      </c>
      <c r="B3" s="219" t="s">
        <v>256</v>
      </c>
      <c r="C3" s="124"/>
      <c r="D3" s="5">
        <v>25000</v>
      </c>
      <c r="E3" s="5">
        <v>150000</v>
      </c>
      <c r="F3" s="5"/>
      <c r="G3" s="5"/>
      <c r="H3" s="5">
        <v>175000</v>
      </c>
      <c r="I3" s="5">
        <f t="shared" ref="I3:I33" si="0">SUM(D3:G3)</f>
        <v>175000</v>
      </c>
      <c r="J3" s="5">
        <f t="shared" ref="J3:J33" si="1">105000-I3</f>
        <v>-70000</v>
      </c>
      <c r="K3" s="131" t="s">
        <v>257</v>
      </c>
      <c r="L3" s="4"/>
    </row>
    <row r="4" spans="1:12" ht="15.75">
      <c r="A4" s="4">
        <v>2</v>
      </c>
      <c r="B4" s="219" t="s">
        <v>237</v>
      </c>
      <c r="C4" s="123"/>
      <c r="D4" s="5">
        <v>25000</v>
      </c>
      <c r="E4" s="5"/>
      <c r="F4" s="5"/>
      <c r="G4" s="5"/>
      <c r="H4" s="5">
        <v>175000</v>
      </c>
      <c r="I4" s="5">
        <f t="shared" si="0"/>
        <v>25000</v>
      </c>
      <c r="J4" s="5">
        <f t="shared" si="1"/>
        <v>80000</v>
      </c>
      <c r="K4" s="131">
        <v>677931831</v>
      </c>
      <c r="L4" s="4"/>
    </row>
    <row r="5" spans="1:12" ht="15.75">
      <c r="A5" s="4">
        <v>3</v>
      </c>
      <c r="B5" s="219" t="s">
        <v>473</v>
      </c>
      <c r="C5" s="123"/>
      <c r="D5" s="5">
        <v>25000</v>
      </c>
      <c r="E5" s="5">
        <v>50000</v>
      </c>
      <c r="F5" s="5">
        <v>25000</v>
      </c>
      <c r="G5" s="5"/>
      <c r="H5" s="5">
        <v>175000</v>
      </c>
      <c r="I5" s="5">
        <f t="shared" si="0"/>
        <v>100000</v>
      </c>
      <c r="J5" s="5">
        <f t="shared" si="1"/>
        <v>5000</v>
      </c>
      <c r="K5" s="132">
        <v>675577510</v>
      </c>
      <c r="L5" s="4"/>
    </row>
    <row r="6" spans="1:12" ht="15.75">
      <c r="A6" s="4">
        <v>4</v>
      </c>
      <c r="B6" s="219" t="s">
        <v>503</v>
      </c>
      <c r="C6" s="199"/>
      <c r="D6" s="200">
        <v>34000</v>
      </c>
      <c r="E6" s="200"/>
      <c r="F6" s="200"/>
      <c r="G6" s="200"/>
      <c r="H6" s="5">
        <v>175000</v>
      </c>
      <c r="I6" s="5">
        <f t="shared" si="0"/>
        <v>34000</v>
      </c>
      <c r="J6" s="5">
        <f t="shared" si="1"/>
        <v>71000</v>
      </c>
      <c r="K6" s="132">
        <v>657745156</v>
      </c>
      <c r="L6" s="4"/>
    </row>
    <row r="7" spans="1:12" ht="18" customHeight="1">
      <c r="A7" s="4">
        <v>5</v>
      </c>
      <c r="B7" s="219" t="s">
        <v>275</v>
      </c>
      <c r="C7" s="246"/>
      <c r="D7" s="5">
        <v>100000</v>
      </c>
      <c r="E7" s="5"/>
      <c r="F7" s="5"/>
      <c r="G7" s="5"/>
      <c r="H7" s="5">
        <v>175000</v>
      </c>
      <c r="I7" s="5">
        <f t="shared" si="0"/>
        <v>100000</v>
      </c>
      <c r="J7" s="5">
        <f t="shared" si="1"/>
        <v>5000</v>
      </c>
      <c r="K7" s="131">
        <v>696051647</v>
      </c>
      <c r="L7" s="4"/>
    </row>
    <row r="8" spans="1:12" ht="15.75">
      <c r="A8" s="4">
        <v>6</v>
      </c>
      <c r="B8" s="219" t="s">
        <v>280</v>
      </c>
      <c r="C8" s="171"/>
      <c r="D8" s="15">
        <v>90000</v>
      </c>
      <c r="E8" s="15"/>
      <c r="F8" s="15"/>
      <c r="G8" s="15"/>
      <c r="H8" s="5">
        <v>175000</v>
      </c>
      <c r="I8" s="5">
        <f t="shared" si="0"/>
        <v>90000</v>
      </c>
      <c r="J8" s="5">
        <f t="shared" si="1"/>
        <v>15000</v>
      </c>
      <c r="K8" s="132">
        <v>673038521</v>
      </c>
      <c r="L8" s="4"/>
    </row>
    <row r="9" spans="1:12" ht="21" customHeight="1">
      <c r="A9" s="4">
        <v>7</v>
      </c>
      <c r="B9" s="219" t="s">
        <v>282</v>
      </c>
      <c r="C9" s="246"/>
      <c r="D9" s="15">
        <v>25000</v>
      </c>
      <c r="E9" s="5"/>
      <c r="F9" s="5"/>
      <c r="G9" s="5"/>
      <c r="H9" s="5">
        <v>175000</v>
      </c>
      <c r="I9" s="5">
        <f t="shared" si="0"/>
        <v>25000</v>
      </c>
      <c r="J9" s="5">
        <f t="shared" si="1"/>
        <v>80000</v>
      </c>
      <c r="K9" s="132">
        <v>656816438</v>
      </c>
      <c r="L9" s="4"/>
    </row>
    <row r="10" spans="1:12" ht="31.5">
      <c r="A10" s="4">
        <v>8</v>
      </c>
      <c r="B10" s="219" t="s">
        <v>279</v>
      </c>
      <c r="C10" s="4"/>
      <c r="D10" s="15">
        <v>25000</v>
      </c>
      <c r="E10" s="4"/>
      <c r="F10" s="32"/>
      <c r="G10" s="4"/>
      <c r="H10" s="5">
        <v>175000</v>
      </c>
      <c r="I10" s="5">
        <f t="shared" si="0"/>
        <v>25000</v>
      </c>
      <c r="J10" s="5">
        <f t="shared" si="1"/>
        <v>80000</v>
      </c>
      <c r="K10" s="132">
        <v>696622824</v>
      </c>
      <c r="L10" s="4"/>
    </row>
    <row r="11" spans="1:12" ht="31.5">
      <c r="A11" s="4">
        <v>9</v>
      </c>
      <c r="B11" s="219" t="s">
        <v>258</v>
      </c>
      <c r="C11" s="124"/>
      <c r="D11" s="15">
        <v>25000</v>
      </c>
      <c r="E11" s="5"/>
      <c r="F11" s="5"/>
      <c r="G11" s="5"/>
      <c r="H11" s="5">
        <v>175000</v>
      </c>
      <c r="I11" s="5">
        <f t="shared" si="0"/>
        <v>25000</v>
      </c>
      <c r="J11" s="5">
        <f t="shared" si="1"/>
        <v>80000</v>
      </c>
      <c r="K11" s="131">
        <v>679516310</v>
      </c>
      <c r="L11" s="4"/>
    </row>
    <row r="12" spans="1:12" ht="15.75">
      <c r="A12" s="4">
        <v>10</v>
      </c>
      <c r="B12" s="219" t="s">
        <v>246</v>
      </c>
      <c r="C12" s="123"/>
      <c r="D12" s="15">
        <v>80000</v>
      </c>
      <c r="E12" s="5"/>
      <c r="F12" s="5"/>
      <c r="G12" s="5"/>
      <c r="H12" s="5">
        <v>175000</v>
      </c>
      <c r="I12" s="5">
        <f t="shared" si="0"/>
        <v>80000</v>
      </c>
      <c r="J12" s="5">
        <f t="shared" si="1"/>
        <v>25000</v>
      </c>
      <c r="K12" s="131" t="s">
        <v>247</v>
      </c>
      <c r="L12" s="4"/>
    </row>
    <row r="13" spans="1:12" ht="15.75">
      <c r="A13" s="4">
        <v>11</v>
      </c>
      <c r="B13" s="219" t="s">
        <v>286</v>
      </c>
      <c r="C13" s="124"/>
      <c r="D13" s="15">
        <v>100000</v>
      </c>
      <c r="E13" s="5"/>
      <c r="F13" s="5"/>
      <c r="G13" s="5"/>
      <c r="H13" s="5">
        <v>175000</v>
      </c>
      <c r="I13" s="5">
        <f t="shared" si="0"/>
        <v>100000</v>
      </c>
      <c r="J13" s="5">
        <f t="shared" si="1"/>
        <v>5000</v>
      </c>
      <c r="K13" s="132">
        <v>679108743</v>
      </c>
      <c r="L13" s="4"/>
    </row>
    <row r="14" spans="1:12" ht="31.5">
      <c r="A14" s="4">
        <v>12</v>
      </c>
      <c r="B14" s="219" t="s">
        <v>252</v>
      </c>
      <c r="C14" s="124"/>
      <c r="D14" s="15">
        <v>25000</v>
      </c>
      <c r="E14" s="5"/>
      <c r="F14" s="5"/>
      <c r="G14" s="5"/>
      <c r="H14" s="5">
        <v>175000</v>
      </c>
      <c r="I14" s="5">
        <f t="shared" si="0"/>
        <v>25000</v>
      </c>
      <c r="J14" s="5">
        <f t="shared" si="1"/>
        <v>80000</v>
      </c>
      <c r="K14" s="131">
        <v>698679965</v>
      </c>
      <c r="L14" s="4"/>
    </row>
    <row r="15" spans="1:12" ht="15.75">
      <c r="A15" s="4">
        <v>13</v>
      </c>
      <c r="B15" s="219" t="s">
        <v>259</v>
      </c>
      <c r="C15" s="124"/>
      <c r="D15" s="5">
        <v>133000</v>
      </c>
      <c r="E15" s="5">
        <v>25000</v>
      </c>
      <c r="F15" s="5"/>
      <c r="G15" s="5"/>
      <c r="H15" s="5">
        <v>175000</v>
      </c>
      <c r="I15" s="5">
        <f t="shared" si="0"/>
        <v>158000</v>
      </c>
      <c r="J15" s="5">
        <f t="shared" si="1"/>
        <v>-53000</v>
      </c>
      <c r="K15" s="131">
        <v>677629205</v>
      </c>
      <c r="L15" s="4"/>
    </row>
    <row r="16" spans="1:12" ht="15.75">
      <c r="A16" s="4">
        <v>14</v>
      </c>
      <c r="B16" s="219" t="s">
        <v>277</v>
      </c>
      <c r="C16" s="123"/>
      <c r="D16" s="5">
        <v>25000</v>
      </c>
      <c r="E16" s="5">
        <v>80000</v>
      </c>
      <c r="F16" s="5"/>
      <c r="G16" s="5"/>
      <c r="H16" s="5">
        <v>175000</v>
      </c>
      <c r="I16" s="5">
        <f t="shared" si="0"/>
        <v>105000</v>
      </c>
      <c r="J16" s="5">
        <f t="shared" si="1"/>
        <v>0</v>
      </c>
      <c r="K16" s="4">
        <v>676105211</v>
      </c>
      <c r="L16" s="4"/>
    </row>
    <row r="17" spans="1:12" ht="15.75">
      <c r="A17" s="4">
        <v>15</v>
      </c>
      <c r="B17" s="219" t="s">
        <v>244</v>
      </c>
      <c r="C17" s="126"/>
      <c r="D17" s="5">
        <v>25000</v>
      </c>
      <c r="E17" s="5"/>
      <c r="F17" s="5"/>
      <c r="G17" s="5"/>
      <c r="H17" s="5">
        <v>175000</v>
      </c>
      <c r="I17" s="5">
        <f t="shared" si="0"/>
        <v>25000</v>
      </c>
      <c r="J17" s="5">
        <f t="shared" si="1"/>
        <v>80000</v>
      </c>
      <c r="K17" s="131"/>
      <c r="L17" s="4"/>
    </row>
    <row r="18" spans="1:12" ht="15.75">
      <c r="A18" s="4">
        <v>16</v>
      </c>
      <c r="B18" s="219" t="s">
        <v>270</v>
      </c>
      <c r="C18" s="123"/>
      <c r="D18" s="5">
        <v>25000</v>
      </c>
      <c r="E18" s="5"/>
      <c r="F18" s="5"/>
      <c r="G18" s="5"/>
      <c r="H18" s="5">
        <v>175000</v>
      </c>
      <c r="I18" s="5">
        <f t="shared" si="0"/>
        <v>25000</v>
      </c>
      <c r="J18" s="5">
        <f t="shared" si="1"/>
        <v>80000</v>
      </c>
      <c r="K18" s="131">
        <v>696340283</v>
      </c>
      <c r="L18" s="4"/>
    </row>
    <row r="19" spans="1:12" ht="15.75">
      <c r="A19" s="4">
        <v>17</v>
      </c>
      <c r="B19" s="219" t="s">
        <v>283</v>
      </c>
      <c r="C19" s="124"/>
      <c r="D19" s="5">
        <v>175000</v>
      </c>
      <c r="E19" s="5"/>
      <c r="F19" s="5"/>
      <c r="G19" s="5"/>
      <c r="H19" s="5">
        <v>175000</v>
      </c>
      <c r="I19" s="5">
        <f t="shared" si="0"/>
        <v>175000</v>
      </c>
      <c r="J19" s="5">
        <f t="shared" si="1"/>
        <v>-70000</v>
      </c>
      <c r="K19" s="132">
        <v>679442329</v>
      </c>
      <c r="L19" s="4"/>
    </row>
    <row r="20" spans="1:12" ht="15.75">
      <c r="A20" s="4">
        <v>18</v>
      </c>
      <c r="B20" s="219" t="s">
        <v>254</v>
      </c>
      <c r="C20" s="123"/>
      <c r="D20" s="5">
        <v>50000</v>
      </c>
      <c r="E20" s="5"/>
      <c r="F20" s="5"/>
      <c r="G20" s="5"/>
      <c r="H20" s="5">
        <v>175000</v>
      </c>
      <c r="I20" s="5">
        <f t="shared" si="0"/>
        <v>50000</v>
      </c>
      <c r="J20" s="5">
        <f t="shared" si="1"/>
        <v>55000</v>
      </c>
      <c r="K20" s="131" t="s">
        <v>255</v>
      </c>
      <c r="L20" s="4"/>
    </row>
    <row r="21" spans="1:12" ht="14.25" customHeight="1">
      <c r="A21" s="4">
        <v>19</v>
      </c>
      <c r="B21" s="219" t="s">
        <v>249</v>
      </c>
      <c r="C21" s="123"/>
      <c r="D21" s="5">
        <v>25000</v>
      </c>
      <c r="E21" s="5"/>
      <c r="F21" s="5"/>
      <c r="G21" s="5"/>
      <c r="H21" s="5">
        <v>175000</v>
      </c>
      <c r="I21" s="5">
        <f t="shared" si="0"/>
        <v>25000</v>
      </c>
      <c r="J21" s="5">
        <f t="shared" si="1"/>
        <v>80000</v>
      </c>
      <c r="K21" s="131">
        <v>670545887</v>
      </c>
      <c r="L21" s="4"/>
    </row>
    <row r="22" spans="1:12" ht="15.75">
      <c r="A22" s="4">
        <v>20</v>
      </c>
      <c r="B22" s="219" t="s">
        <v>284</v>
      </c>
      <c r="C22" s="123"/>
      <c r="D22" s="5">
        <v>25000</v>
      </c>
      <c r="E22" s="5"/>
      <c r="F22" s="5"/>
      <c r="G22" s="5"/>
      <c r="H22" s="5">
        <v>175000</v>
      </c>
      <c r="I22" s="5">
        <f t="shared" si="0"/>
        <v>25000</v>
      </c>
      <c r="J22" s="5">
        <f t="shared" si="1"/>
        <v>80000</v>
      </c>
      <c r="K22" s="132">
        <v>696602295</v>
      </c>
      <c r="L22" s="4"/>
    </row>
    <row r="23" spans="1:12" ht="31.5">
      <c r="A23" s="4">
        <v>21</v>
      </c>
      <c r="B23" s="219" t="s">
        <v>262</v>
      </c>
      <c r="C23" s="124"/>
      <c r="D23" s="5">
        <v>25000</v>
      </c>
      <c r="E23" s="5"/>
      <c r="F23" s="5"/>
      <c r="G23" s="5"/>
      <c r="H23" s="5">
        <v>175000</v>
      </c>
      <c r="I23" s="5">
        <f t="shared" si="0"/>
        <v>25000</v>
      </c>
      <c r="J23" s="5">
        <f t="shared" si="1"/>
        <v>80000</v>
      </c>
      <c r="K23" s="131">
        <v>676035734</v>
      </c>
      <c r="L23" s="4"/>
    </row>
    <row r="24" spans="1:12" ht="15.75">
      <c r="A24" s="4">
        <v>22</v>
      </c>
      <c r="B24" s="219" t="s">
        <v>245</v>
      </c>
      <c r="C24" s="123"/>
      <c r="D24" s="5">
        <v>25000</v>
      </c>
      <c r="E24" s="5"/>
      <c r="F24" s="5"/>
      <c r="G24" s="5"/>
      <c r="H24" s="5">
        <v>175000</v>
      </c>
      <c r="I24" s="5">
        <f t="shared" si="0"/>
        <v>25000</v>
      </c>
      <c r="J24" s="5">
        <f t="shared" si="1"/>
        <v>80000</v>
      </c>
      <c r="K24" s="131">
        <v>675410298</v>
      </c>
      <c r="L24" s="4"/>
    </row>
    <row r="25" spans="1:12" ht="31.5">
      <c r="A25" s="4">
        <v>23</v>
      </c>
      <c r="B25" s="219" t="s">
        <v>263</v>
      </c>
      <c r="C25" s="123"/>
      <c r="D25" s="5">
        <v>25000</v>
      </c>
      <c r="E25" s="5">
        <v>25000</v>
      </c>
      <c r="F25" s="5"/>
      <c r="G25" s="5"/>
      <c r="H25" s="5">
        <v>175000</v>
      </c>
      <c r="I25" s="5">
        <f t="shared" si="0"/>
        <v>50000</v>
      </c>
      <c r="J25" s="5">
        <f t="shared" si="1"/>
        <v>55000</v>
      </c>
      <c r="K25" s="131">
        <v>699645638</v>
      </c>
      <c r="L25" s="4"/>
    </row>
    <row r="26" spans="1:12" ht="15.75">
      <c r="A26" s="4">
        <v>24</v>
      </c>
      <c r="B26" s="219" t="s">
        <v>468</v>
      </c>
      <c r="C26" s="124"/>
      <c r="D26" s="5">
        <v>25000</v>
      </c>
      <c r="E26" s="5"/>
      <c r="F26" s="5"/>
      <c r="G26" s="5"/>
      <c r="H26" s="5">
        <v>175000</v>
      </c>
      <c r="I26" s="5">
        <f t="shared" si="0"/>
        <v>25000</v>
      </c>
      <c r="J26" s="5">
        <f t="shared" si="1"/>
        <v>80000</v>
      </c>
      <c r="K26" s="131">
        <v>698134242</v>
      </c>
      <c r="L26" s="4"/>
    </row>
    <row r="27" spans="1:12" ht="15.75">
      <c r="A27" s="4">
        <v>25</v>
      </c>
      <c r="B27" s="219" t="s">
        <v>276</v>
      </c>
      <c r="C27" s="123"/>
      <c r="D27" s="5">
        <v>25000</v>
      </c>
      <c r="E27" s="5"/>
      <c r="F27" s="5"/>
      <c r="G27" s="5"/>
      <c r="H27" s="5">
        <v>175000</v>
      </c>
      <c r="I27" s="5">
        <f t="shared" si="0"/>
        <v>25000</v>
      </c>
      <c r="J27" s="5">
        <f t="shared" si="1"/>
        <v>80000</v>
      </c>
      <c r="K27" s="4">
        <v>699884066</v>
      </c>
      <c r="L27" s="4"/>
    </row>
    <row r="28" spans="1:12" ht="15.75">
      <c r="A28" s="4">
        <v>26</v>
      </c>
      <c r="B28" s="219" t="s">
        <v>266</v>
      </c>
      <c r="C28" s="246"/>
      <c r="D28" s="5">
        <v>25000</v>
      </c>
      <c r="E28" s="5"/>
      <c r="F28" s="5"/>
      <c r="G28" s="5"/>
      <c r="H28" s="5">
        <v>175000</v>
      </c>
      <c r="I28" s="5">
        <f t="shared" si="0"/>
        <v>25000</v>
      </c>
      <c r="J28" s="5">
        <f t="shared" si="1"/>
        <v>80000</v>
      </c>
      <c r="K28" s="131">
        <v>677214614</v>
      </c>
      <c r="L28" s="4"/>
    </row>
    <row r="29" spans="1:12" ht="15.75">
      <c r="A29" s="4">
        <v>27</v>
      </c>
      <c r="B29" s="219" t="s">
        <v>272</v>
      </c>
      <c r="C29" s="14"/>
      <c r="D29" s="15">
        <v>25000</v>
      </c>
      <c r="E29" s="15"/>
      <c r="F29" s="14"/>
      <c r="G29" s="14"/>
      <c r="H29" s="5">
        <v>175000</v>
      </c>
      <c r="I29" s="5">
        <f t="shared" si="0"/>
        <v>25000</v>
      </c>
      <c r="J29" s="5">
        <f t="shared" si="1"/>
        <v>80000</v>
      </c>
      <c r="K29" s="131">
        <v>690116521</v>
      </c>
      <c r="L29" s="4"/>
    </row>
    <row r="30" spans="1:12" ht="15.75">
      <c r="A30" s="4">
        <v>28</v>
      </c>
      <c r="B30" s="219" t="s">
        <v>269</v>
      </c>
      <c r="C30" s="171"/>
      <c r="D30" s="15">
        <v>25000</v>
      </c>
      <c r="E30" s="15"/>
      <c r="F30" s="15"/>
      <c r="G30" s="15"/>
      <c r="H30" s="5">
        <v>175000</v>
      </c>
      <c r="I30" s="5">
        <f t="shared" si="0"/>
        <v>25000</v>
      </c>
      <c r="J30" s="5">
        <f t="shared" si="1"/>
        <v>80000</v>
      </c>
      <c r="K30" s="131">
        <v>699707557</v>
      </c>
      <c r="L30" s="4"/>
    </row>
    <row r="31" spans="1:12" ht="15.75">
      <c r="A31" s="4">
        <v>29</v>
      </c>
      <c r="B31" s="219" t="s">
        <v>288</v>
      </c>
      <c r="C31" s="123"/>
      <c r="D31" s="5">
        <v>175000</v>
      </c>
      <c r="E31" s="5"/>
      <c r="F31" s="5"/>
      <c r="G31" s="5"/>
      <c r="H31" s="5">
        <v>175000</v>
      </c>
      <c r="I31" s="5">
        <f t="shared" si="0"/>
        <v>175000</v>
      </c>
      <c r="J31" s="5">
        <f t="shared" si="1"/>
        <v>-70000</v>
      </c>
      <c r="K31" s="4" t="s">
        <v>289</v>
      </c>
      <c r="L31" s="4"/>
    </row>
    <row r="32" spans="1:12" ht="15.75">
      <c r="A32" s="4">
        <v>30</v>
      </c>
      <c r="B32" s="219" t="s">
        <v>287</v>
      </c>
      <c r="C32" s="124"/>
      <c r="D32" s="5">
        <v>105000</v>
      </c>
      <c r="E32" s="5"/>
      <c r="F32" s="5"/>
      <c r="G32" s="5"/>
      <c r="H32" s="5">
        <v>175000</v>
      </c>
      <c r="I32" s="5">
        <f t="shared" si="0"/>
        <v>105000</v>
      </c>
      <c r="J32" s="5">
        <f t="shared" si="1"/>
        <v>0</v>
      </c>
      <c r="K32" s="132">
        <v>699548719</v>
      </c>
      <c r="L32" s="4"/>
    </row>
    <row r="33" spans="1:12" s="33" customFormat="1" ht="31.5">
      <c r="A33" s="4">
        <v>31</v>
      </c>
      <c r="B33" s="219" t="s">
        <v>274</v>
      </c>
      <c r="C33" s="216"/>
      <c r="D33" s="5">
        <v>25000</v>
      </c>
      <c r="E33" s="5"/>
      <c r="F33" s="5"/>
      <c r="G33" s="5"/>
      <c r="H33" s="5">
        <v>175000</v>
      </c>
      <c r="I33" s="5">
        <f t="shared" si="0"/>
        <v>25000</v>
      </c>
      <c r="J33" s="5">
        <f t="shared" si="1"/>
        <v>80000</v>
      </c>
      <c r="K33" s="131">
        <v>675337694</v>
      </c>
      <c r="L33" s="14"/>
    </row>
    <row r="34" spans="1:12" ht="31.5">
      <c r="A34" s="4">
        <v>32</v>
      </c>
      <c r="B34" s="219" t="s">
        <v>278</v>
      </c>
      <c r="C34" s="123"/>
      <c r="D34" s="5">
        <v>25000</v>
      </c>
      <c r="E34" s="5"/>
      <c r="F34" s="5"/>
      <c r="G34" s="5"/>
      <c r="H34" s="5">
        <v>175000</v>
      </c>
      <c r="I34" s="5">
        <f t="shared" ref="I34:I61" si="2">SUM(D34:G34)</f>
        <v>25000</v>
      </c>
      <c r="J34" s="5">
        <f t="shared" ref="J34:J61" si="3">105000-I34</f>
        <v>80000</v>
      </c>
      <c r="K34" s="132">
        <v>675050239</v>
      </c>
      <c r="L34" s="4"/>
    </row>
    <row r="35" spans="1:12" ht="15.75">
      <c r="A35" s="4">
        <v>33</v>
      </c>
      <c r="B35" s="219" t="s">
        <v>281</v>
      </c>
      <c r="C35" s="124"/>
      <c r="D35" s="5">
        <v>25000</v>
      </c>
      <c r="E35" s="5"/>
      <c r="F35" s="5"/>
      <c r="G35" s="5"/>
      <c r="H35" s="5">
        <v>175000</v>
      </c>
      <c r="I35" s="5">
        <f t="shared" si="2"/>
        <v>25000</v>
      </c>
      <c r="J35" s="5">
        <f t="shared" si="3"/>
        <v>80000</v>
      </c>
      <c r="K35" s="132">
        <v>670048024</v>
      </c>
      <c r="L35" s="4"/>
    </row>
    <row r="36" spans="1:12" s="33" customFormat="1" ht="15.75">
      <c r="A36" s="4">
        <v>34</v>
      </c>
      <c r="B36" s="219" t="s">
        <v>268</v>
      </c>
      <c r="C36" s="216"/>
      <c r="D36" s="5">
        <v>25000</v>
      </c>
      <c r="E36" s="5"/>
      <c r="F36" s="5"/>
      <c r="G36" s="5"/>
      <c r="H36" s="5">
        <v>175000</v>
      </c>
      <c r="I36" s="5">
        <f t="shared" si="2"/>
        <v>25000</v>
      </c>
      <c r="J36" s="5">
        <f t="shared" si="3"/>
        <v>80000</v>
      </c>
      <c r="K36" s="131">
        <v>699707557</v>
      </c>
      <c r="L36" s="14"/>
    </row>
    <row r="37" spans="1:12" ht="15.75">
      <c r="A37" s="4">
        <v>35</v>
      </c>
      <c r="B37" s="219" t="s">
        <v>236</v>
      </c>
      <c r="C37" s="124"/>
      <c r="D37" s="5">
        <v>25000</v>
      </c>
      <c r="E37" s="5"/>
      <c r="F37" s="5"/>
      <c r="G37" s="5"/>
      <c r="H37" s="5">
        <v>175000</v>
      </c>
      <c r="I37" s="5">
        <f t="shared" si="2"/>
        <v>25000</v>
      </c>
      <c r="J37" s="5">
        <f t="shared" si="3"/>
        <v>80000</v>
      </c>
      <c r="K37" s="131">
        <v>695168608</v>
      </c>
      <c r="L37" s="4"/>
    </row>
    <row r="38" spans="1:12" ht="15.75">
      <c r="A38" s="4">
        <v>36</v>
      </c>
      <c r="B38" s="219" t="s">
        <v>248</v>
      </c>
      <c r="C38" s="123"/>
      <c r="D38" s="5">
        <v>25000</v>
      </c>
      <c r="E38" s="5"/>
      <c r="F38" s="5"/>
      <c r="G38" s="5"/>
      <c r="H38" s="5">
        <v>175000</v>
      </c>
      <c r="I38" s="5">
        <f t="shared" si="2"/>
        <v>25000</v>
      </c>
      <c r="J38" s="5">
        <f t="shared" si="3"/>
        <v>80000</v>
      </c>
      <c r="K38" s="131">
        <v>675953230</v>
      </c>
      <c r="L38" s="4"/>
    </row>
    <row r="39" spans="1:12" ht="15.75">
      <c r="A39" s="4">
        <v>37</v>
      </c>
      <c r="B39" s="219" t="s">
        <v>264</v>
      </c>
      <c r="C39" s="127"/>
      <c r="D39" s="5">
        <v>25000</v>
      </c>
      <c r="E39" s="5"/>
      <c r="F39" s="5"/>
      <c r="G39" s="5"/>
      <c r="H39" s="5">
        <v>175000</v>
      </c>
      <c r="I39" s="5">
        <f t="shared" si="2"/>
        <v>25000</v>
      </c>
      <c r="J39" s="5">
        <f t="shared" si="3"/>
        <v>80000</v>
      </c>
      <c r="K39" s="131">
        <v>677009773</v>
      </c>
      <c r="L39" s="4"/>
    </row>
    <row r="40" spans="1:12" ht="15.75">
      <c r="A40" s="4">
        <v>38</v>
      </c>
      <c r="B40" s="219" t="s">
        <v>469</v>
      </c>
      <c r="C40" s="123"/>
      <c r="D40" s="5">
        <v>25000</v>
      </c>
      <c r="E40" s="5"/>
      <c r="F40" s="5"/>
      <c r="G40" s="5"/>
      <c r="H40" s="5">
        <v>175000</v>
      </c>
      <c r="I40" s="5">
        <f t="shared" si="2"/>
        <v>25000</v>
      </c>
      <c r="J40" s="5">
        <f t="shared" si="3"/>
        <v>80000</v>
      </c>
      <c r="K40" s="131">
        <v>655024647</v>
      </c>
      <c r="L40" s="4"/>
    </row>
    <row r="41" spans="1:12" ht="15.75">
      <c r="A41" s="4">
        <v>39</v>
      </c>
      <c r="B41" s="219" t="s">
        <v>267</v>
      </c>
      <c r="C41" s="124"/>
      <c r="D41" s="5">
        <v>25000</v>
      </c>
      <c r="E41" s="5"/>
      <c r="F41" s="5"/>
      <c r="G41" s="5"/>
      <c r="H41" s="5">
        <v>175000</v>
      </c>
      <c r="I41" s="5">
        <f t="shared" si="2"/>
        <v>25000</v>
      </c>
      <c r="J41" s="5">
        <f t="shared" si="3"/>
        <v>80000</v>
      </c>
      <c r="K41" s="131">
        <v>679142246</v>
      </c>
      <c r="L41" s="4"/>
    </row>
    <row r="42" spans="1:12" ht="31.5">
      <c r="A42" s="4">
        <v>40</v>
      </c>
      <c r="B42" s="219" t="s">
        <v>243</v>
      </c>
      <c r="C42" s="124"/>
      <c r="D42" s="5">
        <v>25000</v>
      </c>
      <c r="E42" s="5"/>
      <c r="F42" s="5"/>
      <c r="G42" s="5"/>
      <c r="H42" s="5">
        <v>175000</v>
      </c>
      <c r="I42" s="5">
        <f t="shared" si="2"/>
        <v>25000</v>
      </c>
      <c r="J42" s="5">
        <f t="shared" si="3"/>
        <v>80000</v>
      </c>
      <c r="K42" s="131">
        <v>670130258</v>
      </c>
      <c r="L42" s="4"/>
    </row>
    <row r="43" spans="1:12" ht="31.5">
      <c r="A43" s="4">
        <v>41</v>
      </c>
      <c r="B43" s="219" t="s">
        <v>240</v>
      </c>
      <c r="C43" s="216"/>
      <c r="D43" s="5">
        <v>25000</v>
      </c>
      <c r="E43" s="5"/>
      <c r="F43" s="5"/>
      <c r="G43" s="5"/>
      <c r="H43" s="5">
        <v>175000</v>
      </c>
      <c r="I43" s="5">
        <f t="shared" si="2"/>
        <v>25000</v>
      </c>
      <c r="J43" s="5">
        <f t="shared" si="3"/>
        <v>80000</v>
      </c>
      <c r="K43" s="131">
        <v>690655461</v>
      </c>
      <c r="L43" s="4"/>
    </row>
    <row r="44" spans="1:12" s="33" customFormat="1" ht="15.75">
      <c r="A44" s="4">
        <v>42</v>
      </c>
      <c r="B44" s="219" t="s">
        <v>265</v>
      </c>
      <c r="C44" s="216"/>
      <c r="D44" s="5">
        <v>75000</v>
      </c>
      <c r="E44" s="5"/>
      <c r="F44" s="5"/>
      <c r="G44" s="5"/>
      <c r="H44" s="5">
        <v>175000</v>
      </c>
      <c r="I44" s="5">
        <f t="shared" si="2"/>
        <v>75000</v>
      </c>
      <c r="J44" s="5">
        <f t="shared" si="3"/>
        <v>30000</v>
      </c>
      <c r="K44" s="131">
        <v>677304983</v>
      </c>
      <c r="L44" s="14"/>
    </row>
    <row r="45" spans="1:12" ht="15.75">
      <c r="A45" s="4">
        <v>43</v>
      </c>
      <c r="B45" s="219" t="s">
        <v>260</v>
      </c>
      <c r="C45" s="124"/>
      <c r="D45" s="5">
        <v>25000</v>
      </c>
      <c r="E45" s="5">
        <v>100000</v>
      </c>
      <c r="F45" s="5"/>
      <c r="G45" s="5"/>
      <c r="H45" s="5">
        <v>175000</v>
      </c>
      <c r="I45" s="5">
        <f t="shared" si="2"/>
        <v>125000</v>
      </c>
      <c r="J45" s="5">
        <f t="shared" si="3"/>
        <v>-20000</v>
      </c>
      <c r="K45" s="131">
        <v>677762374</v>
      </c>
      <c r="L45" s="4"/>
    </row>
    <row r="46" spans="1:12" ht="15.75">
      <c r="A46" s="4">
        <v>44</v>
      </c>
      <c r="B46" s="219" t="s">
        <v>490</v>
      </c>
      <c r="C46" s="123"/>
      <c r="D46" s="5">
        <v>25000</v>
      </c>
      <c r="E46" s="5">
        <v>150000</v>
      </c>
      <c r="F46" s="5"/>
      <c r="G46" s="5"/>
      <c r="H46" s="5">
        <v>175000</v>
      </c>
      <c r="I46" s="5">
        <f t="shared" si="2"/>
        <v>175000</v>
      </c>
      <c r="J46" s="5">
        <f t="shared" si="3"/>
        <v>-70000</v>
      </c>
      <c r="K46" s="4">
        <v>678651304</v>
      </c>
      <c r="L46" s="4"/>
    </row>
    <row r="47" spans="1:12" ht="15.75">
      <c r="A47" s="4">
        <v>45</v>
      </c>
      <c r="B47" s="219" t="s">
        <v>273</v>
      </c>
      <c r="C47" s="124"/>
      <c r="D47" s="5">
        <v>25000</v>
      </c>
      <c r="E47" s="5"/>
      <c r="F47" s="5"/>
      <c r="G47" s="5"/>
      <c r="H47" s="5">
        <v>175000</v>
      </c>
      <c r="I47" s="5">
        <f t="shared" si="2"/>
        <v>25000</v>
      </c>
      <c r="J47" s="5">
        <f t="shared" si="3"/>
        <v>80000</v>
      </c>
      <c r="K47" s="131">
        <v>675920099</v>
      </c>
      <c r="L47" s="4"/>
    </row>
    <row r="48" spans="1:12" ht="15.75">
      <c r="A48" s="4">
        <v>46</v>
      </c>
      <c r="B48" s="219" t="s">
        <v>285</v>
      </c>
      <c r="C48" s="123"/>
      <c r="D48" s="5">
        <v>100000</v>
      </c>
      <c r="E48" s="5"/>
      <c r="F48" s="5"/>
      <c r="G48" s="5"/>
      <c r="H48" s="5">
        <v>175000</v>
      </c>
      <c r="I48" s="5">
        <f t="shared" si="2"/>
        <v>100000</v>
      </c>
      <c r="J48" s="5">
        <f t="shared" si="3"/>
        <v>5000</v>
      </c>
      <c r="K48" s="132">
        <v>670025937</v>
      </c>
      <c r="L48" s="4"/>
    </row>
    <row r="49" spans="1:12" ht="15.75">
      <c r="A49" s="4">
        <v>47</v>
      </c>
      <c r="B49" s="219" t="s">
        <v>261</v>
      </c>
      <c r="C49" s="123"/>
      <c r="D49" s="5">
        <v>100000</v>
      </c>
      <c r="E49" s="5"/>
      <c r="F49" s="5"/>
      <c r="G49" s="5"/>
      <c r="H49" s="5">
        <v>175000</v>
      </c>
      <c r="I49" s="5">
        <f t="shared" si="2"/>
        <v>100000</v>
      </c>
      <c r="J49" s="5">
        <f t="shared" si="3"/>
        <v>5000</v>
      </c>
      <c r="K49" s="131">
        <v>672653600</v>
      </c>
      <c r="L49" s="4"/>
    </row>
    <row r="50" spans="1:12" ht="15.75">
      <c r="A50" s="4">
        <v>48</v>
      </c>
      <c r="B50" s="219" t="s">
        <v>253</v>
      </c>
      <c r="C50" s="127"/>
      <c r="D50" s="5">
        <v>25000</v>
      </c>
      <c r="E50" s="5"/>
      <c r="F50" s="5"/>
      <c r="G50" s="5"/>
      <c r="H50" s="5">
        <v>175000</v>
      </c>
      <c r="I50" s="5">
        <f t="shared" si="2"/>
        <v>25000</v>
      </c>
      <c r="J50" s="5">
        <f t="shared" si="3"/>
        <v>80000</v>
      </c>
      <c r="K50" s="131">
        <v>699651937</v>
      </c>
      <c r="L50" s="4"/>
    </row>
    <row r="51" spans="1:12" ht="15.75">
      <c r="A51" s="4">
        <v>49</v>
      </c>
      <c r="B51" s="219" t="s">
        <v>251</v>
      </c>
      <c r="C51" s="123"/>
      <c r="D51" s="5">
        <v>25000</v>
      </c>
      <c r="E51" s="5"/>
      <c r="F51" s="5"/>
      <c r="G51" s="5"/>
      <c r="H51" s="5">
        <v>175000</v>
      </c>
      <c r="I51" s="5">
        <f t="shared" si="2"/>
        <v>25000</v>
      </c>
      <c r="J51" s="5">
        <f t="shared" si="3"/>
        <v>80000</v>
      </c>
      <c r="K51" s="131">
        <v>677228848</v>
      </c>
      <c r="L51" s="4"/>
    </row>
    <row r="52" spans="1:12" ht="15.75">
      <c r="A52" s="4">
        <v>50</v>
      </c>
      <c r="B52" s="219" t="s">
        <v>271</v>
      </c>
      <c r="C52" s="124"/>
      <c r="D52" s="5">
        <v>75000</v>
      </c>
      <c r="E52" s="5"/>
      <c r="F52" s="5"/>
      <c r="G52" s="5"/>
      <c r="H52" s="5">
        <v>175000</v>
      </c>
      <c r="I52" s="5">
        <f t="shared" si="2"/>
        <v>75000</v>
      </c>
      <c r="J52" s="5">
        <f t="shared" si="3"/>
        <v>30000</v>
      </c>
      <c r="K52" s="131">
        <v>677071958</v>
      </c>
      <c r="L52" s="4"/>
    </row>
    <row r="53" spans="1:12" ht="31.5">
      <c r="A53" s="4">
        <v>51</v>
      </c>
      <c r="B53" s="219" t="s">
        <v>179</v>
      </c>
      <c r="C53" s="124"/>
      <c r="D53" s="5">
        <v>100000</v>
      </c>
      <c r="E53" s="5"/>
      <c r="F53" s="5"/>
      <c r="G53" s="5"/>
      <c r="H53" s="5">
        <v>175000</v>
      </c>
      <c r="I53" s="5">
        <f t="shared" si="2"/>
        <v>100000</v>
      </c>
      <c r="J53" s="5">
        <f t="shared" si="3"/>
        <v>5000</v>
      </c>
      <c r="K53" s="132">
        <v>655327035</v>
      </c>
      <c r="L53" s="4"/>
    </row>
    <row r="54" spans="1:12" ht="15.75">
      <c r="A54" s="4">
        <v>52</v>
      </c>
      <c r="B54" s="219" t="s">
        <v>241</v>
      </c>
      <c r="C54" s="123"/>
      <c r="D54" s="5">
        <v>25000</v>
      </c>
      <c r="E54" s="5">
        <v>80000</v>
      </c>
      <c r="F54" s="5"/>
      <c r="G54" s="5"/>
      <c r="H54" s="5">
        <v>175000</v>
      </c>
      <c r="I54" s="5">
        <f t="shared" si="2"/>
        <v>105000</v>
      </c>
      <c r="J54" s="5">
        <f t="shared" si="3"/>
        <v>0</v>
      </c>
      <c r="K54" s="131" t="s">
        <v>242</v>
      </c>
      <c r="L54" s="4"/>
    </row>
    <row r="55" spans="1:12" ht="15.75">
      <c r="A55" s="4">
        <v>53</v>
      </c>
      <c r="B55" s="219" t="s">
        <v>472</v>
      </c>
      <c r="C55" s="124"/>
      <c r="D55" s="5">
        <v>175000</v>
      </c>
      <c r="E55" s="5"/>
      <c r="F55" s="5"/>
      <c r="G55" s="5"/>
      <c r="H55" s="5">
        <v>175000</v>
      </c>
      <c r="I55" s="5">
        <f t="shared" si="2"/>
        <v>175000</v>
      </c>
      <c r="J55" s="5">
        <f t="shared" si="3"/>
        <v>-70000</v>
      </c>
      <c r="K55" s="132">
        <v>675404955</v>
      </c>
      <c r="L55" s="4"/>
    </row>
    <row r="56" spans="1:12" ht="15.75">
      <c r="A56" s="4">
        <v>54</v>
      </c>
      <c r="B56" s="219" t="s">
        <v>238</v>
      </c>
      <c r="C56" s="123"/>
      <c r="D56" s="5">
        <v>25000</v>
      </c>
      <c r="E56" s="5">
        <v>100000</v>
      </c>
      <c r="F56" s="5"/>
      <c r="G56" s="5"/>
      <c r="H56" s="5">
        <v>175000</v>
      </c>
      <c r="I56" s="5">
        <f t="shared" si="2"/>
        <v>125000</v>
      </c>
      <c r="J56" s="5">
        <f t="shared" si="3"/>
        <v>-20000</v>
      </c>
      <c r="K56" s="248" t="s">
        <v>239</v>
      </c>
      <c r="L56" s="4"/>
    </row>
    <row r="57" spans="1:12" s="201" customFormat="1" ht="15.75">
      <c r="A57" s="4">
        <v>55</v>
      </c>
      <c r="B57" s="219" t="s">
        <v>250</v>
      </c>
      <c r="C57" s="246"/>
      <c r="D57" s="5">
        <v>25000</v>
      </c>
      <c r="E57" s="5">
        <v>175000</v>
      </c>
      <c r="F57" s="5"/>
      <c r="G57" s="5"/>
      <c r="H57" s="5">
        <v>175000</v>
      </c>
      <c r="I57" s="5">
        <f t="shared" si="2"/>
        <v>200000</v>
      </c>
      <c r="J57" s="5">
        <f t="shared" si="3"/>
        <v>-95000</v>
      </c>
      <c r="K57" s="248">
        <v>696769964</v>
      </c>
      <c r="L57" s="198"/>
    </row>
    <row r="58" spans="1:12" ht="31.5">
      <c r="A58" s="4">
        <v>56</v>
      </c>
      <c r="B58" s="219" t="s">
        <v>1677</v>
      </c>
      <c r="C58" s="5"/>
      <c r="D58" s="5">
        <v>175000</v>
      </c>
      <c r="E58" s="5"/>
      <c r="F58" s="5"/>
      <c r="G58" s="5"/>
      <c r="H58" s="5">
        <v>175000</v>
      </c>
      <c r="I58" s="5">
        <f t="shared" si="2"/>
        <v>175000</v>
      </c>
      <c r="J58" s="5">
        <f t="shared" si="3"/>
        <v>-70000</v>
      </c>
      <c r="K58" s="224">
        <v>675982675</v>
      </c>
      <c r="L58" s="4"/>
    </row>
    <row r="59" spans="1:12" ht="15.75">
      <c r="A59" s="4">
        <v>57</v>
      </c>
      <c r="B59" s="219" t="s">
        <v>504</v>
      </c>
      <c r="C59" s="246"/>
      <c r="D59" s="5">
        <v>175000</v>
      </c>
      <c r="E59" s="5"/>
      <c r="F59" s="5"/>
      <c r="G59" s="5"/>
      <c r="H59" s="5">
        <v>175000</v>
      </c>
      <c r="I59" s="5">
        <f t="shared" si="2"/>
        <v>175000</v>
      </c>
      <c r="J59" s="5">
        <f t="shared" si="3"/>
        <v>-70000</v>
      </c>
      <c r="K59" s="224">
        <v>654556792</v>
      </c>
    </row>
    <row r="60" spans="1:12" ht="15.75">
      <c r="A60" s="4">
        <v>58</v>
      </c>
      <c r="B60" s="219" t="s">
        <v>1675</v>
      </c>
      <c r="C60" s="5"/>
      <c r="D60" s="5">
        <v>100000</v>
      </c>
      <c r="E60" s="5"/>
      <c r="F60" s="5"/>
      <c r="G60" s="5"/>
      <c r="H60" s="5">
        <v>175000</v>
      </c>
      <c r="I60" s="5">
        <f t="shared" si="2"/>
        <v>100000</v>
      </c>
      <c r="J60" s="5">
        <f t="shared" si="3"/>
        <v>5000</v>
      </c>
    </row>
    <row r="61" spans="1:12" ht="15.75">
      <c r="A61" s="4">
        <v>59</v>
      </c>
      <c r="B61" s="219" t="s">
        <v>1678</v>
      </c>
      <c r="C61" s="5"/>
      <c r="D61" s="5">
        <v>50000</v>
      </c>
      <c r="E61" s="5"/>
      <c r="F61" s="5"/>
      <c r="G61" s="5"/>
      <c r="H61" s="5">
        <v>175000</v>
      </c>
      <c r="I61" s="5">
        <f t="shared" si="2"/>
        <v>50000</v>
      </c>
      <c r="J61" s="5">
        <f t="shared" si="3"/>
        <v>55000</v>
      </c>
      <c r="K61" s="250">
        <v>659452189</v>
      </c>
    </row>
    <row r="62" spans="1:12" ht="15.75">
      <c r="A62" s="4">
        <v>60</v>
      </c>
      <c r="B62" s="219"/>
      <c r="C62" s="5"/>
      <c r="D62" s="5"/>
      <c r="E62" s="5"/>
      <c r="F62" s="5"/>
      <c r="G62" s="5"/>
      <c r="H62" s="5">
        <v>175000</v>
      </c>
      <c r="I62" s="5"/>
      <c r="J62" s="5"/>
    </row>
    <row r="63" spans="1:12" ht="15.75">
      <c r="A63" s="4">
        <v>61</v>
      </c>
      <c r="B63" s="219"/>
      <c r="C63" s="12"/>
      <c r="D63" s="12"/>
      <c r="E63" s="5"/>
      <c r="F63" s="5"/>
      <c r="G63" s="5"/>
      <c r="H63" s="5">
        <v>175000</v>
      </c>
      <c r="I63" s="5"/>
      <c r="J63" s="5"/>
    </row>
    <row r="64" spans="1:12">
      <c r="A64" s="4">
        <v>62</v>
      </c>
      <c r="B64" s="4"/>
      <c r="C64" s="5"/>
      <c r="D64" s="5"/>
      <c r="E64" s="5"/>
      <c r="F64" s="5"/>
      <c r="G64" s="5"/>
      <c r="H64" s="5">
        <v>175000</v>
      </c>
      <c r="I64" s="5"/>
      <c r="J64" s="5"/>
      <c r="K64" s="5"/>
    </row>
    <row r="65" spans="1:11">
      <c r="A65" s="4">
        <v>63</v>
      </c>
      <c r="B65" s="4"/>
      <c r="C65" s="127"/>
      <c r="D65" s="5"/>
      <c r="E65" s="5"/>
      <c r="F65" s="5"/>
      <c r="G65" s="5"/>
      <c r="H65" s="5">
        <v>175000</v>
      </c>
      <c r="I65" s="5"/>
      <c r="J65" s="5"/>
      <c r="K65" s="4"/>
    </row>
    <row r="66" spans="1:11">
      <c r="A66" s="4">
        <v>64</v>
      </c>
      <c r="B66" s="4"/>
      <c r="C66" s="4"/>
      <c r="D66" s="4"/>
      <c r="E66" s="4"/>
      <c r="F66" s="4"/>
      <c r="G66" s="4"/>
      <c r="H66" s="5">
        <v>175000</v>
      </c>
      <c r="I66" s="5"/>
      <c r="J66" s="197"/>
      <c r="K66" s="4"/>
    </row>
    <row r="67" spans="1:11">
      <c r="A67" s="4">
        <v>65</v>
      </c>
      <c r="B67" s="4"/>
      <c r="C67" s="4"/>
      <c r="D67" s="4"/>
      <c r="E67" s="4"/>
      <c r="F67" s="4"/>
      <c r="G67" s="4"/>
      <c r="H67" s="5">
        <v>175000</v>
      </c>
      <c r="I67" s="4"/>
      <c r="J67" s="105"/>
      <c r="K67" s="4"/>
    </row>
    <row r="68" spans="1:11">
      <c r="A68" s="4">
        <v>66</v>
      </c>
      <c r="B68" s="4"/>
      <c r="C68" s="4"/>
      <c r="D68" s="4"/>
      <c r="E68" s="4"/>
      <c r="F68" s="4"/>
      <c r="G68" s="4"/>
      <c r="H68" s="5">
        <v>175000</v>
      </c>
      <c r="I68" s="4"/>
      <c r="K68" s="4"/>
    </row>
    <row r="69" spans="1:11">
      <c r="A69" s="4">
        <v>67</v>
      </c>
      <c r="B69" s="4"/>
      <c r="C69" s="4"/>
      <c r="D69" s="4"/>
      <c r="E69" s="4"/>
      <c r="F69" s="4"/>
      <c r="G69" s="4"/>
      <c r="H69" s="5">
        <v>175000</v>
      </c>
      <c r="I69" s="4"/>
      <c r="K69" s="4"/>
    </row>
    <row r="70" spans="1:11">
      <c r="A70" s="4">
        <v>68</v>
      </c>
      <c r="B70" s="4"/>
      <c r="C70" s="4"/>
      <c r="D70" s="4"/>
      <c r="E70" s="4"/>
      <c r="F70" s="4"/>
      <c r="G70" s="4"/>
      <c r="H70" s="5">
        <v>175000</v>
      </c>
      <c r="I70" s="4"/>
      <c r="K70" s="4"/>
    </row>
    <row r="71" spans="1:11">
      <c r="A71" s="4">
        <v>69</v>
      </c>
      <c r="B71" s="4"/>
      <c r="C71" s="4"/>
      <c r="D71" s="4"/>
      <c r="E71" s="4"/>
      <c r="F71" s="4"/>
      <c r="G71" s="4"/>
      <c r="H71" s="5">
        <v>175000</v>
      </c>
      <c r="I71" s="4"/>
      <c r="K71" s="4"/>
    </row>
    <row r="72" spans="1:11">
      <c r="A72" s="4">
        <v>70</v>
      </c>
      <c r="B72" s="4"/>
      <c r="C72" s="4"/>
      <c r="D72" s="4"/>
      <c r="E72" s="4"/>
      <c r="F72" s="4"/>
      <c r="G72" s="4"/>
      <c r="H72" s="4"/>
      <c r="I72" s="4"/>
      <c r="K72" s="4"/>
    </row>
    <row r="73" spans="1:11">
      <c r="A73" s="4">
        <v>71</v>
      </c>
      <c r="B73" s="4"/>
      <c r="C73" s="4"/>
      <c r="D73" s="4"/>
      <c r="E73" s="4"/>
      <c r="F73" s="4"/>
      <c r="G73" s="4"/>
      <c r="H73" s="4"/>
      <c r="I73" s="4"/>
      <c r="K73" s="4"/>
    </row>
    <row r="74" spans="1:11">
      <c r="A74" s="4">
        <v>72</v>
      </c>
      <c r="B74" s="4"/>
      <c r="C74" s="4"/>
      <c r="D74" s="4"/>
      <c r="E74" s="4"/>
      <c r="F74" s="4"/>
      <c r="G74" s="4"/>
      <c r="H74" s="4"/>
      <c r="I74" s="4"/>
      <c r="K74" s="4"/>
    </row>
  </sheetData>
  <sortState ref="A3:K72">
    <sortCondition ref="B3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62"/>
  <sheetViews>
    <sheetView topLeftCell="A7" workbookViewId="0">
      <selection activeCell="E17" sqref="E17"/>
    </sheetView>
  </sheetViews>
  <sheetFormatPr defaultColWidth="8.85546875" defaultRowHeight="15"/>
  <cols>
    <col min="1" max="1" width="5" customWidth="1"/>
    <col min="2" max="2" width="39.7109375" customWidth="1"/>
    <col min="3" max="3" width="7.7109375" customWidth="1"/>
    <col min="4" max="4" width="11" customWidth="1"/>
    <col min="5" max="7" width="10" customWidth="1"/>
    <col min="8" max="8" width="12.42578125" customWidth="1"/>
    <col min="9" max="9" width="12.28515625" customWidth="1"/>
    <col min="10" max="10" width="14.140625" customWidth="1"/>
    <col min="11" max="11" width="10.5703125" bestFit="1" customWidth="1"/>
    <col min="13" max="13" width="10.5703125" style="10" customWidth="1"/>
    <col min="14" max="14" width="18.140625" customWidth="1"/>
  </cols>
  <sheetData>
    <row r="1" spans="1:14">
      <c r="B1" s="252" t="s">
        <v>57</v>
      </c>
      <c r="C1" s="252"/>
      <c r="D1" s="253"/>
      <c r="E1" s="253"/>
      <c r="F1" s="253"/>
      <c r="G1" s="253"/>
      <c r="H1" s="253"/>
      <c r="I1" s="253"/>
    </row>
    <row r="2" spans="1:14" ht="31.5" customHeight="1">
      <c r="A2" s="4" t="s">
        <v>0</v>
      </c>
      <c r="B2" s="44" t="s">
        <v>1</v>
      </c>
      <c r="C2" s="40" t="s">
        <v>2</v>
      </c>
      <c r="D2" s="40" t="s">
        <v>4</v>
      </c>
      <c r="E2" s="40" t="s">
        <v>65</v>
      </c>
      <c r="F2" s="40" t="s">
        <v>77</v>
      </c>
      <c r="G2" s="40" t="s">
        <v>1659</v>
      </c>
      <c r="H2" s="47" t="s">
        <v>66</v>
      </c>
      <c r="I2" s="47" t="s">
        <v>8</v>
      </c>
      <c r="J2" s="48" t="s">
        <v>67</v>
      </c>
      <c r="K2" s="4"/>
      <c r="L2" s="4"/>
    </row>
    <row r="3" spans="1:14" ht="15.75">
      <c r="A3" s="4">
        <v>1</v>
      </c>
      <c r="B3" s="54" t="s">
        <v>1295</v>
      </c>
      <c r="C3" s="5" t="s">
        <v>10</v>
      </c>
      <c r="D3" s="5"/>
      <c r="E3" s="5"/>
      <c r="F3" s="5"/>
      <c r="G3" s="5"/>
      <c r="H3" s="5">
        <v>193000</v>
      </c>
      <c r="I3" s="5">
        <f>SUM(D3:G3)</f>
        <v>0</v>
      </c>
      <c r="J3" s="5">
        <f>134000-I3</f>
        <v>134000</v>
      </c>
      <c r="K3" s="4"/>
      <c r="L3" s="4"/>
    </row>
    <row r="4" spans="1:14" ht="15.75">
      <c r="A4" s="4">
        <v>2</v>
      </c>
      <c r="B4" s="54" t="s">
        <v>1296</v>
      </c>
      <c r="C4" s="5" t="s">
        <v>10</v>
      </c>
      <c r="D4" s="5">
        <v>15000</v>
      </c>
      <c r="E4" s="5"/>
      <c r="F4" s="5"/>
      <c r="G4" s="5"/>
      <c r="H4" s="5">
        <v>193000</v>
      </c>
      <c r="I4" s="5">
        <f t="shared" ref="I4:I53" si="0">SUM(D4:G4)</f>
        <v>15000</v>
      </c>
      <c r="J4" s="5">
        <f t="shared" ref="J4:J53" si="1">134000-I4</f>
        <v>119000</v>
      </c>
      <c r="K4" s="3"/>
      <c r="L4" s="3"/>
      <c r="M4" s="45"/>
      <c r="N4" s="1"/>
    </row>
    <row r="5" spans="1:14" ht="15.75">
      <c r="A5" s="4">
        <v>3</v>
      </c>
      <c r="B5" s="54" t="s">
        <v>1297</v>
      </c>
      <c r="C5" s="5" t="s">
        <v>10</v>
      </c>
      <c r="D5" s="5"/>
      <c r="E5" s="5"/>
      <c r="F5" s="5"/>
      <c r="G5" s="5"/>
      <c r="H5" s="5">
        <v>193000</v>
      </c>
      <c r="I5" s="5">
        <f t="shared" si="0"/>
        <v>0</v>
      </c>
      <c r="J5" s="5">
        <f t="shared" si="1"/>
        <v>134000</v>
      </c>
      <c r="K5" s="5"/>
      <c r="L5" s="5"/>
      <c r="M5" s="5"/>
      <c r="N5" s="4"/>
    </row>
    <row r="6" spans="1:14" ht="15.75">
      <c r="A6" s="4">
        <v>4</v>
      </c>
      <c r="B6" s="54" t="s">
        <v>1298</v>
      </c>
      <c r="C6" s="5" t="s">
        <v>10</v>
      </c>
      <c r="D6" s="5">
        <v>95000</v>
      </c>
      <c r="E6" s="5"/>
      <c r="F6" s="5"/>
      <c r="G6" s="5"/>
      <c r="H6" s="5">
        <v>193000</v>
      </c>
      <c r="I6" s="5">
        <f t="shared" si="0"/>
        <v>95000</v>
      </c>
      <c r="J6" s="5">
        <f t="shared" si="1"/>
        <v>39000</v>
      </c>
      <c r="K6" s="5"/>
      <c r="L6" s="5"/>
      <c r="M6" s="5"/>
      <c r="N6" s="4"/>
    </row>
    <row r="7" spans="1:14" ht="15.75">
      <c r="A7" s="4">
        <v>5</v>
      </c>
      <c r="B7" s="54" t="s">
        <v>1299</v>
      </c>
      <c r="C7" s="5" t="s">
        <v>10</v>
      </c>
      <c r="D7" s="5"/>
      <c r="E7" s="5"/>
      <c r="F7" s="5"/>
      <c r="G7" s="5"/>
      <c r="H7" s="5">
        <v>193000</v>
      </c>
      <c r="I7" s="5">
        <f t="shared" si="0"/>
        <v>0</v>
      </c>
      <c r="J7" s="5">
        <f t="shared" si="1"/>
        <v>134000</v>
      </c>
      <c r="K7" s="5"/>
      <c r="L7" s="5"/>
      <c r="M7" s="5"/>
      <c r="N7" s="4"/>
    </row>
    <row r="8" spans="1:14" ht="15.75">
      <c r="A8" s="4">
        <v>6</v>
      </c>
      <c r="B8" s="54" t="s">
        <v>1300</v>
      </c>
      <c r="C8" s="5" t="s">
        <v>10</v>
      </c>
      <c r="D8" s="5"/>
      <c r="E8" s="5"/>
      <c r="F8" s="5"/>
      <c r="G8" s="5"/>
      <c r="H8" s="5">
        <v>193000</v>
      </c>
      <c r="I8" s="5">
        <f t="shared" si="0"/>
        <v>0</v>
      </c>
      <c r="J8" s="5">
        <f t="shared" si="1"/>
        <v>134000</v>
      </c>
      <c r="K8" s="5"/>
      <c r="L8" s="5"/>
      <c r="M8" s="5"/>
      <c r="N8" s="4"/>
    </row>
    <row r="9" spans="1:14" ht="15.75">
      <c r="A9" s="4">
        <v>7</v>
      </c>
      <c r="B9" s="54" t="s">
        <v>1301</v>
      </c>
      <c r="C9" s="5" t="s">
        <v>10</v>
      </c>
      <c r="D9" s="5">
        <v>140000</v>
      </c>
      <c r="E9" s="5"/>
      <c r="F9" s="5"/>
      <c r="G9" s="5"/>
      <c r="H9" s="5">
        <v>193000</v>
      </c>
      <c r="I9" s="5">
        <f t="shared" si="0"/>
        <v>140000</v>
      </c>
      <c r="J9" s="5">
        <f t="shared" si="1"/>
        <v>-6000</v>
      </c>
      <c r="K9" s="5"/>
      <c r="L9" s="5"/>
      <c r="M9" s="5"/>
      <c r="N9" s="4"/>
    </row>
    <row r="10" spans="1:14" ht="15.75">
      <c r="A10" s="4">
        <v>8</v>
      </c>
      <c r="B10" s="54" t="s">
        <v>1302</v>
      </c>
      <c r="C10" s="5" t="s">
        <v>10</v>
      </c>
      <c r="D10" s="5">
        <v>100000</v>
      </c>
      <c r="E10" s="5"/>
      <c r="F10" s="5"/>
      <c r="G10" s="5"/>
      <c r="H10" s="5">
        <v>193000</v>
      </c>
      <c r="I10" s="5">
        <f t="shared" si="0"/>
        <v>100000</v>
      </c>
      <c r="J10" s="5">
        <f t="shared" si="1"/>
        <v>34000</v>
      </c>
      <c r="K10" s="5"/>
      <c r="L10" s="5"/>
      <c r="M10" s="5"/>
      <c r="N10" s="4"/>
    </row>
    <row r="11" spans="1:14" ht="15.75">
      <c r="A11" s="4">
        <v>9</v>
      </c>
      <c r="B11" s="54" t="s">
        <v>1303</v>
      </c>
      <c r="C11" s="5" t="s">
        <v>10</v>
      </c>
      <c r="D11" s="5">
        <v>193000</v>
      </c>
      <c r="E11" s="5"/>
      <c r="F11" s="5"/>
      <c r="G11" s="5"/>
      <c r="H11" s="5">
        <v>193000</v>
      </c>
      <c r="I11" s="5">
        <f t="shared" si="0"/>
        <v>193000</v>
      </c>
      <c r="J11" s="5">
        <f t="shared" si="1"/>
        <v>-59000</v>
      </c>
      <c r="K11" s="5"/>
      <c r="L11" s="5"/>
      <c r="M11" s="5"/>
      <c r="N11" s="4"/>
    </row>
    <row r="12" spans="1:14" ht="15.75">
      <c r="A12" s="4">
        <v>10</v>
      </c>
      <c r="B12" s="54" t="s">
        <v>1304</v>
      </c>
      <c r="C12" s="5" t="s">
        <v>10</v>
      </c>
      <c r="D12" s="5">
        <v>10000</v>
      </c>
      <c r="E12" s="5">
        <v>25000</v>
      </c>
      <c r="F12" s="5">
        <v>100000</v>
      </c>
      <c r="G12" s="5"/>
      <c r="H12" s="5">
        <v>193000</v>
      </c>
      <c r="I12" s="5">
        <f t="shared" si="0"/>
        <v>135000</v>
      </c>
      <c r="J12" s="5">
        <f t="shared" si="1"/>
        <v>-1000</v>
      </c>
      <c r="K12" s="5"/>
      <c r="L12" s="5"/>
      <c r="M12" s="5"/>
      <c r="N12" s="4"/>
    </row>
    <row r="13" spans="1:14" ht="15.75">
      <c r="A13" s="4">
        <v>11</v>
      </c>
      <c r="B13" s="54" t="s">
        <v>1682</v>
      </c>
      <c r="C13" s="5" t="s">
        <v>10</v>
      </c>
      <c r="D13" s="5">
        <v>31000</v>
      </c>
      <c r="E13" s="5"/>
      <c r="F13" s="5"/>
      <c r="G13" s="5"/>
      <c r="H13" s="5">
        <v>193000</v>
      </c>
      <c r="I13" s="5">
        <f t="shared" si="0"/>
        <v>31000</v>
      </c>
      <c r="J13" s="5">
        <f t="shared" si="1"/>
        <v>103000</v>
      </c>
      <c r="K13" s="5"/>
      <c r="L13" s="5"/>
      <c r="M13" s="5"/>
      <c r="N13" s="4"/>
    </row>
    <row r="14" spans="1:14" ht="15.75">
      <c r="A14" s="4">
        <v>12</v>
      </c>
      <c r="B14" s="54" t="s">
        <v>1305</v>
      </c>
      <c r="C14" s="5" t="s">
        <v>10</v>
      </c>
      <c r="D14" s="5"/>
      <c r="E14" s="5"/>
      <c r="F14" s="5"/>
      <c r="G14" s="5"/>
      <c r="H14" s="5">
        <v>193000</v>
      </c>
      <c r="I14" s="5">
        <f t="shared" si="0"/>
        <v>0</v>
      </c>
      <c r="J14" s="5">
        <f t="shared" si="1"/>
        <v>134000</v>
      </c>
      <c r="K14" s="5"/>
      <c r="L14" s="5"/>
      <c r="M14" s="5"/>
      <c r="N14" s="4"/>
    </row>
    <row r="15" spans="1:14" ht="15.75">
      <c r="A15" s="4">
        <v>13</v>
      </c>
      <c r="B15" s="54" t="s">
        <v>1306</v>
      </c>
      <c r="C15" s="5" t="s">
        <v>10</v>
      </c>
      <c r="D15" s="5"/>
      <c r="E15" s="5"/>
      <c r="F15" s="5"/>
      <c r="G15" s="5"/>
      <c r="H15" s="5">
        <v>193000</v>
      </c>
      <c r="I15" s="5">
        <f t="shared" si="0"/>
        <v>0</v>
      </c>
      <c r="J15" s="5">
        <f t="shared" si="1"/>
        <v>134000</v>
      </c>
      <c r="K15" s="5"/>
      <c r="L15" s="5"/>
      <c r="M15" s="5"/>
      <c r="N15" s="4"/>
    </row>
    <row r="16" spans="1:14" ht="15.75">
      <c r="A16" s="4">
        <v>14</v>
      </c>
      <c r="B16" s="54" t="s">
        <v>1307</v>
      </c>
      <c r="C16" s="5" t="s">
        <v>10</v>
      </c>
      <c r="D16" s="5">
        <v>100000</v>
      </c>
      <c r="E16" s="4"/>
      <c r="F16" s="4"/>
      <c r="G16" s="4"/>
      <c r="H16" s="5">
        <v>193000</v>
      </c>
      <c r="I16" s="5">
        <f t="shared" si="0"/>
        <v>100000</v>
      </c>
      <c r="J16" s="5">
        <f t="shared" si="1"/>
        <v>34000</v>
      </c>
      <c r="K16" s="4"/>
      <c r="L16" s="5"/>
      <c r="M16" s="5"/>
      <c r="N16" s="4"/>
    </row>
    <row r="17" spans="1:14" ht="15.75">
      <c r="A17" s="4">
        <v>15</v>
      </c>
      <c r="B17" s="54" t="s">
        <v>1308</v>
      </c>
      <c r="C17" s="5" t="s">
        <v>10</v>
      </c>
      <c r="D17" s="5">
        <v>102000</v>
      </c>
      <c r="E17" s="5">
        <v>32000</v>
      </c>
      <c r="F17" s="5"/>
      <c r="G17" s="5"/>
      <c r="H17" s="5">
        <v>193000</v>
      </c>
      <c r="I17" s="5">
        <f t="shared" si="0"/>
        <v>134000</v>
      </c>
      <c r="J17" s="5">
        <f t="shared" si="1"/>
        <v>0</v>
      </c>
      <c r="K17" s="5"/>
      <c r="L17" s="5"/>
      <c r="M17" s="5"/>
      <c r="N17" s="4"/>
    </row>
    <row r="18" spans="1:14" ht="15.75">
      <c r="A18" s="4">
        <v>16</v>
      </c>
      <c r="B18" s="54" t="s">
        <v>1309</v>
      </c>
      <c r="C18" s="5" t="s">
        <v>10</v>
      </c>
      <c r="D18" s="5">
        <v>82000</v>
      </c>
      <c r="E18" s="5"/>
      <c r="F18" s="5"/>
      <c r="G18" s="5"/>
      <c r="H18" s="5">
        <v>193000</v>
      </c>
      <c r="I18" s="5">
        <f t="shared" si="0"/>
        <v>82000</v>
      </c>
      <c r="J18" s="5">
        <f t="shared" si="1"/>
        <v>52000</v>
      </c>
      <c r="K18" s="5"/>
      <c r="L18" s="5"/>
      <c r="M18" s="5"/>
      <c r="N18" s="4"/>
    </row>
    <row r="19" spans="1:14" ht="15.75">
      <c r="A19" s="4">
        <v>17</v>
      </c>
      <c r="B19" s="54" t="s">
        <v>1310</v>
      </c>
      <c r="C19" s="5" t="s">
        <v>10</v>
      </c>
      <c r="D19" s="5"/>
      <c r="E19" s="5"/>
      <c r="F19" s="5"/>
      <c r="G19" s="5"/>
      <c r="H19" s="5">
        <v>193000</v>
      </c>
      <c r="I19" s="5">
        <f t="shared" si="0"/>
        <v>0</v>
      </c>
      <c r="J19" s="5">
        <f t="shared" si="1"/>
        <v>134000</v>
      </c>
      <c r="K19" s="5"/>
      <c r="L19" s="5"/>
      <c r="M19" s="5"/>
      <c r="N19" s="4"/>
    </row>
    <row r="20" spans="1:14" ht="15.75">
      <c r="A20" s="4">
        <v>18</v>
      </c>
      <c r="B20" s="54" t="s">
        <v>1311</v>
      </c>
      <c r="C20" s="5" t="s">
        <v>10</v>
      </c>
      <c r="D20" s="5"/>
      <c r="E20" s="5"/>
      <c r="F20" s="5"/>
      <c r="G20" s="5"/>
      <c r="H20" s="5">
        <v>193000</v>
      </c>
      <c r="I20" s="5">
        <f t="shared" si="0"/>
        <v>0</v>
      </c>
      <c r="J20" s="5">
        <f t="shared" si="1"/>
        <v>134000</v>
      </c>
      <c r="K20" s="5"/>
      <c r="L20" s="5"/>
      <c r="M20" s="5"/>
      <c r="N20" s="4"/>
    </row>
    <row r="21" spans="1:14" s="33" customFormat="1" ht="15.75">
      <c r="A21" s="14">
        <v>19</v>
      </c>
      <c r="B21" s="54" t="s">
        <v>1312</v>
      </c>
      <c r="C21" s="5" t="s">
        <v>10</v>
      </c>
      <c r="D21" s="15"/>
      <c r="E21" s="15"/>
      <c r="F21" s="15"/>
      <c r="G21" s="15"/>
      <c r="H21" s="5">
        <v>193000</v>
      </c>
      <c r="I21" s="5">
        <f t="shared" si="0"/>
        <v>0</v>
      </c>
      <c r="J21" s="5">
        <f t="shared" si="1"/>
        <v>134000</v>
      </c>
      <c r="K21" s="15"/>
      <c r="L21" s="15"/>
      <c r="M21" s="15"/>
      <c r="N21" s="14"/>
    </row>
    <row r="22" spans="1:14" ht="15.75">
      <c r="A22" s="4">
        <v>20</v>
      </c>
      <c r="B22" s="54" t="s">
        <v>1313</v>
      </c>
      <c r="C22" s="5" t="s">
        <v>10</v>
      </c>
      <c r="D22" s="5"/>
      <c r="E22" s="5"/>
      <c r="F22" s="5"/>
      <c r="G22" s="5"/>
      <c r="H22" s="5">
        <v>193000</v>
      </c>
      <c r="I22" s="5">
        <f t="shared" si="0"/>
        <v>0</v>
      </c>
      <c r="J22" s="5">
        <f t="shared" si="1"/>
        <v>134000</v>
      </c>
      <c r="K22" s="5"/>
      <c r="L22" s="5"/>
      <c r="M22" s="5"/>
      <c r="N22" s="4"/>
    </row>
    <row r="23" spans="1:14" ht="15.75">
      <c r="A23" s="4">
        <v>21</v>
      </c>
      <c r="B23" s="54" t="s">
        <v>1314</v>
      </c>
      <c r="C23" s="5" t="s">
        <v>10</v>
      </c>
      <c r="D23" s="5"/>
      <c r="E23" s="5"/>
      <c r="F23" s="5"/>
      <c r="G23" s="5"/>
      <c r="H23" s="5">
        <v>193000</v>
      </c>
      <c r="I23" s="5">
        <f t="shared" si="0"/>
        <v>0</v>
      </c>
      <c r="J23" s="5">
        <f t="shared" si="1"/>
        <v>134000</v>
      </c>
      <c r="K23" s="5"/>
      <c r="L23" s="5"/>
      <c r="M23" s="5"/>
      <c r="N23" s="4"/>
    </row>
    <row r="24" spans="1:14" ht="15.75">
      <c r="A24" s="4">
        <v>22</v>
      </c>
      <c r="B24" s="54" t="s">
        <v>1315</v>
      </c>
      <c r="C24" s="5" t="s">
        <v>10</v>
      </c>
      <c r="D24" s="5"/>
      <c r="E24" s="5"/>
      <c r="F24" s="5"/>
      <c r="G24" s="5"/>
      <c r="H24" s="5">
        <v>193000</v>
      </c>
      <c r="I24" s="5">
        <f t="shared" si="0"/>
        <v>0</v>
      </c>
      <c r="J24" s="5">
        <f t="shared" si="1"/>
        <v>134000</v>
      </c>
      <c r="K24" s="5"/>
      <c r="L24" s="5"/>
      <c r="M24" s="5"/>
      <c r="N24" s="4"/>
    </row>
    <row r="25" spans="1:14" ht="15.75">
      <c r="A25" s="4">
        <v>23</v>
      </c>
      <c r="B25" s="54" t="s">
        <v>1316</v>
      </c>
      <c r="C25" s="5" t="s">
        <v>10</v>
      </c>
      <c r="D25" s="5">
        <v>134000</v>
      </c>
      <c r="E25" s="5"/>
      <c r="F25" s="5"/>
      <c r="G25" s="5"/>
      <c r="H25" s="5">
        <v>193000</v>
      </c>
      <c r="I25" s="5">
        <f t="shared" si="0"/>
        <v>134000</v>
      </c>
      <c r="J25" s="5">
        <f t="shared" si="1"/>
        <v>0</v>
      </c>
      <c r="K25" s="5"/>
      <c r="L25" s="5"/>
      <c r="M25" s="5"/>
      <c r="N25" s="4"/>
    </row>
    <row r="26" spans="1:14" ht="15.75">
      <c r="A26" s="4">
        <v>24</v>
      </c>
      <c r="B26" s="54" t="s">
        <v>1317</v>
      </c>
      <c r="C26" s="5" t="s">
        <v>10</v>
      </c>
      <c r="D26" s="5"/>
      <c r="E26" s="5"/>
      <c r="F26" s="5"/>
      <c r="G26" s="5"/>
      <c r="H26" s="5">
        <v>193000</v>
      </c>
      <c r="I26" s="5">
        <f t="shared" si="0"/>
        <v>0</v>
      </c>
      <c r="J26" s="5">
        <f t="shared" si="1"/>
        <v>134000</v>
      </c>
      <c r="K26" s="5"/>
      <c r="L26" s="5"/>
      <c r="M26" s="5"/>
      <c r="N26" s="4"/>
    </row>
    <row r="27" spans="1:14" ht="15.75">
      <c r="A27" s="4">
        <v>25</v>
      </c>
      <c r="B27" s="54" t="s">
        <v>1318</v>
      </c>
      <c r="C27" s="5" t="s">
        <v>10</v>
      </c>
      <c r="D27" s="5">
        <v>84000</v>
      </c>
      <c r="E27" s="5"/>
      <c r="F27" s="5"/>
      <c r="G27" s="5"/>
      <c r="H27" s="5">
        <v>193000</v>
      </c>
      <c r="I27" s="5">
        <f t="shared" si="0"/>
        <v>84000</v>
      </c>
      <c r="J27" s="5">
        <f t="shared" si="1"/>
        <v>50000</v>
      </c>
      <c r="K27" s="5"/>
      <c r="L27" s="5"/>
      <c r="M27" s="5"/>
      <c r="N27" s="4"/>
    </row>
    <row r="28" spans="1:14" ht="15.75">
      <c r="A28" s="4">
        <v>26</v>
      </c>
      <c r="B28" s="54" t="s">
        <v>1319</v>
      </c>
      <c r="C28" s="5" t="s">
        <v>10</v>
      </c>
      <c r="D28" s="5">
        <v>104000</v>
      </c>
      <c r="E28" s="5"/>
      <c r="F28" s="5"/>
      <c r="G28" s="5"/>
      <c r="H28" s="5">
        <v>193000</v>
      </c>
      <c r="I28" s="5">
        <f t="shared" si="0"/>
        <v>104000</v>
      </c>
      <c r="J28" s="5">
        <f t="shared" si="1"/>
        <v>30000</v>
      </c>
      <c r="K28" s="5"/>
      <c r="L28" s="5"/>
      <c r="M28" s="5"/>
      <c r="N28" s="4"/>
    </row>
    <row r="29" spans="1:14" s="33" customFormat="1" ht="15.75">
      <c r="A29" s="14">
        <v>27</v>
      </c>
      <c r="B29" s="54" t="s">
        <v>1320</v>
      </c>
      <c r="C29" s="5" t="s">
        <v>10</v>
      </c>
      <c r="D29" s="15"/>
      <c r="E29" s="15"/>
      <c r="F29" s="15"/>
      <c r="G29" s="15"/>
      <c r="H29" s="5">
        <v>193000</v>
      </c>
      <c r="I29" s="5">
        <f t="shared" si="0"/>
        <v>0</v>
      </c>
      <c r="J29" s="5">
        <f t="shared" si="1"/>
        <v>134000</v>
      </c>
      <c r="K29" s="15"/>
      <c r="L29" s="15"/>
      <c r="M29" s="15"/>
      <c r="N29" s="14"/>
    </row>
    <row r="30" spans="1:14" s="33" customFormat="1" ht="15.75">
      <c r="A30" s="14">
        <v>28</v>
      </c>
      <c r="B30" s="54" t="s">
        <v>1321</v>
      </c>
      <c r="C30" s="5" t="s">
        <v>10</v>
      </c>
      <c r="D30" s="15">
        <v>32000</v>
      </c>
      <c r="E30" s="15"/>
      <c r="F30" s="15"/>
      <c r="G30" s="15"/>
      <c r="H30" s="5">
        <v>193000</v>
      </c>
      <c r="I30" s="5">
        <f t="shared" si="0"/>
        <v>32000</v>
      </c>
      <c r="J30" s="5">
        <f t="shared" si="1"/>
        <v>102000</v>
      </c>
      <c r="K30" s="15"/>
      <c r="L30" s="15"/>
      <c r="M30" s="15"/>
      <c r="N30" s="14"/>
    </row>
    <row r="31" spans="1:14" ht="15.75">
      <c r="A31" s="4">
        <v>29</v>
      </c>
      <c r="B31" s="54" t="s">
        <v>1322</v>
      </c>
      <c r="C31" s="5" t="s">
        <v>10</v>
      </c>
      <c r="D31" s="5"/>
      <c r="E31" s="5"/>
      <c r="F31" s="5"/>
      <c r="G31" s="5"/>
      <c r="H31" s="5">
        <v>193000</v>
      </c>
      <c r="I31" s="5">
        <f t="shared" si="0"/>
        <v>0</v>
      </c>
      <c r="J31" s="5">
        <f t="shared" si="1"/>
        <v>134000</v>
      </c>
      <c r="K31" s="5"/>
      <c r="L31" s="5"/>
      <c r="M31" s="5"/>
      <c r="N31" s="4"/>
    </row>
    <row r="32" spans="1:14" ht="15.75">
      <c r="A32" s="4">
        <v>30</v>
      </c>
      <c r="B32" s="54" t="s">
        <v>1323</v>
      </c>
      <c r="C32" s="5" t="s">
        <v>10</v>
      </c>
      <c r="D32" s="5">
        <v>193000</v>
      </c>
      <c r="E32" s="5"/>
      <c r="F32" s="5"/>
      <c r="G32" s="5"/>
      <c r="H32" s="5">
        <v>193000</v>
      </c>
      <c r="I32" s="5">
        <f t="shared" si="0"/>
        <v>193000</v>
      </c>
      <c r="J32" s="5">
        <f t="shared" si="1"/>
        <v>-59000</v>
      </c>
      <c r="K32" s="5"/>
      <c r="L32" s="5"/>
      <c r="M32" s="5"/>
      <c r="N32" s="4"/>
    </row>
    <row r="33" spans="1:14" ht="15.75">
      <c r="A33" s="4">
        <v>31</v>
      </c>
      <c r="B33" s="54" t="s">
        <v>1324</v>
      </c>
      <c r="C33" s="5" t="s">
        <v>10</v>
      </c>
      <c r="D33" s="5"/>
      <c r="E33" s="5"/>
      <c r="F33" s="5"/>
      <c r="G33" s="5"/>
      <c r="H33" s="5">
        <v>193000</v>
      </c>
      <c r="I33" s="5">
        <f t="shared" si="0"/>
        <v>0</v>
      </c>
      <c r="J33" s="5">
        <f t="shared" si="1"/>
        <v>134000</v>
      </c>
      <c r="K33" s="5"/>
      <c r="L33" s="5"/>
      <c r="M33" s="5"/>
      <c r="N33" s="4"/>
    </row>
    <row r="34" spans="1:14" ht="15.75">
      <c r="A34" s="4">
        <v>32</v>
      </c>
      <c r="B34" s="54" t="s">
        <v>1325</v>
      </c>
      <c r="C34" s="5" t="s">
        <v>10</v>
      </c>
      <c r="D34" s="5">
        <v>100000</v>
      </c>
      <c r="E34" s="5"/>
      <c r="F34" s="5"/>
      <c r="G34" s="5"/>
      <c r="H34" s="5">
        <v>193000</v>
      </c>
      <c r="I34" s="5">
        <f t="shared" si="0"/>
        <v>100000</v>
      </c>
      <c r="J34" s="5">
        <f t="shared" si="1"/>
        <v>34000</v>
      </c>
      <c r="K34" s="5"/>
      <c r="L34" s="5"/>
      <c r="M34" s="5"/>
      <c r="N34" s="4"/>
    </row>
    <row r="35" spans="1:14" ht="19.5" customHeight="1">
      <c r="A35" s="4">
        <v>33</v>
      </c>
      <c r="B35" s="54" t="s">
        <v>1326</v>
      </c>
      <c r="C35" s="5" t="s">
        <v>10</v>
      </c>
      <c r="D35" s="5">
        <v>193000</v>
      </c>
      <c r="E35" s="5"/>
      <c r="F35" s="5"/>
      <c r="G35" s="5"/>
      <c r="H35" s="5">
        <v>193000</v>
      </c>
      <c r="I35" s="5">
        <f t="shared" si="0"/>
        <v>193000</v>
      </c>
      <c r="J35" s="5">
        <f t="shared" si="1"/>
        <v>-59000</v>
      </c>
      <c r="K35" s="5"/>
      <c r="L35" s="5"/>
      <c r="M35" s="5"/>
      <c r="N35" s="4"/>
    </row>
    <row r="36" spans="1:14" ht="15.75">
      <c r="A36" s="4">
        <v>34</v>
      </c>
      <c r="B36" s="54" t="s">
        <v>1327</v>
      </c>
      <c r="C36" s="5" t="s">
        <v>10</v>
      </c>
      <c r="D36" s="5"/>
      <c r="E36" s="5"/>
      <c r="F36" s="5"/>
      <c r="G36" s="5"/>
      <c r="H36" s="5">
        <v>193000</v>
      </c>
      <c r="I36" s="5">
        <f t="shared" si="0"/>
        <v>0</v>
      </c>
      <c r="J36" s="5">
        <f t="shared" si="1"/>
        <v>134000</v>
      </c>
      <c r="K36" s="5"/>
      <c r="L36" s="5"/>
      <c r="M36" s="5"/>
      <c r="N36" s="4"/>
    </row>
    <row r="37" spans="1:14" ht="15.75">
      <c r="A37" s="4">
        <v>35</v>
      </c>
      <c r="B37" s="54" t="s">
        <v>1328</v>
      </c>
      <c r="C37" s="5" t="s">
        <v>10</v>
      </c>
      <c r="D37" s="5"/>
      <c r="E37" s="5"/>
      <c r="F37" s="5"/>
      <c r="G37" s="5"/>
      <c r="H37" s="5">
        <v>193000</v>
      </c>
      <c r="I37" s="5">
        <f t="shared" si="0"/>
        <v>0</v>
      </c>
      <c r="J37" s="5">
        <f t="shared" si="1"/>
        <v>134000</v>
      </c>
      <c r="K37" s="5"/>
      <c r="L37" s="5"/>
      <c r="M37" s="5"/>
      <c r="N37" s="4"/>
    </row>
    <row r="38" spans="1:14" ht="15.75">
      <c r="A38" s="4">
        <v>36</v>
      </c>
      <c r="B38" s="54" t="s">
        <v>1329</v>
      </c>
      <c r="C38" s="5" t="s">
        <v>10</v>
      </c>
      <c r="D38" s="5"/>
      <c r="E38" s="5"/>
      <c r="F38" s="5"/>
      <c r="G38" s="5"/>
      <c r="H38" s="5">
        <v>193000</v>
      </c>
      <c r="I38" s="5">
        <f t="shared" si="0"/>
        <v>0</v>
      </c>
      <c r="J38" s="5">
        <f t="shared" si="1"/>
        <v>134000</v>
      </c>
      <c r="K38" s="5"/>
      <c r="L38" s="5"/>
      <c r="M38" s="5"/>
      <c r="N38" s="4"/>
    </row>
    <row r="39" spans="1:14" ht="15.75">
      <c r="A39" s="4">
        <v>37</v>
      </c>
      <c r="B39" s="54" t="s">
        <v>1330</v>
      </c>
      <c r="C39" s="5" t="s">
        <v>10</v>
      </c>
      <c r="D39" s="5">
        <v>134000</v>
      </c>
      <c r="E39" s="5"/>
      <c r="F39" s="5"/>
      <c r="G39" s="5"/>
      <c r="H39" s="5">
        <v>193000</v>
      </c>
      <c r="I39" s="5">
        <f t="shared" si="0"/>
        <v>134000</v>
      </c>
      <c r="J39" s="5">
        <f t="shared" si="1"/>
        <v>0</v>
      </c>
      <c r="K39" s="5"/>
      <c r="L39" s="5"/>
      <c r="M39" s="5"/>
      <c r="N39" s="4"/>
    </row>
    <row r="40" spans="1:14" s="33" customFormat="1" ht="15.75">
      <c r="A40" s="4">
        <v>38</v>
      </c>
      <c r="B40" s="54" t="s">
        <v>1331</v>
      </c>
      <c r="C40" s="5" t="s">
        <v>10</v>
      </c>
      <c r="D40" s="5"/>
      <c r="E40" s="5"/>
      <c r="F40" s="5"/>
      <c r="G40" s="5"/>
      <c r="H40" s="5">
        <v>193000</v>
      </c>
      <c r="I40" s="5">
        <f t="shared" si="0"/>
        <v>0</v>
      </c>
      <c r="J40" s="5">
        <f t="shared" si="1"/>
        <v>134000</v>
      </c>
      <c r="K40" s="5"/>
      <c r="L40" s="15"/>
      <c r="M40" s="15"/>
      <c r="N40" s="14"/>
    </row>
    <row r="41" spans="1:14" ht="15.75">
      <c r="A41" s="4">
        <v>39</v>
      </c>
      <c r="B41" s="54" t="s">
        <v>1332</v>
      </c>
      <c r="C41" s="5" t="s">
        <v>10</v>
      </c>
      <c r="D41" s="15"/>
      <c r="E41" s="15"/>
      <c r="F41" s="15"/>
      <c r="G41" s="15"/>
      <c r="H41" s="5">
        <v>193000</v>
      </c>
      <c r="I41" s="5">
        <f t="shared" si="0"/>
        <v>0</v>
      </c>
      <c r="J41" s="5">
        <f t="shared" si="1"/>
        <v>134000</v>
      </c>
      <c r="K41" s="15"/>
      <c r="L41" s="5"/>
      <c r="M41" s="5"/>
      <c r="N41" s="4"/>
    </row>
    <row r="42" spans="1:14" s="33" customFormat="1" ht="15.75">
      <c r="A42" s="14">
        <v>40</v>
      </c>
      <c r="B42" s="54" t="s">
        <v>1333</v>
      </c>
      <c r="C42" s="5" t="s">
        <v>10</v>
      </c>
      <c r="D42" s="15"/>
      <c r="E42" s="15"/>
      <c r="F42" s="15"/>
      <c r="G42" s="15"/>
      <c r="H42" s="5">
        <v>193000</v>
      </c>
      <c r="I42" s="5">
        <f t="shared" si="0"/>
        <v>0</v>
      </c>
      <c r="J42" s="5">
        <f t="shared" si="1"/>
        <v>134000</v>
      </c>
      <c r="K42" s="15"/>
      <c r="L42" s="15"/>
      <c r="M42" s="15"/>
      <c r="N42" s="14"/>
    </row>
    <row r="43" spans="1:14" ht="15.75">
      <c r="A43" s="4">
        <v>41</v>
      </c>
      <c r="B43" s="54" t="s">
        <v>1334</v>
      </c>
      <c r="C43" s="5" t="s">
        <v>10</v>
      </c>
      <c r="D43" s="5">
        <v>32000</v>
      </c>
      <c r="E43" s="5">
        <v>125000</v>
      </c>
      <c r="F43" s="5"/>
      <c r="G43" s="5"/>
      <c r="H43" s="5">
        <v>193000</v>
      </c>
      <c r="I43" s="5">
        <f t="shared" si="0"/>
        <v>157000</v>
      </c>
      <c r="J43" s="5">
        <f t="shared" si="1"/>
        <v>-23000</v>
      </c>
      <c r="K43" s="5"/>
      <c r="L43" s="5"/>
      <c r="M43" s="5"/>
      <c r="N43" s="4"/>
    </row>
    <row r="44" spans="1:14" ht="15.75">
      <c r="A44" s="4">
        <v>42</v>
      </c>
      <c r="B44" s="54" t="s">
        <v>1335</v>
      </c>
      <c r="C44" s="5" t="s">
        <v>10</v>
      </c>
      <c r="D44" s="5"/>
      <c r="E44" s="5"/>
      <c r="F44" s="5"/>
      <c r="G44" s="5"/>
      <c r="H44" s="5">
        <v>193000</v>
      </c>
      <c r="I44" s="5">
        <f t="shared" si="0"/>
        <v>0</v>
      </c>
      <c r="J44" s="5">
        <f t="shared" si="1"/>
        <v>134000</v>
      </c>
      <c r="K44" s="5"/>
      <c r="L44" s="5"/>
      <c r="M44" s="5"/>
      <c r="N44" s="4"/>
    </row>
    <row r="45" spans="1:14" ht="15.75">
      <c r="A45" s="4">
        <v>43</v>
      </c>
      <c r="B45" s="54" t="s">
        <v>1336</v>
      </c>
      <c r="C45" s="5" t="s">
        <v>10</v>
      </c>
      <c r="D45" s="5">
        <v>150000</v>
      </c>
      <c r="E45" s="5"/>
      <c r="F45" s="5"/>
      <c r="G45" s="5"/>
      <c r="H45" s="5">
        <v>193000</v>
      </c>
      <c r="I45" s="5">
        <f t="shared" si="0"/>
        <v>150000</v>
      </c>
      <c r="J45" s="5">
        <f t="shared" si="1"/>
        <v>-16000</v>
      </c>
      <c r="K45" s="5"/>
      <c r="L45" s="5"/>
      <c r="M45" s="5"/>
      <c r="N45" s="4"/>
    </row>
    <row r="46" spans="1:14" ht="15.75">
      <c r="A46" s="4">
        <v>44</v>
      </c>
      <c r="B46" s="54" t="s">
        <v>1337</v>
      </c>
      <c r="C46" s="5" t="s">
        <v>10</v>
      </c>
      <c r="D46" s="5">
        <v>32000</v>
      </c>
      <c r="E46" s="5"/>
      <c r="F46" s="5"/>
      <c r="G46" s="5"/>
      <c r="H46" s="5">
        <v>193000</v>
      </c>
      <c r="I46" s="5">
        <f t="shared" si="0"/>
        <v>32000</v>
      </c>
      <c r="J46" s="5">
        <f t="shared" si="1"/>
        <v>102000</v>
      </c>
      <c r="K46" s="5"/>
      <c r="L46" s="5"/>
      <c r="M46" s="5"/>
      <c r="N46" s="4"/>
    </row>
    <row r="47" spans="1:14" ht="15.75">
      <c r="A47" s="4">
        <v>45</v>
      </c>
      <c r="B47" s="54" t="s">
        <v>1338</v>
      </c>
      <c r="C47" s="5" t="s">
        <v>10</v>
      </c>
      <c r="D47" s="5"/>
      <c r="E47" s="5"/>
      <c r="F47" s="5"/>
      <c r="G47" s="5"/>
      <c r="H47" s="5">
        <v>193000</v>
      </c>
      <c r="I47" s="5">
        <f t="shared" si="0"/>
        <v>0</v>
      </c>
      <c r="J47" s="5">
        <f t="shared" si="1"/>
        <v>134000</v>
      </c>
      <c r="K47" s="5"/>
      <c r="L47" s="5"/>
      <c r="M47" s="5"/>
      <c r="N47" s="4"/>
    </row>
    <row r="48" spans="1:14" ht="15.75">
      <c r="A48" s="4">
        <v>46</v>
      </c>
      <c r="B48" s="54" t="s">
        <v>1339</v>
      </c>
      <c r="C48" s="5" t="s">
        <v>10</v>
      </c>
      <c r="D48" s="5"/>
      <c r="E48" s="5"/>
      <c r="F48" s="5"/>
      <c r="G48" s="5"/>
      <c r="H48" s="5">
        <v>193000</v>
      </c>
      <c r="I48" s="5">
        <f t="shared" si="0"/>
        <v>0</v>
      </c>
      <c r="J48" s="5">
        <f t="shared" si="1"/>
        <v>134000</v>
      </c>
      <c r="K48" s="5"/>
      <c r="L48" s="5"/>
      <c r="M48" s="5"/>
      <c r="N48" s="4"/>
    </row>
    <row r="49" spans="1:14" s="33" customFormat="1" ht="15.75">
      <c r="A49" s="14">
        <v>47</v>
      </c>
      <c r="B49" s="54" t="s">
        <v>1340</v>
      </c>
      <c r="C49" s="5" t="s">
        <v>10</v>
      </c>
      <c r="D49" s="15"/>
      <c r="E49" s="15"/>
      <c r="F49" s="15"/>
      <c r="G49" s="15"/>
      <c r="H49" s="5">
        <v>193000</v>
      </c>
      <c r="I49" s="5">
        <f t="shared" si="0"/>
        <v>0</v>
      </c>
      <c r="J49" s="5">
        <f t="shared" si="1"/>
        <v>134000</v>
      </c>
      <c r="K49" s="15"/>
      <c r="L49" s="15"/>
      <c r="M49" s="15"/>
      <c r="N49" s="14"/>
    </row>
    <row r="50" spans="1:14" s="33" customFormat="1" ht="15.75">
      <c r="A50" s="14">
        <v>48</v>
      </c>
      <c r="B50" s="54" t="s">
        <v>1341</v>
      </c>
      <c r="C50" s="5" t="s">
        <v>10</v>
      </c>
      <c r="D50" s="15"/>
      <c r="E50" s="15"/>
      <c r="F50" s="15"/>
      <c r="G50" s="15"/>
      <c r="H50" s="5">
        <v>193000</v>
      </c>
      <c r="I50" s="5">
        <f t="shared" si="0"/>
        <v>0</v>
      </c>
      <c r="J50" s="5">
        <f t="shared" si="1"/>
        <v>134000</v>
      </c>
      <c r="K50" s="15"/>
      <c r="L50" s="14"/>
      <c r="M50" s="46"/>
      <c r="N50" s="14"/>
    </row>
    <row r="51" spans="1:14" ht="15.75">
      <c r="A51" s="4">
        <v>49</v>
      </c>
      <c r="B51" s="54" t="s">
        <v>1342</v>
      </c>
      <c r="C51" s="5" t="s">
        <v>10</v>
      </c>
      <c r="D51" s="5"/>
      <c r="E51" s="5"/>
      <c r="F51" s="5"/>
      <c r="G51" s="5"/>
      <c r="H51" s="5">
        <v>193000</v>
      </c>
      <c r="I51" s="5">
        <f t="shared" si="0"/>
        <v>0</v>
      </c>
      <c r="J51" s="5">
        <f t="shared" si="1"/>
        <v>134000</v>
      </c>
      <c r="K51" s="4"/>
      <c r="L51" s="4"/>
      <c r="M51" s="34"/>
      <c r="N51" s="4"/>
    </row>
    <row r="52" spans="1:14" ht="15.75">
      <c r="A52" s="4">
        <v>50</v>
      </c>
      <c r="B52" s="54" t="s">
        <v>1343</v>
      </c>
      <c r="C52" s="5" t="s">
        <v>10</v>
      </c>
      <c r="D52" s="5"/>
      <c r="E52" s="5"/>
      <c r="F52" s="5"/>
      <c r="G52" s="5"/>
      <c r="H52" s="5">
        <v>193000</v>
      </c>
      <c r="I52" s="5">
        <f t="shared" si="0"/>
        <v>0</v>
      </c>
      <c r="J52" s="5">
        <f t="shared" si="1"/>
        <v>134000</v>
      </c>
      <c r="K52" s="152"/>
      <c r="L52" s="11"/>
      <c r="M52" s="49"/>
      <c r="N52" s="11"/>
    </row>
    <row r="53" spans="1:14">
      <c r="A53" s="4">
        <v>51</v>
      </c>
      <c r="B53" s="4"/>
      <c r="C53" s="5"/>
      <c r="D53" s="5"/>
      <c r="E53" s="5"/>
      <c r="F53" s="5"/>
      <c r="G53" s="5"/>
      <c r="H53" s="5">
        <v>193000</v>
      </c>
      <c r="I53" s="5">
        <f t="shared" si="0"/>
        <v>0</v>
      </c>
      <c r="J53" s="5">
        <f t="shared" si="1"/>
        <v>134000</v>
      </c>
      <c r="K53" s="4"/>
      <c r="L53" s="4"/>
      <c r="M53" s="9"/>
      <c r="N53" s="4"/>
    </row>
    <row r="54" spans="1:14">
      <c r="A54" s="4">
        <v>52</v>
      </c>
      <c r="B54" s="4"/>
      <c r="C54" s="5"/>
      <c r="D54" s="5"/>
      <c r="E54" s="5"/>
      <c r="F54" s="5"/>
      <c r="G54" s="5"/>
      <c r="H54" s="5"/>
      <c r="I54" s="5"/>
      <c r="J54" s="5"/>
      <c r="K54" s="4"/>
      <c r="L54" s="4"/>
      <c r="M54" s="9"/>
      <c r="N54" s="4"/>
    </row>
    <row r="55" spans="1:14">
      <c r="A55" s="4">
        <v>53</v>
      </c>
      <c r="B55" s="4"/>
      <c r="C55" s="5"/>
      <c r="D55" s="5"/>
      <c r="E55" s="5"/>
      <c r="F55" s="5"/>
      <c r="G55" s="5"/>
      <c r="H55" s="5"/>
      <c r="I55" s="5"/>
      <c r="J55" s="5"/>
      <c r="K55" s="4"/>
      <c r="L55" s="4"/>
      <c r="M55" s="9"/>
      <c r="N55" s="4"/>
    </row>
    <row r="56" spans="1:14">
      <c r="A56" s="4">
        <v>54</v>
      </c>
      <c r="B56" s="4"/>
      <c r="C56" s="5"/>
      <c r="D56" s="5"/>
      <c r="E56" s="5"/>
      <c r="F56" s="5"/>
      <c r="G56" s="5"/>
      <c r="H56" s="5"/>
      <c r="I56" s="5"/>
      <c r="J56" s="5"/>
      <c r="K56" s="4"/>
      <c r="L56" s="4"/>
      <c r="M56" s="9"/>
      <c r="N56" s="4"/>
    </row>
    <row r="57" spans="1:14">
      <c r="A57" s="4">
        <v>55</v>
      </c>
      <c r="B57" s="43"/>
      <c r="C57" s="5"/>
      <c r="D57" s="5"/>
      <c r="E57" s="5"/>
      <c r="F57" s="5"/>
      <c r="G57" s="5"/>
      <c r="H57" s="5"/>
      <c r="I57" s="5"/>
      <c r="J57" s="5"/>
      <c r="K57" s="4"/>
      <c r="L57" s="4"/>
      <c r="M57" s="9"/>
      <c r="N57" s="4"/>
    </row>
    <row r="58" spans="1:14">
      <c r="A58" s="4">
        <v>56</v>
      </c>
      <c r="B58" s="43"/>
      <c r="C58" s="5"/>
      <c r="D58" s="5"/>
      <c r="E58" s="5"/>
      <c r="F58" s="5"/>
      <c r="G58" s="5"/>
      <c r="H58" s="5"/>
      <c r="I58" s="5"/>
      <c r="J58" s="5"/>
      <c r="K58" s="4"/>
      <c r="L58" s="4"/>
      <c r="M58" s="9"/>
      <c r="N58" s="4"/>
    </row>
    <row r="59" spans="1:14">
      <c r="A59" s="4">
        <v>57</v>
      </c>
      <c r="B59" s="43"/>
      <c r="C59" s="5"/>
      <c r="D59" s="5"/>
      <c r="E59" s="5"/>
      <c r="F59" s="5"/>
      <c r="G59" s="5"/>
      <c r="H59" s="5"/>
      <c r="I59" s="5"/>
      <c r="J59" s="5"/>
      <c r="K59" s="4"/>
      <c r="L59" s="4"/>
      <c r="M59" s="9"/>
      <c r="N59" s="4"/>
    </row>
    <row r="60" spans="1:14">
      <c r="B60" s="4"/>
      <c r="C60" s="4"/>
      <c r="D60" s="5"/>
      <c r="E60" s="4"/>
      <c r="F60" s="4"/>
      <c r="G60" s="4"/>
      <c r="H60" s="4"/>
      <c r="I60" s="4"/>
      <c r="J60" s="4"/>
      <c r="K60" s="4"/>
      <c r="L60" s="4"/>
      <c r="M60" s="9"/>
      <c r="N60" s="4"/>
    </row>
    <row r="61" spans="1:14">
      <c r="B61" s="4"/>
      <c r="C61" s="4"/>
      <c r="D61" s="4"/>
      <c r="E61" s="4"/>
      <c r="F61" s="4"/>
      <c r="G61" s="4"/>
      <c r="H61" s="5"/>
      <c r="I61" s="5"/>
      <c r="J61" s="5"/>
      <c r="K61" s="4"/>
      <c r="L61" s="4"/>
      <c r="M61" s="9"/>
      <c r="N61" s="4"/>
    </row>
    <row r="62" spans="1:14" ht="50.25" customHeight="1"/>
  </sheetData>
  <sortState ref="A3:I59">
    <sortCondition ref="B3"/>
  </sortState>
  <mergeCells count="1">
    <mergeCell ref="B1:I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52"/>
  <sheetViews>
    <sheetView topLeftCell="A4" workbookViewId="0">
      <selection activeCell="D23" sqref="D23"/>
    </sheetView>
  </sheetViews>
  <sheetFormatPr defaultColWidth="8.85546875" defaultRowHeight="15"/>
  <cols>
    <col min="1" max="1" width="6.28515625" customWidth="1"/>
    <col min="2" max="2" width="45.85546875" customWidth="1"/>
    <col min="3" max="3" width="9.42578125" customWidth="1"/>
    <col min="4" max="4" width="9.7109375" customWidth="1"/>
    <col min="5" max="7" width="10" customWidth="1"/>
    <col min="8" max="8" width="11.7109375" customWidth="1"/>
    <col min="9" max="9" width="10.5703125" bestFit="1" customWidth="1"/>
    <col min="10" max="10" width="10" customWidth="1"/>
    <col min="11" max="11" width="12.5703125" bestFit="1" customWidth="1"/>
    <col min="12" max="12" width="11.140625" customWidth="1"/>
    <col min="13" max="13" width="12.85546875" customWidth="1"/>
    <col min="14" max="14" width="11.5703125" customWidth="1"/>
  </cols>
  <sheetData>
    <row r="1" spans="1:14" ht="18.75" customHeight="1">
      <c r="A1" s="4"/>
      <c r="B1" s="252" t="s">
        <v>58</v>
      </c>
      <c r="C1" s="252"/>
      <c r="D1" s="252"/>
      <c r="E1" s="252"/>
      <c r="F1" s="252"/>
      <c r="G1" s="252"/>
      <c r="H1" s="252"/>
    </row>
    <row r="2" spans="1:14" ht="30">
      <c r="A2" s="1" t="s">
        <v>0</v>
      </c>
      <c r="B2" s="1" t="s">
        <v>1</v>
      </c>
      <c r="C2" s="1" t="s">
        <v>64</v>
      </c>
      <c r="D2" s="3" t="s">
        <v>4</v>
      </c>
      <c r="E2" s="3" t="s">
        <v>65</v>
      </c>
      <c r="F2" s="3" t="s">
        <v>6</v>
      </c>
      <c r="G2" s="3" t="s">
        <v>1659</v>
      </c>
      <c r="H2" s="3" t="s">
        <v>7</v>
      </c>
      <c r="I2" s="108" t="s">
        <v>8</v>
      </c>
      <c r="J2" s="3" t="s">
        <v>67</v>
      </c>
      <c r="K2" s="3"/>
      <c r="L2" s="3"/>
      <c r="M2" s="3"/>
      <c r="N2" s="1"/>
    </row>
    <row r="3" spans="1:14" ht="15.75">
      <c r="A3" s="4">
        <v>1</v>
      </c>
      <c r="B3" s="54" t="s">
        <v>1344</v>
      </c>
      <c r="C3" s="1" t="s">
        <v>10</v>
      </c>
      <c r="D3" s="5"/>
      <c r="E3" s="5"/>
      <c r="F3" s="5"/>
      <c r="G3" s="5"/>
      <c r="H3" s="5">
        <v>193000</v>
      </c>
      <c r="I3" s="137">
        <f>SUM(D3:G3)</f>
        <v>0</v>
      </c>
      <c r="J3" s="137">
        <f>134000-I3</f>
        <v>134000</v>
      </c>
      <c r="K3" s="3"/>
      <c r="L3" s="3"/>
      <c r="M3" s="3"/>
      <c r="N3" s="1"/>
    </row>
    <row r="4" spans="1:14" ht="15.75">
      <c r="A4" s="4">
        <v>2</v>
      </c>
      <c r="B4" s="54" t="s">
        <v>1345</v>
      </c>
      <c r="C4" s="1" t="s">
        <v>10</v>
      </c>
      <c r="D4" s="5"/>
      <c r="E4" s="5"/>
      <c r="F4" s="5"/>
      <c r="G4" s="5"/>
      <c r="H4" s="5">
        <v>193000</v>
      </c>
      <c r="I4" s="137">
        <f t="shared" ref="I4:I36" si="0">SUM(D4:G4)</f>
        <v>0</v>
      </c>
      <c r="J4" s="137">
        <f t="shared" ref="J4:J36" si="1">134000-I4</f>
        <v>134000</v>
      </c>
      <c r="K4" s="5"/>
      <c r="L4" s="5"/>
      <c r="M4" s="5"/>
      <c r="N4" s="4"/>
    </row>
    <row r="5" spans="1:14" ht="15.75">
      <c r="A5" s="4">
        <v>3</v>
      </c>
      <c r="B5" s="54" t="s">
        <v>1346</v>
      </c>
      <c r="C5" s="1" t="s">
        <v>10</v>
      </c>
      <c r="D5" s="5"/>
      <c r="E5" s="5"/>
      <c r="F5" s="5"/>
      <c r="G5" s="5"/>
      <c r="H5" s="5">
        <v>193000</v>
      </c>
      <c r="I5" s="137">
        <f t="shared" si="0"/>
        <v>0</v>
      </c>
      <c r="J5" s="137">
        <f t="shared" si="1"/>
        <v>134000</v>
      </c>
      <c r="K5" s="5"/>
      <c r="L5" s="5"/>
      <c r="M5" s="5"/>
      <c r="N5" s="4"/>
    </row>
    <row r="6" spans="1:14" ht="15.75">
      <c r="A6" s="4">
        <v>4</v>
      </c>
      <c r="B6" s="54" t="s">
        <v>1347</v>
      </c>
      <c r="C6" s="1" t="s">
        <v>10</v>
      </c>
      <c r="D6" s="5">
        <v>134000</v>
      </c>
      <c r="E6" s="5"/>
      <c r="F6" s="5"/>
      <c r="G6" s="5"/>
      <c r="H6" s="5">
        <v>193000</v>
      </c>
      <c r="I6" s="137">
        <f t="shared" si="0"/>
        <v>134000</v>
      </c>
      <c r="J6" s="137">
        <f t="shared" si="1"/>
        <v>0</v>
      </c>
      <c r="K6" s="5"/>
      <c r="L6" s="5"/>
      <c r="M6" s="5"/>
      <c r="N6" s="4"/>
    </row>
    <row r="7" spans="1:14" ht="15.75">
      <c r="A7" s="4">
        <v>5</v>
      </c>
      <c r="B7" s="54" t="s">
        <v>1348</v>
      </c>
      <c r="C7" s="1" t="s">
        <v>10</v>
      </c>
      <c r="D7" s="5">
        <v>32000</v>
      </c>
      <c r="E7" s="5"/>
      <c r="F7" s="5"/>
      <c r="G7" s="5"/>
      <c r="H7" s="5">
        <v>193000</v>
      </c>
      <c r="I7" s="137">
        <f t="shared" si="0"/>
        <v>32000</v>
      </c>
      <c r="J7" s="137">
        <f t="shared" si="1"/>
        <v>102000</v>
      </c>
      <c r="K7" s="5"/>
      <c r="L7" s="5"/>
      <c r="M7" s="5"/>
      <c r="N7" s="4"/>
    </row>
    <row r="8" spans="1:14" ht="15.75">
      <c r="A8" s="4">
        <v>6</v>
      </c>
      <c r="B8" s="54" t="s">
        <v>1349</v>
      </c>
      <c r="C8" s="1" t="s">
        <v>10</v>
      </c>
      <c r="D8" s="5">
        <v>134000</v>
      </c>
      <c r="E8" s="5"/>
      <c r="F8" s="5"/>
      <c r="G8" s="5"/>
      <c r="H8" s="5">
        <v>193000</v>
      </c>
      <c r="I8" s="137">
        <f t="shared" si="0"/>
        <v>134000</v>
      </c>
      <c r="J8" s="137">
        <f t="shared" si="1"/>
        <v>0</v>
      </c>
      <c r="K8" s="5"/>
      <c r="L8" s="5"/>
      <c r="M8" s="5"/>
      <c r="N8" s="4"/>
    </row>
    <row r="9" spans="1:14" ht="15.75">
      <c r="A9" s="4">
        <v>7</v>
      </c>
      <c r="B9" s="54" t="s">
        <v>1350</v>
      </c>
      <c r="C9" s="1" t="s">
        <v>10</v>
      </c>
      <c r="D9" s="5"/>
      <c r="E9" s="5"/>
      <c r="F9" s="5"/>
      <c r="G9" s="5"/>
      <c r="H9" s="5">
        <v>193000</v>
      </c>
      <c r="I9" s="137">
        <f t="shared" si="0"/>
        <v>0</v>
      </c>
      <c r="J9" s="137">
        <f t="shared" si="1"/>
        <v>134000</v>
      </c>
      <c r="K9" s="5"/>
      <c r="L9" s="5"/>
      <c r="M9" s="5"/>
      <c r="N9" s="4"/>
    </row>
    <row r="10" spans="1:14" ht="15.75">
      <c r="A10" s="4">
        <v>8</v>
      </c>
      <c r="B10" s="54" t="s">
        <v>1351</v>
      </c>
      <c r="C10" s="1" t="s">
        <v>10</v>
      </c>
      <c r="D10" s="5"/>
      <c r="E10" s="5"/>
      <c r="F10" s="5"/>
      <c r="G10" s="5"/>
      <c r="H10" s="5">
        <v>193000</v>
      </c>
      <c r="I10" s="137">
        <f t="shared" si="0"/>
        <v>0</v>
      </c>
      <c r="J10" s="137">
        <f t="shared" si="1"/>
        <v>134000</v>
      </c>
      <c r="K10" s="5"/>
      <c r="L10" s="5"/>
      <c r="M10" s="5"/>
      <c r="N10" s="4"/>
    </row>
    <row r="11" spans="1:14" ht="15.75">
      <c r="A11" s="4">
        <v>9</v>
      </c>
      <c r="B11" s="54" t="s">
        <v>1663</v>
      </c>
      <c r="C11" s="1" t="s">
        <v>10</v>
      </c>
      <c r="D11" s="5">
        <v>134000</v>
      </c>
      <c r="E11" s="5"/>
      <c r="F11" s="5"/>
      <c r="G11" s="5"/>
      <c r="H11" s="5">
        <v>193000</v>
      </c>
      <c r="I11" s="137">
        <f t="shared" si="0"/>
        <v>134000</v>
      </c>
      <c r="J11" s="137">
        <f t="shared" si="1"/>
        <v>0</v>
      </c>
      <c r="K11" s="5"/>
      <c r="L11" s="5"/>
      <c r="M11" s="5"/>
      <c r="N11" s="4"/>
    </row>
    <row r="12" spans="1:14" ht="15.75">
      <c r="A12" s="4">
        <v>10</v>
      </c>
      <c r="B12" s="54" t="s">
        <v>1352</v>
      </c>
      <c r="C12" s="1" t="s">
        <v>10</v>
      </c>
      <c r="D12" s="5"/>
      <c r="E12" s="5"/>
      <c r="F12" s="5"/>
      <c r="G12" s="5"/>
      <c r="H12" s="5">
        <v>193000</v>
      </c>
      <c r="I12" s="137">
        <f t="shared" si="0"/>
        <v>0</v>
      </c>
      <c r="J12" s="137">
        <f t="shared" si="1"/>
        <v>134000</v>
      </c>
      <c r="K12" s="5"/>
      <c r="L12" s="5"/>
      <c r="M12" s="5"/>
      <c r="N12" s="4"/>
    </row>
    <row r="13" spans="1:14" ht="15.75">
      <c r="A13" s="4">
        <v>11</v>
      </c>
      <c r="B13" s="54" t="s">
        <v>1353</v>
      </c>
      <c r="C13" s="1" t="s">
        <v>10</v>
      </c>
      <c r="D13" s="5"/>
      <c r="E13" s="5"/>
      <c r="F13" s="5"/>
      <c r="G13" s="5"/>
      <c r="H13" s="5">
        <v>193000</v>
      </c>
      <c r="I13" s="137">
        <f t="shared" si="0"/>
        <v>0</v>
      </c>
      <c r="J13" s="137">
        <f t="shared" si="1"/>
        <v>134000</v>
      </c>
      <c r="K13" s="5"/>
      <c r="L13" s="5"/>
      <c r="M13" s="5"/>
      <c r="N13" s="4"/>
    </row>
    <row r="14" spans="1:14" ht="15.75">
      <c r="A14" s="4">
        <v>12</v>
      </c>
      <c r="B14" s="54" t="s">
        <v>1354</v>
      </c>
      <c r="C14" s="1" t="s">
        <v>10</v>
      </c>
      <c r="D14" s="5"/>
      <c r="E14" s="5"/>
      <c r="F14" s="5"/>
      <c r="G14" s="5"/>
      <c r="H14" s="5">
        <v>193000</v>
      </c>
      <c r="I14" s="137">
        <f t="shared" si="0"/>
        <v>0</v>
      </c>
      <c r="J14" s="137">
        <f t="shared" si="1"/>
        <v>134000</v>
      </c>
      <c r="K14" s="5"/>
      <c r="L14" s="5"/>
      <c r="M14" s="5"/>
      <c r="N14" s="4"/>
    </row>
    <row r="15" spans="1:14" s="33" customFormat="1" ht="15.75">
      <c r="A15" s="14">
        <v>13</v>
      </c>
      <c r="B15" s="54" t="s">
        <v>1355</v>
      </c>
      <c r="C15" s="1" t="s">
        <v>10</v>
      </c>
      <c r="D15" s="15"/>
      <c r="E15" s="15"/>
      <c r="F15" s="15"/>
      <c r="G15" s="15"/>
      <c r="H15" s="5">
        <v>193000</v>
      </c>
      <c r="I15" s="137">
        <f t="shared" si="0"/>
        <v>0</v>
      </c>
      <c r="J15" s="137">
        <f t="shared" si="1"/>
        <v>134000</v>
      </c>
      <c r="K15" s="15"/>
      <c r="L15" s="15"/>
      <c r="M15" s="15"/>
      <c r="N15" s="14"/>
    </row>
    <row r="16" spans="1:14" ht="15.75">
      <c r="A16" s="4">
        <v>14</v>
      </c>
      <c r="B16" s="54" t="s">
        <v>1356</v>
      </c>
      <c r="C16" s="1" t="s">
        <v>10</v>
      </c>
      <c r="D16" s="5"/>
      <c r="E16" s="5"/>
      <c r="F16" s="5"/>
      <c r="G16" s="5"/>
      <c r="H16" s="5">
        <v>193000</v>
      </c>
      <c r="I16" s="137">
        <f t="shared" si="0"/>
        <v>0</v>
      </c>
      <c r="J16" s="137">
        <f t="shared" si="1"/>
        <v>134000</v>
      </c>
      <c r="K16" s="5"/>
      <c r="L16" s="5"/>
      <c r="M16" s="5"/>
      <c r="N16" s="4"/>
    </row>
    <row r="17" spans="1:14" ht="15.75">
      <c r="A17" s="4">
        <v>15</v>
      </c>
      <c r="B17" s="54" t="s">
        <v>1357</v>
      </c>
      <c r="C17" s="1" t="s">
        <v>10</v>
      </c>
      <c r="D17" s="5">
        <v>75000</v>
      </c>
      <c r="E17" s="5"/>
      <c r="F17" s="5"/>
      <c r="G17" s="5"/>
      <c r="H17" s="5">
        <v>193000</v>
      </c>
      <c r="I17" s="137">
        <f t="shared" si="0"/>
        <v>75000</v>
      </c>
      <c r="J17" s="137">
        <f t="shared" si="1"/>
        <v>59000</v>
      </c>
      <c r="K17" s="5"/>
      <c r="L17" s="5"/>
      <c r="M17" s="5"/>
      <c r="N17" s="4"/>
    </row>
    <row r="18" spans="1:14" ht="15.75">
      <c r="A18" s="4">
        <v>16</v>
      </c>
      <c r="B18" s="54" t="s">
        <v>1358</v>
      </c>
      <c r="C18" s="1" t="s">
        <v>10</v>
      </c>
      <c r="D18" s="5"/>
      <c r="E18" s="5"/>
      <c r="F18" s="5"/>
      <c r="G18" s="5"/>
      <c r="H18" s="5">
        <v>193000</v>
      </c>
      <c r="I18" s="137">
        <f t="shared" si="0"/>
        <v>0</v>
      </c>
      <c r="J18" s="137">
        <f t="shared" si="1"/>
        <v>134000</v>
      </c>
      <c r="K18" s="5"/>
      <c r="L18" s="5"/>
      <c r="M18" s="5"/>
      <c r="N18" s="4"/>
    </row>
    <row r="19" spans="1:14" ht="15.75">
      <c r="A19" s="4">
        <v>17</v>
      </c>
      <c r="B19" s="54" t="s">
        <v>1359</v>
      </c>
      <c r="C19" s="1" t="s">
        <v>10</v>
      </c>
      <c r="D19" s="5">
        <v>195000</v>
      </c>
      <c r="E19" s="5"/>
      <c r="F19" s="5"/>
      <c r="G19" s="5"/>
      <c r="H19" s="5">
        <v>193000</v>
      </c>
      <c r="I19" s="137">
        <f t="shared" si="0"/>
        <v>195000</v>
      </c>
      <c r="J19" s="137">
        <f t="shared" si="1"/>
        <v>-61000</v>
      </c>
      <c r="K19" s="5"/>
      <c r="L19" s="5"/>
      <c r="M19" s="5"/>
      <c r="N19" s="4"/>
    </row>
    <row r="20" spans="1:14" ht="15.75">
      <c r="A20" s="4">
        <v>18</v>
      </c>
      <c r="B20" s="54" t="s">
        <v>1360</v>
      </c>
      <c r="C20" s="1" t="s">
        <v>10</v>
      </c>
      <c r="D20" s="5"/>
      <c r="E20" s="5"/>
      <c r="F20" s="5"/>
      <c r="G20" s="5"/>
      <c r="H20" s="5">
        <v>193000</v>
      </c>
      <c r="I20" s="137">
        <f t="shared" si="0"/>
        <v>0</v>
      </c>
      <c r="J20" s="137">
        <f t="shared" si="1"/>
        <v>134000</v>
      </c>
      <c r="K20" s="5"/>
      <c r="L20" s="5"/>
      <c r="M20" s="5"/>
      <c r="N20" s="4"/>
    </row>
    <row r="21" spans="1:14" ht="15.75">
      <c r="A21" s="4">
        <v>19</v>
      </c>
      <c r="B21" s="54" t="s">
        <v>1361</v>
      </c>
      <c r="C21" s="1" t="s">
        <v>10</v>
      </c>
      <c r="D21" s="5">
        <v>100000</v>
      </c>
      <c r="E21" s="5"/>
      <c r="F21" s="5"/>
      <c r="G21" s="5"/>
      <c r="H21" s="5">
        <v>193000</v>
      </c>
      <c r="I21" s="137">
        <f t="shared" si="0"/>
        <v>100000</v>
      </c>
      <c r="J21" s="137">
        <f t="shared" si="1"/>
        <v>34000</v>
      </c>
      <c r="K21" s="5"/>
      <c r="L21" s="5"/>
      <c r="M21" s="5"/>
      <c r="N21" s="4"/>
    </row>
    <row r="22" spans="1:14" ht="15.75">
      <c r="A22" s="4">
        <v>20</v>
      </c>
      <c r="B22" s="54" t="s">
        <v>1362</v>
      </c>
      <c r="C22" s="1" t="s">
        <v>10</v>
      </c>
      <c r="D22" s="5">
        <v>193000</v>
      </c>
      <c r="E22" s="5"/>
      <c r="F22" s="5"/>
      <c r="G22" s="5"/>
      <c r="H22" s="5">
        <v>193000</v>
      </c>
      <c r="I22" s="137">
        <f t="shared" si="0"/>
        <v>193000</v>
      </c>
      <c r="J22" s="137">
        <f t="shared" si="1"/>
        <v>-59000</v>
      </c>
      <c r="K22" s="5"/>
      <c r="L22" s="5"/>
      <c r="M22" s="5"/>
      <c r="N22" s="4"/>
    </row>
    <row r="23" spans="1:14" ht="15.75">
      <c r="A23" s="4">
        <v>21</v>
      </c>
      <c r="B23" s="54" t="s">
        <v>1363</v>
      </c>
      <c r="C23" s="1" t="s">
        <v>10</v>
      </c>
      <c r="D23" s="5">
        <v>193000</v>
      </c>
      <c r="E23" s="5"/>
      <c r="F23" s="5"/>
      <c r="G23" s="5"/>
      <c r="H23" s="5">
        <v>193000</v>
      </c>
      <c r="I23" s="137">
        <f t="shared" si="0"/>
        <v>193000</v>
      </c>
      <c r="J23" s="137">
        <f t="shared" si="1"/>
        <v>-59000</v>
      </c>
      <c r="K23" s="191"/>
      <c r="L23" s="5"/>
      <c r="M23" s="5"/>
      <c r="N23" s="4"/>
    </row>
    <row r="24" spans="1:14" ht="15.75">
      <c r="A24" s="4">
        <v>43</v>
      </c>
      <c r="B24" s="54" t="s">
        <v>1364</v>
      </c>
      <c r="C24" s="1" t="s">
        <v>10</v>
      </c>
      <c r="D24" s="5"/>
      <c r="E24" s="5"/>
      <c r="F24" s="5"/>
      <c r="G24" s="5"/>
      <c r="H24" s="5">
        <v>193000</v>
      </c>
      <c r="I24" s="137">
        <f t="shared" si="0"/>
        <v>0</v>
      </c>
      <c r="J24" s="137">
        <f t="shared" si="1"/>
        <v>134000</v>
      </c>
      <c r="K24" s="5"/>
      <c r="L24" s="5"/>
      <c r="M24" s="5"/>
      <c r="N24" s="4"/>
    </row>
    <row r="25" spans="1:14" ht="15.75">
      <c r="A25" s="4">
        <v>23</v>
      </c>
      <c r="B25" s="54" t="s">
        <v>1365</v>
      </c>
      <c r="C25" s="1" t="s">
        <v>10</v>
      </c>
      <c r="D25" s="5"/>
      <c r="E25" s="5"/>
      <c r="F25" s="5"/>
      <c r="G25" s="5"/>
      <c r="H25" s="5">
        <v>193000</v>
      </c>
      <c r="I25" s="137">
        <f t="shared" si="0"/>
        <v>0</v>
      </c>
      <c r="J25" s="137">
        <f t="shared" si="1"/>
        <v>134000</v>
      </c>
      <c r="K25" s="5"/>
      <c r="L25" s="5"/>
      <c r="M25" s="5"/>
      <c r="N25" s="4"/>
    </row>
    <row r="26" spans="1:14" s="33" customFormat="1" ht="15.75">
      <c r="A26" s="14">
        <v>24</v>
      </c>
      <c r="B26" s="54" t="s">
        <v>1366</v>
      </c>
      <c r="C26" s="1" t="s">
        <v>10</v>
      </c>
      <c r="D26" s="15"/>
      <c r="E26" s="15"/>
      <c r="F26" s="15"/>
      <c r="G26" s="15"/>
      <c r="H26" s="5">
        <v>193000</v>
      </c>
      <c r="I26" s="137">
        <f t="shared" si="0"/>
        <v>0</v>
      </c>
      <c r="J26" s="137">
        <f t="shared" si="1"/>
        <v>134000</v>
      </c>
      <c r="K26" s="15"/>
      <c r="L26" s="15"/>
      <c r="M26" s="15"/>
      <c r="N26" s="14"/>
    </row>
    <row r="27" spans="1:14" ht="15.75">
      <c r="A27" s="4">
        <v>25</v>
      </c>
      <c r="B27" s="54" t="s">
        <v>1367</v>
      </c>
      <c r="C27" s="1" t="s">
        <v>10</v>
      </c>
      <c r="D27" s="5">
        <v>32000</v>
      </c>
      <c r="E27" s="5"/>
      <c r="F27" s="5"/>
      <c r="G27" s="5"/>
      <c r="H27" s="5">
        <v>193000</v>
      </c>
      <c r="I27" s="137">
        <f t="shared" si="0"/>
        <v>32000</v>
      </c>
      <c r="J27" s="137">
        <f t="shared" si="1"/>
        <v>102000</v>
      </c>
      <c r="K27" s="5"/>
      <c r="L27" s="5"/>
      <c r="M27" s="5"/>
      <c r="N27" s="4"/>
    </row>
    <row r="28" spans="1:14" ht="15.75">
      <c r="A28" s="4">
        <v>26</v>
      </c>
      <c r="B28" s="54" t="s">
        <v>1368</v>
      </c>
      <c r="C28" s="1" t="s">
        <v>10</v>
      </c>
      <c r="D28" s="5"/>
      <c r="E28" s="5"/>
      <c r="F28" s="5"/>
      <c r="G28" s="5"/>
      <c r="H28" s="5">
        <v>193000</v>
      </c>
      <c r="I28" s="137">
        <f t="shared" si="0"/>
        <v>0</v>
      </c>
      <c r="J28" s="137">
        <f t="shared" si="1"/>
        <v>134000</v>
      </c>
      <c r="K28" s="5"/>
      <c r="L28" s="5"/>
      <c r="M28" s="5"/>
      <c r="N28" s="4"/>
    </row>
    <row r="29" spans="1:14" ht="15.75">
      <c r="A29" s="4">
        <v>27</v>
      </c>
      <c r="B29" s="54" t="s">
        <v>1369</v>
      </c>
      <c r="C29" s="1" t="s">
        <v>10</v>
      </c>
      <c r="D29" s="5"/>
      <c r="E29" s="5"/>
      <c r="F29" s="5"/>
      <c r="G29" s="5"/>
      <c r="H29" s="5">
        <v>193000</v>
      </c>
      <c r="I29" s="137">
        <f t="shared" si="0"/>
        <v>0</v>
      </c>
      <c r="J29" s="137">
        <f t="shared" si="1"/>
        <v>134000</v>
      </c>
      <c r="K29" s="5"/>
      <c r="L29" s="5"/>
      <c r="M29" s="5"/>
      <c r="N29" s="4"/>
    </row>
    <row r="30" spans="1:14" ht="15.75">
      <c r="A30" s="4">
        <v>28</v>
      </c>
      <c r="B30" s="54" t="s">
        <v>1370</v>
      </c>
      <c r="C30" s="1" t="s">
        <v>10</v>
      </c>
      <c r="D30" s="5">
        <v>193000</v>
      </c>
      <c r="E30" s="5"/>
      <c r="F30" s="5"/>
      <c r="G30" s="5"/>
      <c r="H30" s="5">
        <v>193000</v>
      </c>
      <c r="I30" s="137">
        <f t="shared" si="0"/>
        <v>193000</v>
      </c>
      <c r="J30" s="137">
        <f t="shared" si="1"/>
        <v>-59000</v>
      </c>
      <c r="K30" s="5"/>
      <c r="L30" s="5"/>
      <c r="M30" s="5"/>
      <c r="N30" s="4"/>
    </row>
    <row r="31" spans="1:14" s="33" customFormat="1" ht="15.75">
      <c r="A31" s="14">
        <v>29</v>
      </c>
      <c r="B31" s="54" t="s">
        <v>1371</v>
      </c>
      <c r="C31" s="1" t="s">
        <v>10</v>
      </c>
      <c r="D31" s="15">
        <v>100000</v>
      </c>
      <c r="E31" s="15"/>
      <c r="F31" s="15"/>
      <c r="G31" s="15"/>
      <c r="H31" s="5">
        <v>193000</v>
      </c>
      <c r="I31" s="137">
        <f t="shared" si="0"/>
        <v>100000</v>
      </c>
      <c r="J31" s="137">
        <f t="shared" si="1"/>
        <v>34000</v>
      </c>
      <c r="K31" s="15"/>
      <c r="L31" s="15"/>
      <c r="M31" s="15"/>
      <c r="N31" s="14"/>
    </row>
    <row r="32" spans="1:14" ht="15.75">
      <c r="A32" s="4">
        <v>30</v>
      </c>
      <c r="B32" s="54" t="s">
        <v>1372</v>
      </c>
      <c r="C32" s="1" t="s">
        <v>10</v>
      </c>
      <c r="D32" s="5"/>
      <c r="E32" s="5"/>
      <c r="F32" s="5"/>
      <c r="G32" s="5"/>
      <c r="H32" s="5">
        <v>193000</v>
      </c>
      <c r="I32" s="137">
        <f t="shared" si="0"/>
        <v>0</v>
      </c>
      <c r="J32" s="137">
        <f t="shared" si="1"/>
        <v>134000</v>
      </c>
      <c r="K32" s="5"/>
      <c r="L32" s="5"/>
      <c r="M32" s="5"/>
      <c r="N32" s="4"/>
    </row>
    <row r="33" spans="1:14" ht="15.75">
      <c r="A33" s="4">
        <v>31</v>
      </c>
      <c r="B33" s="54" t="s">
        <v>1373</v>
      </c>
      <c r="C33" s="1" t="s">
        <v>10</v>
      </c>
      <c r="D33" s="5"/>
      <c r="E33" s="5"/>
      <c r="F33" s="5"/>
      <c r="G33" s="5"/>
      <c r="H33" s="5">
        <v>193000</v>
      </c>
      <c r="I33" s="137">
        <f t="shared" si="0"/>
        <v>0</v>
      </c>
      <c r="J33" s="137">
        <f t="shared" si="1"/>
        <v>134000</v>
      </c>
      <c r="K33" s="5"/>
      <c r="L33" s="5"/>
      <c r="M33" s="5"/>
      <c r="N33" s="4"/>
    </row>
    <row r="34" spans="1:14" s="33" customFormat="1" ht="15" customHeight="1">
      <c r="A34" s="14">
        <v>32</v>
      </c>
      <c r="B34" s="54" t="s">
        <v>1374</v>
      </c>
      <c r="C34" s="1" t="s">
        <v>10</v>
      </c>
      <c r="D34" s="15"/>
      <c r="E34" s="15"/>
      <c r="F34" s="15"/>
      <c r="G34" s="15"/>
      <c r="H34" s="5">
        <v>193000</v>
      </c>
      <c r="I34" s="137">
        <f t="shared" si="0"/>
        <v>0</v>
      </c>
      <c r="J34" s="137">
        <f t="shared" si="1"/>
        <v>134000</v>
      </c>
      <c r="K34" s="156"/>
      <c r="L34" s="15"/>
      <c r="M34" s="15"/>
      <c r="N34" s="14"/>
    </row>
    <row r="35" spans="1:14" ht="15" customHeight="1">
      <c r="A35" s="4">
        <v>22</v>
      </c>
      <c r="B35" s="54" t="s">
        <v>1375</v>
      </c>
      <c r="C35" s="1" t="s">
        <v>10</v>
      </c>
      <c r="D35" s="5"/>
      <c r="E35" s="5"/>
      <c r="F35" s="5"/>
      <c r="G35" s="5"/>
      <c r="H35" s="5">
        <v>193000</v>
      </c>
      <c r="I35" s="137">
        <f t="shared" si="0"/>
        <v>0</v>
      </c>
      <c r="J35" s="137">
        <f t="shared" si="1"/>
        <v>134000</v>
      </c>
      <c r="K35" s="5"/>
      <c r="L35" s="5"/>
      <c r="M35" s="5"/>
      <c r="N35" s="4"/>
    </row>
    <row r="36" spans="1:14" ht="15.75">
      <c r="A36" s="4">
        <v>33</v>
      </c>
      <c r="B36" s="54" t="s">
        <v>1376</v>
      </c>
      <c r="C36" s="1" t="s">
        <v>10</v>
      </c>
      <c r="D36" s="5"/>
      <c r="E36" s="5"/>
      <c r="F36" s="5"/>
      <c r="G36" s="5"/>
      <c r="H36" s="5">
        <v>193000</v>
      </c>
      <c r="I36" s="137">
        <f t="shared" si="0"/>
        <v>0</v>
      </c>
      <c r="J36" s="137">
        <f t="shared" si="1"/>
        <v>134000</v>
      </c>
      <c r="K36" s="5"/>
      <c r="L36" s="5"/>
      <c r="M36" s="5"/>
      <c r="N36" s="4"/>
    </row>
    <row r="37" spans="1:14">
      <c r="A37" s="4">
        <v>34</v>
      </c>
      <c r="B37" s="4"/>
      <c r="C37" s="5"/>
      <c r="D37" s="5"/>
      <c r="E37" s="5"/>
      <c r="F37" s="5"/>
      <c r="G37" s="5"/>
      <c r="H37" s="5"/>
      <c r="I37" s="137"/>
      <c r="J37" s="137"/>
      <c r="K37" s="5"/>
      <c r="L37" s="5"/>
      <c r="M37" s="5"/>
      <c r="N37" s="4"/>
    </row>
    <row r="38" spans="1:14">
      <c r="A38" s="4">
        <v>35</v>
      </c>
      <c r="B38" s="4"/>
      <c r="C38" s="5"/>
      <c r="D38" s="5"/>
      <c r="E38" s="5"/>
      <c r="F38" s="5"/>
      <c r="G38" s="5"/>
      <c r="H38" s="5"/>
      <c r="I38" s="137"/>
      <c r="J38" s="137"/>
      <c r="K38" s="5"/>
      <c r="L38" s="5"/>
      <c r="M38" s="5"/>
      <c r="N38" s="4"/>
    </row>
    <row r="39" spans="1:14">
      <c r="A39" s="4">
        <v>36</v>
      </c>
      <c r="B39" s="4"/>
      <c r="C39" s="5"/>
      <c r="D39" s="5"/>
      <c r="E39" s="5"/>
      <c r="F39" s="5"/>
      <c r="G39" s="5"/>
      <c r="H39" s="5"/>
      <c r="I39" s="137"/>
      <c r="J39" s="137"/>
      <c r="K39" s="5"/>
      <c r="L39" s="5"/>
      <c r="M39" s="5"/>
      <c r="N39" s="4"/>
    </row>
    <row r="40" spans="1:14">
      <c r="A40" s="4">
        <v>37</v>
      </c>
      <c r="B40" s="43"/>
      <c r="C40" s="5"/>
      <c r="D40" s="5"/>
      <c r="E40" s="5"/>
      <c r="F40" s="5"/>
      <c r="G40" s="5"/>
      <c r="H40" s="5"/>
      <c r="I40" s="137"/>
      <c r="J40" s="137"/>
      <c r="K40" s="4"/>
      <c r="L40" s="4"/>
      <c r="M40" s="4"/>
      <c r="N40" s="4"/>
    </row>
    <row r="41" spans="1:14">
      <c r="A41" s="4">
        <v>38</v>
      </c>
      <c r="B41" s="43"/>
      <c r="C41" s="5"/>
      <c r="D41" s="5"/>
      <c r="E41" s="5"/>
      <c r="F41" s="5"/>
      <c r="G41" s="5"/>
      <c r="H41" s="5"/>
      <c r="I41" s="137"/>
      <c r="J41" s="137"/>
      <c r="K41" s="4"/>
      <c r="L41" s="4"/>
      <c r="M41" s="4"/>
      <c r="N41" s="4"/>
    </row>
    <row r="42" spans="1:14">
      <c r="A42" s="4">
        <v>39</v>
      </c>
      <c r="B42" s="43"/>
      <c r="C42" s="5"/>
      <c r="D42" s="5"/>
      <c r="E42" s="5"/>
      <c r="F42" s="5"/>
      <c r="G42" s="5"/>
      <c r="H42" s="5"/>
      <c r="I42" s="137"/>
      <c r="J42" s="137"/>
      <c r="K42" s="32"/>
      <c r="L42" s="4"/>
      <c r="M42" s="32"/>
      <c r="N42" s="4"/>
    </row>
    <row r="43" spans="1:14">
      <c r="A43" s="4">
        <v>40</v>
      </c>
      <c r="B43" s="43"/>
      <c r="C43" s="5"/>
      <c r="D43" s="5"/>
      <c r="E43" s="5"/>
      <c r="F43" s="5"/>
      <c r="G43" s="5"/>
      <c r="H43" s="5"/>
      <c r="I43" s="137"/>
      <c r="J43" s="137"/>
      <c r="K43" s="4"/>
      <c r="L43" s="27"/>
      <c r="M43" s="4"/>
      <c r="N43" s="4"/>
    </row>
    <row r="44" spans="1:14">
      <c r="A44" s="4">
        <v>41</v>
      </c>
      <c r="B44" s="43"/>
      <c r="C44" s="5"/>
      <c r="D44" s="5"/>
      <c r="E44" s="5"/>
      <c r="F44" s="5"/>
      <c r="G44" s="5"/>
      <c r="H44" s="5"/>
      <c r="I44" s="137"/>
      <c r="J44" s="137"/>
      <c r="K44" s="4"/>
      <c r="L44" s="27"/>
      <c r="M44" s="4"/>
      <c r="N44" s="4"/>
    </row>
    <row r="45" spans="1:14">
      <c r="A45" s="4">
        <v>42</v>
      </c>
      <c r="B45" s="43"/>
      <c r="C45" s="5"/>
      <c r="D45" s="5"/>
      <c r="E45" s="5"/>
      <c r="F45" s="5"/>
      <c r="G45" s="5"/>
      <c r="H45" s="5"/>
      <c r="I45" s="137"/>
      <c r="J45" s="137"/>
      <c r="K45" s="4"/>
    </row>
    <row r="46" spans="1:14" s="33" customFormat="1">
      <c r="A46" s="14">
        <v>43</v>
      </c>
      <c r="B46" s="97"/>
      <c r="C46" s="15"/>
      <c r="D46" s="15"/>
      <c r="E46" s="15"/>
      <c r="F46" s="15"/>
      <c r="G46" s="15"/>
      <c r="H46" s="15"/>
      <c r="I46" s="98"/>
      <c r="J46" s="98"/>
      <c r="K46" s="14"/>
    </row>
    <row r="47" spans="1:14">
      <c r="A47" s="4">
        <v>44</v>
      </c>
      <c r="B47" s="43"/>
      <c r="C47" s="5"/>
      <c r="D47" s="5"/>
      <c r="E47" s="5"/>
      <c r="F47" s="5"/>
      <c r="G47" s="5"/>
      <c r="H47" s="5"/>
      <c r="I47" s="137"/>
      <c r="J47" s="137"/>
      <c r="K47" s="4"/>
    </row>
    <row r="48" spans="1:14">
      <c r="A48" s="4">
        <v>45</v>
      </c>
      <c r="B48" s="43"/>
      <c r="C48" s="5"/>
      <c r="D48" s="5"/>
      <c r="E48" s="5"/>
      <c r="F48" s="5"/>
      <c r="G48" s="5"/>
      <c r="H48" s="5"/>
      <c r="I48" s="137"/>
      <c r="J48" s="137"/>
      <c r="K48" s="4"/>
    </row>
    <row r="49" spans="1:11">
      <c r="A49" s="4">
        <v>46</v>
      </c>
      <c r="B49" s="43"/>
      <c r="C49" s="5"/>
      <c r="D49" s="5"/>
      <c r="E49" s="5"/>
      <c r="F49" s="5"/>
      <c r="G49" s="5"/>
      <c r="H49" s="5"/>
      <c r="I49" s="137"/>
      <c r="J49" s="137"/>
      <c r="K49" s="4"/>
    </row>
    <row r="50" spans="1:11">
      <c r="A50" s="4">
        <v>44</v>
      </c>
      <c r="B50" s="43"/>
      <c r="C50" s="4"/>
      <c r="D50" s="5"/>
      <c r="E50" s="4"/>
      <c r="F50" s="4"/>
      <c r="G50" s="4"/>
      <c r="H50" s="5"/>
      <c r="I50" s="137"/>
      <c r="J50" s="137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5"/>
      <c r="I52" s="5"/>
      <c r="J52" s="5"/>
      <c r="K52" s="4"/>
    </row>
  </sheetData>
  <sortState ref="A3:H50">
    <sortCondition ref="B3"/>
  </sortState>
  <mergeCells count="1">
    <mergeCell ref="B1:H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D6" sqref="D6"/>
    </sheetView>
  </sheetViews>
  <sheetFormatPr defaultColWidth="8.85546875" defaultRowHeight="15"/>
  <cols>
    <col min="1" max="1" width="5.140625" customWidth="1"/>
    <col min="2" max="2" width="45.140625" customWidth="1"/>
    <col min="3" max="3" width="8" customWidth="1"/>
    <col min="4" max="4" width="9.85546875" customWidth="1"/>
    <col min="5" max="7" width="10" customWidth="1"/>
    <col min="8" max="8" width="13" customWidth="1"/>
    <col min="9" max="9" width="11.5703125" bestFit="1" customWidth="1"/>
    <col min="10" max="10" width="14.42578125" customWidth="1"/>
    <col min="11" max="11" width="9.7109375" bestFit="1" customWidth="1"/>
  </cols>
  <sheetData>
    <row r="1" spans="1:13">
      <c r="B1" s="254" t="s">
        <v>70</v>
      </c>
      <c r="C1" s="255"/>
      <c r="D1" s="255"/>
      <c r="E1" s="255"/>
      <c r="F1" s="255"/>
      <c r="G1" s="255"/>
      <c r="H1" s="255"/>
      <c r="I1" s="256"/>
      <c r="J1" s="4"/>
      <c r="K1" s="4"/>
      <c r="L1" s="4"/>
      <c r="M1" s="4"/>
    </row>
    <row r="2" spans="1:13" ht="32.25" customHeight="1">
      <c r="A2" s="4" t="s">
        <v>0</v>
      </c>
      <c r="B2" s="40" t="s">
        <v>1</v>
      </c>
      <c r="C2" s="47" t="s">
        <v>2</v>
      </c>
      <c r="D2" s="47" t="s">
        <v>68</v>
      </c>
      <c r="E2" s="47" t="s">
        <v>5</v>
      </c>
      <c r="F2" s="47" t="s">
        <v>77</v>
      </c>
      <c r="G2" s="47" t="s">
        <v>1659</v>
      </c>
      <c r="H2" s="47" t="s">
        <v>7</v>
      </c>
      <c r="I2" s="47" t="s">
        <v>8</v>
      </c>
      <c r="J2" s="47" t="s">
        <v>69</v>
      </c>
      <c r="K2" s="9"/>
      <c r="L2" s="4"/>
      <c r="M2" s="4"/>
    </row>
    <row r="3" spans="1:13" ht="15.75">
      <c r="A3" s="4">
        <v>1</v>
      </c>
      <c r="B3" s="54" t="s">
        <v>1377</v>
      </c>
      <c r="C3" s="5" t="s">
        <v>10</v>
      </c>
      <c r="D3" s="5"/>
      <c r="E3" s="5"/>
      <c r="F3" s="5"/>
      <c r="G3" s="5"/>
      <c r="H3" s="5">
        <v>193000</v>
      </c>
      <c r="I3" s="5">
        <f>SUM(D3:G3)</f>
        <v>0</v>
      </c>
      <c r="J3" s="5">
        <f>134000-I3</f>
        <v>134000</v>
      </c>
      <c r="K3" s="5"/>
      <c r="L3" s="4"/>
      <c r="M3" s="4"/>
    </row>
    <row r="4" spans="1:13" ht="15.75">
      <c r="A4" s="4">
        <v>2</v>
      </c>
      <c r="B4" s="54" t="s">
        <v>1378</v>
      </c>
      <c r="C4" s="5" t="s">
        <v>10</v>
      </c>
      <c r="D4" s="5">
        <v>32000</v>
      </c>
      <c r="E4" s="5"/>
      <c r="F4" s="5"/>
      <c r="G4" s="5"/>
      <c r="H4" s="5">
        <v>193000</v>
      </c>
      <c r="I4" s="5">
        <f t="shared" ref="I4:I67" si="0">SUM(D4:G4)</f>
        <v>32000</v>
      </c>
      <c r="J4" s="5">
        <f t="shared" ref="J4:J67" si="1">134000-I4</f>
        <v>102000</v>
      </c>
      <c r="K4" s="5"/>
      <c r="L4" s="4"/>
      <c r="M4" s="4"/>
    </row>
    <row r="5" spans="1:13" ht="15.75">
      <c r="A5" s="4">
        <v>3</v>
      </c>
      <c r="B5" s="54" t="s">
        <v>1379</v>
      </c>
      <c r="C5" s="5" t="s">
        <v>10</v>
      </c>
      <c r="D5" s="5"/>
      <c r="E5" s="5"/>
      <c r="F5" s="5"/>
      <c r="G5" s="5"/>
      <c r="H5" s="5">
        <v>193000</v>
      </c>
      <c r="I5" s="5">
        <f t="shared" si="0"/>
        <v>0</v>
      </c>
      <c r="J5" s="5">
        <f t="shared" si="1"/>
        <v>134000</v>
      </c>
      <c r="K5" s="5"/>
      <c r="L5" s="4"/>
      <c r="M5" s="4"/>
    </row>
    <row r="6" spans="1:13" ht="15.75">
      <c r="A6" s="4">
        <v>4</v>
      </c>
      <c r="B6" s="54" t="s">
        <v>1380</v>
      </c>
      <c r="C6" s="5" t="s">
        <v>10</v>
      </c>
      <c r="D6" s="5">
        <v>193000</v>
      </c>
      <c r="E6" s="5"/>
      <c r="F6" s="5"/>
      <c r="G6" s="5"/>
      <c r="H6" s="5">
        <v>193000</v>
      </c>
      <c r="I6" s="5">
        <f t="shared" si="0"/>
        <v>193000</v>
      </c>
      <c r="J6" s="5">
        <f t="shared" si="1"/>
        <v>-59000</v>
      </c>
      <c r="K6" s="5"/>
      <c r="L6" s="4"/>
      <c r="M6" s="4"/>
    </row>
    <row r="7" spans="1:13" ht="15.75">
      <c r="A7" s="4">
        <v>5</v>
      </c>
      <c r="B7" s="54" t="s">
        <v>1381</v>
      </c>
      <c r="C7" s="5" t="s">
        <v>10</v>
      </c>
      <c r="D7" s="5"/>
      <c r="E7" s="5"/>
      <c r="F7" s="5"/>
      <c r="G7" s="5"/>
      <c r="H7" s="5">
        <v>193000</v>
      </c>
      <c r="I7" s="5">
        <f t="shared" si="0"/>
        <v>0</v>
      </c>
      <c r="J7" s="5">
        <f t="shared" si="1"/>
        <v>134000</v>
      </c>
      <c r="K7" s="5"/>
      <c r="L7" s="4"/>
      <c r="M7" s="4"/>
    </row>
    <row r="8" spans="1:13" ht="15.75">
      <c r="A8" s="4">
        <v>6</v>
      </c>
      <c r="B8" s="54" t="s">
        <v>1382</v>
      </c>
      <c r="C8" s="5" t="s">
        <v>10</v>
      </c>
      <c r="D8" s="5"/>
      <c r="E8" s="5"/>
      <c r="F8" s="5"/>
      <c r="G8" s="5"/>
      <c r="H8" s="5">
        <v>193000</v>
      </c>
      <c r="I8" s="5">
        <f t="shared" si="0"/>
        <v>0</v>
      </c>
      <c r="J8" s="5">
        <f t="shared" si="1"/>
        <v>134000</v>
      </c>
      <c r="K8" s="5"/>
      <c r="L8" s="4"/>
      <c r="M8" s="4"/>
    </row>
    <row r="9" spans="1:13" ht="15.75">
      <c r="A9" s="4">
        <v>7</v>
      </c>
      <c r="B9" s="54" t="s">
        <v>1383</v>
      </c>
      <c r="C9" s="5" t="s">
        <v>10</v>
      </c>
      <c r="D9" s="5"/>
      <c r="E9" s="5"/>
      <c r="F9" s="5"/>
      <c r="G9" s="5"/>
      <c r="H9" s="5">
        <v>193000</v>
      </c>
      <c r="I9" s="5">
        <f t="shared" si="0"/>
        <v>0</v>
      </c>
      <c r="J9" s="5">
        <f t="shared" si="1"/>
        <v>134000</v>
      </c>
      <c r="K9" s="5"/>
      <c r="L9" s="4"/>
      <c r="M9" s="4"/>
    </row>
    <row r="10" spans="1:13" ht="15.75">
      <c r="A10" s="4">
        <v>8</v>
      </c>
      <c r="B10" s="54" t="s">
        <v>1384</v>
      </c>
      <c r="C10" s="5" t="s">
        <v>10</v>
      </c>
      <c r="D10" s="5"/>
      <c r="E10" s="5"/>
      <c r="F10" s="5"/>
      <c r="G10" s="5"/>
      <c r="H10" s="5">
        <v>193000</v>
      </c>
      <c r="I10" s="5">
        <f t="shared" si="0"/>
        <v>0</v>
      </c>
      <c r="J10" s="5">
        <f t="shared" si="1"/>
        <v>134000</v>
      </c>
      <c r="K10" s="5"/>
      <c r="L10" s="4"/>
      <c r="M10" s="4"/>
    </row>
    <row r="11" spans="1:13" ht="15.75">
      <c r="A11" s="4">
        <v>9</v>
      </c>
      <c r="B11" s="54" t="s">
        <v>1385</v>
      </c>
      <c r="C11" s="5" t="s">
        <v>10</v>
      </c>
      <c r="D11" s="5">
        <v>193000</v>
      </c>
      <c r="E11" s="5"/>
      <c r="F11" s="5"/>
      <c r="G11" s="5"/>
      <c r="H11" s="5">
        <v>193000</v>
      </c>
      <c r="I11" s="5">
        <f t="shared" si="0"/>
        <v>193000</v>
      </c>
      <c r="J11" s="5">
        <f t="shared" si="1"/>
        <v>-59000</v>
      </c>
      <c r="K11" s="5"/>
      <c r="L11" s="4"/>
      <c r="M11" s="4"/>
    </row>
    <row r="12" spans="1:13" s="33" customFormat="1" ht="15.75">
      <c r="A12" s="14">
        <v>10</v>
      </c>
      <c r="B12" s="54" t="s">
        <v>1386</v>
      </c>
      <c r="C12" s="5" t="s">
        <v>10</v>
      </c>
      <c r="D12" s="15"/>
      <c r="E12" s="15"/>
      <c r="F12" s="15"/>
      <c r="G12" s="15"/>
      <c r="H12" s="5">
        <v>193000</v>
      </c>
      <c r="I12" s="5">
        <f t="shared" si="0"/>
        <v>0</v>
      </c>
      <c r="J12" s="5">
        <f t="shared" si="1"/>
        <v>134000</v>
      </c>
      <c r="K12" s="15"/>
      <c r="L12" s="14"/>
      <c r="M12" s="14"/>
    </row>
    <row r="13" spans="1:13" ht="15.75">
      <c r="A13" s="4">
        <v>11</v>
      </c>
      <c r="B13" s="54" t="s">
        <v>1387</v>
      </c>
      <c r="C13" s="5" t="s">
        <v>10</v>
      </c>
      <c r="D13" s="5"/>
      <c r="E13" s="5"/>
      <c r="F13" s="5"/>
      <c r="G13" s="5"/>
      <c r="H13" s="5">
        <v>193000</v>
      </c>
      <c r="I13" s="5">
        <f t="shared" si="0"/>
        <v>0</v>
      </c>
      <c r="J13" s="5">
        <f t="shared" si="1"/>
        <v>134000</v>
      </c>
      <c r="K13" s="5"/>
      <c r="L13" s="4"/>
      <c r="M13" s="4"/>
    </row>
    <row r="14" spans="1:13" s="33" customFormat="1" ht="15.75">
      <c r="A14" s="14">
        <v>12</v>
      </c>
      <c r="B14" s="54" t="s">
        <v>1388</v>
      </c>
      <c r="C14" s="5" t="s">
        <v>10</v>
      </c>
      <c r="D14" s="15">
        <v>74000</v>
      </c>
      <c r="E14" s="15">
        <v>75000</v>
      </c>
      <c r="F14" s="15"/>
      <c r="G14" s="15"/>
      <c r="H14" s="5">
        <v>193000</v>
      </c>
      <c r="I14" s="5">
        <f t="shared" si="0"/>
        <v>149000</v>
      </c>
      <c r="J14" s="5">
        <f t="shared" si="1"/>
        <v>-15000</v>
      </c>
      <c r="K14" s="15"/>
      <c r="L14" s="14"/>
      <c r="M14" s="14"/>
    </row>
    <row r="15" spans="1:13" ht="15.75">
      <c r="A15" s="4">
        <v>13</v>
      </c>
      <c r="B15" s="54" t="s">
        <v>1389</v>
      </c>
      <c r="C15" s="5" t="s">
        <v>10</v>
      </c>
      <c r="D15" s="5">
        <v>32000</v>
      </c>
      <c r="E15" s="5"/>
      <c r="F15" s="5"/>
      <c r="G15" s="5"/>
      <c r="H15" s="5">
        <v>193000</v>
      </c>
      <c r="I15" s="5">
        <f t="shared" si="0"/>
        <v>32000</v>
      </c>
      <c r="J15" s="5">
        <f t="shared" si="1"/>
        <v>102000</v>
      </c>
      <c r="K15" s="5"/>
      <c r="L15" s="4"/>
      <c r="M15" s="4"/>
    </row>
    <row r="16" spans="1:13" ht="15.75">
      <c r="A16" s="4">
        <v>14</v>
      </c>
      <c r="B16" s="54" t="s">
        <v>1390</v>
      </c>
      <c r="C16" s="5" t="s">
        <v>10</v>
      </c>
      <c r="D16" s="5"/>
      <c r="E16" s="5"/>
      <c r="F16" s="5"/>
      <c r="G16" s="5"/>
      <c r="H16" s="5">
        <v>193000</v>
      </c>
      <c r="I16" s="5">
        <f t="shared" si="0"/>
        <v>0</v>
      </c>
      <c r="J16" s="5">
        <f t="shared" si="1"/>
        <v>134000</v>
      </c>
      <c r="K16" s="5"/>
      <c r="L16" s="4"/>
      <c r="M16" s="4"/>
    </row>
    <row r="17" spans="1:13" ht="15.75">
      <c r="A17" s="4">
        <v>15</v>
      </c>
      <c r="B17" s="54" t="s">
        <v>1391</v>
      </c>
      <c r="C17" s="5" t="s">
        <v>10</v>
      </c>
      <c r="D17" s="5"/>
      <c r="E17" s="5"/>
      <c r="F17" s="5"/>
      <c r="G17" s="5"/>
      <c r="H17" s="5">
        <v>193000</v>
      </c>
      <c r="I17" s="5">
        <f t="shared" si="0"/>
        <v>0</v>
      </c>
      <c r="J17" s="5">
        <f t="shared" si="1"/>
        <v>134000</v>
      </c>
      <c r="K17" s="5"/>
      <c r="L17" s="4"/>
      <c r="M17" s="4"/>
    </row>
    <row r="18" spans="1:13" s="33" customFormat="1" ht="15.75">
      <c r="A18" s="14">
        <v>16</v>
      </c>
      <c r="B18" s="54" t="s">
        <v>1392</v>
      </c>
      <c r="C18" s="5" t="s">
        <v>10</v>
      </c>
      <c r="D18" s="15">
        <v>193000</v>
      </c>
      <c r="E18" s="15"/>
      <c r="F18" s="15"/>
      <c r="G18" s="15"/>
      <c r="H18" s="5">
        <v>193000</v>
      </c>
      <c r="I18" s="5">
        <f t="shared" si="0"/>
        <v>193000</v>
      </c>
      <c r="J18" s="5">
        <f t="shared" si="1"/>
        <v>-59000</v>
      </c>
      <c r="K18" s="15"/>
      <c r="L18" s="14"/>
      <c r="M18" s="14"/>
    </row>
    <row r="19" spans="1:13" ht="15.75">
      <c r="A19" s="4">
        <v>17</v>
      </c>
      <c r="B19" s="54" t="s">
        <v>1393</v>
      </c>
      <c r="C19" s="5" t="s">
        <v>10</v>
      </c>
      <c r="D19" s="5"/>
      <c r="E19" s="5"/>
      <c r="F19" s="5"/>
      <c r="G19" s="5"/>
      <c r="H19" s="5">
        <v>193000</v>
      </c>
      <c r="I19" s="5">
        <f t="shared" si="0"/>
        <v>0</v>
      </c>
      <c r="J19" s="5">
        <f t="shared" si="1"/>
        <v>134000</v>
      </c>
      <c r="K19" s="5"/>
      <c r="L19" s="4"/>
      <c r="M19" s="4"/>
    </row>
    <row r="20" spans="1:13" ht="15.75">
      <c r="A20" s="4">
        <v>18</v>
      </c>
      <c r="B20" s="54" t="s">
        <v>1394</v>
      </c>
      <c r="C20" s="5" t="s">
        <v>10</v>
      </c>
      <c r="D20" s="5">
        <v>193000</v>
      </c>
      <c r="E20" s="5"/>
      <c r="F20" s="5"/>
      <c r="G20" s="5"/>
      <c r="H20" s="5">
        <v>193000</v>
      </c>
      <c r="I20" s="5">
        <f t="shared" si="0"/>
        <v>193000</v>
      </c>
      <c r="J20" s="5">
        <f t="shared" si="1"/>
        <v>-59000</v>
      </c>
      <c r="K20" s="5"/>
      <c r="L20" s="4"/>
      <c r="M20" s="4"/>
    </row>
    <row r="21" spans="1:13" ht="15.75">
      <c r="A21" s="4">
        <v>19</v>
      </c>
      <c r="B21" s="54" t="s">
        <v>1395</v>
      </c>
      <c r="C21" s="5" t="s">
        <v>10</v>
      </c>
      <c r="D21" s="5"/>
      <c r="E21" s="5"/>
      <c r="F21" s="5"/>
      <c r="G21" s="5"/>
      <c r="H21" s="5">
        <v>193000</v>
      </c>
      <c r="I21" s="5">
        <f t="shared" si="0"/>
        <v>0</v>
      </c>
      <c r="J21" s="5">
        <f t="shared" si="1"/>
        <v>134000</v>
      </c>
      <c r="K21" s="5"/>
      <c r="L21" s="4"/>
      <c r="M21" s="4"/>
    </row>
    <row r="22" spans="1:13" s="33" customFormat="1" ht="15.75">
      <c r="A22" s="14"/>
      <c r="B22" s="54" t="s">
        <v>1396</v>
      </c>
      <c r="C22" s="5" t="s">
        <v>10</v>
      </c>
      <c r="D22" s="15">
        <v>32000</v>
      </c>
      <c r="E22" s="15">
        <v>50000</v>
      </c>
      <c r="F22" s="15"/>
      <c r="G22" s="15"/>
      <c r="H22" s="5">
        <v>193000</v>
      </c>
      <c r="I22" s="5">
        <f t="shared" si="0"/>
        <v>82000</v>
      </c>
      <c r="J22" s="5">
        <f t="shared" si="1"/>
        <v>52000</v>
      </c>
      <c r="K22" s="15"/>
      <c r="L22" s="14"/>
      <c r="M22" s="14"/>
    </row>
    <row r="23" spans="1:13" ht="15.75">
      <c r="A23" s="4">
        <v>22</v>
      </c>
      <c r="B23" s="54" t="s">
        <v>1397</v>
      </c>
      <c r="C23" s="5" t="s">
        <v>10</v>
      </c>
      <c r="D23" s="5">
        <v>193000</v>
      </c>
      <c r="E23" s="5"/>
      <c r="F23" s="5"/>
      <c r="G23" s="5"/>
      <c r="H23" s="5">
        <v>193000</v>
      </c>
      <c r="I23" s="5">
        <f t="shared" si="0"/>
        <v>193000</v>
      </c>
      <c r="J23" s="5">
        <f t="shared" si="1"/>
        <v>-59000</v>
      </c>
      <c r="K23" s="5"/>
      <c r="L23" s="4"/>
      <c r="M23" s="4"/>
    </row>
    <row r="24" spans="1:13" ht="15.75">
      <c r="A24" s="4">
        <v>23</v>
      </c>
      <c r="B24" s="54" t="s">
        <v>1398</v>
      </c>
      <c r="C24" s="5" t="s">
        <v>10</v>
      </c>
      <c r="D24" s="5">
        <v>193000</v>
      </c>
      <c r="E24" s="5"/>
      <c r="F24" s="5"/>
      <c r="G24" s="5"/>
      <c r="H24" s="5">
        <v>193000</v>
      </c>
      <c r="I24" s="5">
        <f t="shared" si="0"/>
        <v>193000</v>
      </c>
      <c r="J24" s="5">
        <f t="shared" si="1"/>
        <v>-59000</v>
      </c>
      <c r="K24" s="5"/>
      <c r="L24" s="4"/>
      <c r="M24" s="4"/>
    </row>
    <row r="25" spans="1:13" ht="15.75">
      <c r="A25" s="4">
        <v>24</v>
      </c>
      <c r="B25" s="54" t="s">
        <v>1399</v>
      </c>
      <c r="C25" s="5" t="s">
        <v>10</v>
      </c>
      <c r="D25" s="5"/>
      <c r="E25" s="5"/>
      <c r="F25" s="5"/>
      <c r="G25" s="5"/>
      <c r="H25" s="5">
        <v>193000</v>
      </c>
      <c r="I25" s="5">
        <f t="shared" si="0"/>
        <v>0</v>
      </c>
      <c r="J25" s="5">
        <f t="shared" si="1"/>
        <v>134000</v>
      </c>
      <c r="K25" s="5"/>
      <c r="L25" s="4"/>
      <c r="M25" s="4"/>
    </row>
    <row r="26" spans="1:13" ht="15.75">
      <c r="A26" s="4">
        <v>25</v>
      </c>
      <c r="B26" s="54" t="s">
        <v>1400</v>
      </c>
      <c r="C26" s="5" t="s">
        <v>10</v>
      </c>
      <c r="D26" s="5"/>
      <c r="E26" s="5"/>
      <c r="F26" s="5"/>
      <c r="G26" s="5"/>
      <c r="H26" s="5">
        <v>193000</v>
      </c>
      <c r="I26" s="5">
        <f t="shared" si="0"/>
        <v>0</v>
      </c>
      <c r="J26" s="5">
        <f t="shared" si="1"/>
        <v>134000</v>
      </c>
      <c r="K26" s="5"/>
      <c r="L26" s="4"/>
      <c r="M26" s="4"/>
    </row>
    <row r="27" spans="1:13" ht="15.75">
      <c r="A27" s="4">
        <v>26</v>
      </c>
      <c r="B27" s="54" t="s">
        <v>1401</v>
      </c>
      <c r="C27" s="5" t="s">
        <v>10</v>
      </c>
      <c r="D27" s="5">
        <v>15000</v>
      </c>
      <c r="E27" s="5"/>
      <c r="F27" s="5"/>
      <c r="G27" s="5"/>
      <c r="H27" s="5">
        <v>193000</v>
      </c>
      <c r="I27" s="5">
        <f t="shared" si="0"/>
        <v>15000</v>
      </c>
      <c r="J27" s="5">
        <f t="shared" si="1"/>
        <v>119000</v>
      </c>
      <c r="K27" s="5"/>
      <c r="L27" s="4"/>
      <c r="M27" s="4"/>
    </row>
    <row r="28" spans="1:13" s="33" customFormat="1" ht="15.75">
      <c r="A28" s="14">
        <v>27</v>
      </c>
      <c r="B28" s="54" t="s">
        <v>1402</v>
      </c>
      <c r="C28" s="5" t="s">
        <v>10</v>
      </c>
      <c r="D28" s="15">
        <v>193000</v>
      </c>
      <c r="E28" s="15"/>
      <c r="F28" s="15"/>
      <c r="G28" s="15"/>
      <c r="H28" s="5">
        <v>193000</v>
      </c>
      <c r="I28" s="5">
        <f t="shared" si="0"/>
        <v>193000</v>
      </c>
      <c r="J28" s="5">
        <f t="shared" si="1"/>
        <v>-59000</v>
      </c>
      <c r="K28" s="156"/>
      <c r="L28" s="14"/>
      <c r="M28" s="14"/>
    </row>
    <row r="29" spans="1:13" ht="15.75">
      <c r="A29" s="4">
        <v>28</v>
      </c>
      <c r="B29" s="54" t="s">
        <v>1403</v>
      </c>
      <c r="C29" s="5" t="s">
        <v>10</v>
      </c>
      <c r="D29" s="5"/>
      <c r="E29" s="5"/>
      <c r="F29" s="5"/>
      <c r="G29" s="5"/>
      <c r="H29" s="5">
        <v>193000</v>
      </c>
      <c r="I29" s="5">
        <f t="shared" si="0"/>
        <v>0</v>
      </c>
      <c r="J29" s="5">
        <f t="shared" si="1"/>
        <v>134000</v>
      </c>
      <c r="K29" s="5"/>
      <c r="L29" s="4"/>
      <c r="M29" s="4"/>
    </row>
    <row r="30" spans="1:13" ht="15.75">
      <c r="A30" s="4">
        <v>29</v>
      </c>
      <c r="B30" s="54" t="s">
        <v>1404</v>
      </c>
      <c r="C30" s="5" t="s">
        <v>10</v>
      </c>
      <c r="D30" s="5"/>
      <c r="E30" s="5"/>
      <c r="F30" s="5"/>
      <c r="G30" s="5"/>
      <c r="H30" s="5">
        <v>193000</v>
      </c>
      <c r="I30" s="5">
        <f t="shared" si="0"/>
        <v>0</v>
      </c>
      <c r="J30" s="5">
        <f t="shared" si="1"/>
        <v>134000</v>
      </c>
      <c r="K30" s="5"/>
      <c r="L30" s="4"/>
      <c r="M30" s="4"/>
    </row>
    <row r="31" spans="1:13" ht="15.75">
      <c r="A31" s="4">
        <v>30</v>
      </c>
      <c r="B31" s="54" t="s">
        <v>1405</v>
      </c>
      <c r="C31" s="5" t="s">
        <v>10</v>
      </c>
      <c r="D31" s="5">
        <v>193000</v>
      </c>
      <c r="E31" s="5"/>
      <c r="F31" s="5"/>
      <c r="G31" s="5"/>
      <c r="H31" s="5">
        <v>193000</v>
      </c>
      <c r="I31" s="5">
        <f t="shared" si="0"/>
        <v>193000</v>
      </c>
      <c r="J31" s="5">
        <f t="shared" si="1"/>
        <v>-59000</v>
      </c>
      <c r="K31" s="5"/>
      <c r="L31" s="4"/>
      <c r="M31" s="4"/>
    </row>
    <row r="32" spans="1:13" s="33" customFormat="1" ht="15.75">
      <c r="A32" s="14">
        <v>31</v>
      </c>
      <c r="B32" s="54" t="s">
        <v>1406</v>
      </c>
      <c r="C32" s="5" t="s">
        <v>10</v>
      </c>
      <c r="D32" s="15">
        <v>193000</v>
      </c>
      <c r="E32" s="15"/>
      <c r="F32" s="15"/>
      <c r="G32" s="15"/>
      <c r="H32" s="5">
        <v>193000</v>
      </c>
      <c r="I32" s="5">
        <f t="shared" si="0"/>
        <v>193000</v>
      </c>
      <c r="J32" s="5">
        <f t="shared" si="1"/>
        <v>-59000</v>
      </c>
      <c r="K32" s="15"/>
      <c r="L32" s="14"/>
      <c r="M32" s="14"/>
    </row>
    <row r="33" spans="1:13" ht="15.75">
      <c r="A33" s="4">
        <v>32</v>
      </c>
      <c r="B33" s="54" t="s">
        <v>1407</v>
      </c>
      <c r="C33" s="5" t="s">
        <v>10</v>
      </c>
      <c r="D33" s="5">
        <v>32000</v>
      </c>
      <c r="E33" s="5">
        <v>102000</v>
      </c>
      <c r="F33" s="5"/>
      <c r="G33" s="5"/>
      <c r="H33" s="5">
        <v>193000</v>
      </c>
      <c r="I33" s="5">
        <f t="shared" si="0"/>
        <v>134000</v>
      </c>
      <c r="J33" s="5">
        <f t="shared" si="1"/>
        <v>0</v>
      </c>
      <c r="K33" s="5"/>
      <c r="L33" s="4"/>
      <c r="M33" s="4"/>
    </row>
    <row r="34" spans="1:13" ht="15.75">
      <c r="A34" s="4">
        <v>33</v>
      </c>
      <c r="B34" s="54" t="s">
        <v>1408</v>
      </c>
      <c r="C34" s="5" t="s">
        <v>10</v>
      </c>
      <c r="D34" s="5"/>
      <c r="E34" s="5"/>
      <c r="F34" s="5"/>
      <c r="G34" s="5"/>
      <c r="H34" s="5">
        <v>193000</v>
      </c>
      <c r="I34" s="5">
        <f t="shared" si="0"/>
        <v>0</v>
      </c>
      <c r="J34" s="5">
        <f t="shared" si="1"/>
        <v>134000</v>
      </c>
      <c r="K34" s="5"/>
      <c r="L34" s="4"/>
      <c r="M34" s="4"/>
    </row>
    <row r="35" spans="1:13" ht="15.75">
      <c r="A35" s="4">
        <v>34</v>
      </c>
      <c r="B35" s="54" t="s">
        <v>1409</v>
      </c>
      <c r="C35" s="5" t="s">
        <v>10</v>
      </c>
      <c r="D35" s="5"/>
      <c r="E35" s="5"/>
      <c r="F35" s="5"/>
      <c r="G35" s="5"/>
      <c r="H35" s="5">
        <v>193000</v>
      </c>
      <c r="I35" s="5">
        <f t="shared" si="0"/>
        <v>0</v>
      </c>
      <c r="J35" s="5">
        <f t="shared" si="1"/>
        <v>134000</v>
      </c>
      <c r="K35" s="5"/>
      <c r="L35" s="4"/>
      <c r="M35" s="4"/>
    </row>
    <row r="36" spans="1:13" ht="15.75">
      <c r="A36" s="4">
        <v>35</v>
      </c>
      <c r="B36" s="54" t="s">
        <v>1410</v>
      </c>
      <c r="C36" s="5" t="s">
        <v>10</v>
      </c>
      <c r="D36" s="5"/>
      <c r="E36" s="5"/>
      <c r="F36" s="5"/>
      <c r="G36" s="5"/>
      <c r="H36" s="5">
        <v>193000</v>
      </c>
      <c r="I36" s="5">
        <f t="shared" si="0"/>
        <v>0</v>
      </c>
      <c r="J36" s="5">
        <f t="shared" si="1"/>
        <v>134000</v>
      </c>
      <c r="K36" s="5"/>
      <c r="L36" s="4"/>
      <c r="M36" s="4"/>
    </row>
    <row r="37" spans="1:13" ht="15.75">
      <c r="A37" s="4">
        <v>36</v>
      </c>
      <c r="B37" s="54" t="s">
        <v>1411</v>
      </c>
      <c r="C37" s="5" t="s">
        <v>10</v>
      </c>
      <c r="D37" s="5"/>
      <c r="E37" s="5"/>
      <c r="F37" s="5"/>
      <c r="G37" s="5"/>
      <c r="H37" s="5">
        <v>193000</v>
      </c>
      <c r="I37" s="5">
        <f t="shared" si="0"/>
        <v>0</v>
      </c>
      <c r="J37" s="5">
        <f t="shared" si="1"/>
        <v>134000</v>
      </c>
      <c r="K37" s="5"/>
      <c r="L37" s="4"/>
      <c r="M37" s="4"/>
    </row>
    <row r="38" spans="1:13" ht="15.75">
      <c r="A38" s="4">
        <v>37</v>
      </c>
      <c r="B38" s="54" t="s">
        <v>1664</v>
      </c>
      <c r="C38" s="5" t="s">
        <v>10</v>
      </c>
      <c r="D38" s="5">
        <v>50000</v>
      </c>
      <c r="E38" s="5"/>
      <c r="F38" s="5"/>
      <c r="G38" s="5"/>
      <c r="H38" s="5">
        <v>193000</v>
      </c>
      <c r="I38" s="5">
        <f t="shared" si="0"/>
        <v>50000</v>
      </c>
      <c r="J38" s="5">
        <f t="shared" si="1"/>
        <v>84000</v>
      </c>
      <c r="K38" s="5"/>
      <c r="L38" s="4"/>
      <c r="M38" s="4"/>
    </row>
    <row r="39" spans="1:13" ht="15.75">
      <c r="A39" s="4">
        <v>38</v>
      </c>
      <c r="B39" s="54" t="s">
        <v>1412</v>
      </c>
      <c r="C39" s="5" t="s">
        <v>10</v>
      </c>
      <c r="D39" s="5"/>
      <c r="E39" s="5"/>
      <c r="F39" s="5"/>
      <c r="G39" s="5"/>
      <c r="H39" s="5">
        <v>193000</v>
      </c>
      <c r="I39" s="5">
        <f t="shared" si="0"/>
        <v>0</v>
      </c>
      <c r="J39" s="5">
        <f t="shared" si="1"/>
        <v>134000</v>
      </c>
      <c r="K39" s="5"/>
      <c r="L39" s="4"/>
      <c r="M39" s="4"/>
    </row>
    <row r="40" spans="1:13" ht="15.75">
      <c r="A40" s="4">
        <v>39</v>
      </c>
      <c r="B40" s="54" t="s">
        <v>1413</v>
      </c>
      <c r="C40" s="5" t="s">
        <v>10</v>
      </c>
      <c r="D40" s="5"/>
      <c r="E40" s="5"/>
      <c r="F40" s="5"/>
      <c r="G40" s="5"/>
      <c r="H40" s="5">
        <v>193000</v>
      </c>
      <c r="I40" s="5">
        <f t="shared" si="0"/>
        <v>0</v>
      </c>
      <c r="J40" s="5">
        <f t="shared" si="1"/>
        <v>134000</v>
      </c>
      <c r="K40" s="5"/>
      <c r="L40" s="4"/>
      <c r="M40" s="4"/>
    </row>
    <row r="41" spans="1:13" ht="15.75">
      <c r="A41" s="4">
        <v>40</v>
      </c>
      <c r="B41" s="54" t="s">
        <v>1414</v>
      </c>
      <c r="C41" s="5" t="s">
        <v>10</v>
      </c>
      <c r="D41" s="5"/>
      <c r="E41" s="5"/>
      <c r="F41" s="5"/>
      <c r="G41" s="5"/>
      <c r="H41" s="5">
        <v>193000</v>
      </c>
      <c r="I41" s="5">
        <f t="shared" si="0"/>
        <v>0</v>
      </c>
      <c r="J41" s="5">
        <f t="shared" si="1"/>
        <v>134000</v>
      </c>
      <c r="K41" s="5"/>
      <c r="L41" s="4"/>
      <c r="M41" s="4"/>
    </row>
    <row r="42" spans="1:13" ht="15.75">
      <c r="A42" s="4">
        <v>41</v>
      </c>
      <c r="B42" s="54" t="s">
        <v>1415</v>
      </c>
      <c r="C42" s="5" t="s">
        <v>10</v>
      </c>
      <c r="D42" s="5"/>
      <c r="E42" s="5"/>
      <c r="F42" s="5"/>
      <c r="G42" s="5"/>
      <c r="H42" s="5">
        <v>193000</v>
      </c>
      <c r="I42" s="5">
        <f t="shared" si="0"/>
        <v>0</v>
      </c>
      <c r="J42" s="5">
        <f t="shared" si="1"/>
        <v>134000</v>
      </c>
      <c r="K42" s="5"/>
      <c r="L42" s="4"/>
      <c r="M42" s="4"/>
    </row>
    <row r="43" spans="1:13" ht="15.75">
      <c r="A43" s="4">
        <v>42</v>
      </c>
      <c r="B43" s="54" t="s">
        <v>1416</v>
      </c>
      <c r="C43" s="5" t="s">
        <v>10</v>
      </c>
      <c r="D43" s="5">
        <v>40000</v>
      </c>
      <c r="E43" s="5"/>
      <c r="F43" s="5"/>
      <c r="G43" s="5"/>
      <c r="H43" s="5">
        <v>193000</v>
      </c>
      <c r="I43" s="5">
        <f t="shared" si="0"/>
        <v>40000</v>
      </c>
      <c r="J43" s="5">
        <f t="shared" si="1"/>
        <v>94000</v>
      </c>
      <c r="K43" s="5"/>
      <c r="L43" s="4"/>
      <c r="M43" s="4"/>
    </row>
    <row r="44" spans="1:13" ht="15.75">
      <c r="A44" s="4">
        <v>43</v>
      </c>
      <c r="B44" s="54" t="s">
        <v>1417</v>
      </c>
      <c r="C44" s="5" t="s">
        <v>10</v>
      </c>
      <c r="D44" s="5"/>
      <c r="E44" s="5"/>
      <c r="F44" s="5"/>
      <c r="G44" s="5"/>
      <c r="H44" s="5">
        <v>193000</v>
      </c>
      <c r="I44" s="5">
        <f t="shared" si="0"/>
        <v>0</v>
      </c>
      <c r="J44" s="5">
        <f t="shared" si="1"/>
        <v>134000</v>
      </c>
      <c r="K44" s="5"/>
      <c r="L44" s="4"/>
      <c r="M44" s="4"/>
    </row>
    <row r="45" spans="1:13" ht="15.75">
      <c r="A45" s="4">
        <v>44</v>
      </c>
      <c r="B45" s="54" t="s">
        <v>1418</v>
      </c>
      <c r="C45" s="5" t="s">
        <v>10</v>
      </c>
      <c r="D45" s="5"/>
      <c r="E45" s="5"/>
      <c r="F45" s="5"/>
      <c r="G45" s="5"/>
      <c r="H45" s="5">
        <v>193000</v>
      </c>
      <c r="I45" s="5">
        <f t="shared" si="0"/>
        <v>0</v>
      </c>
      <c r="J45" s="5">
        <f t="shared" si="1"/>
        <v>134000</v>
      </c>
      <c r="K45" s="5"/>
      <c r="L45" s="4"/>
      <c r="M45" s="4"/>
    </row>
    <row r="46" spans="1:13" ht="15.75">
      <c r="A46" s="4">
        <v>45</v>
      </c>
      <c r="B46" s="54" t="s">
        <v>1419</v>
      </c>
      <c r="C46" s="5" t="s">
        <v>10</v>
      </c>
      <c r="D46" s="5"/>
      <c r="E46" s="5"/>
      <c r="F46" s="5"/>
      <c r="G46" s="5"/>
      <c r="H46" s="5">
        <v>193000</v>
      </c>
      <c r="I46" s="5">
        <f t="shared" si="0"/>
        <v>0</v>
      </c>
      <c r="J46" s="5">
        <f t="shared" si="1"/>
        <v>134000</v>
      </c>
      <c r="K46" s="5"/>
      <c r="L46" s="4"/>
      <c r="M46" s="4"/>
    </row>
    <row r="47" spans="1:13" ht="15.75">
      <c r="A47" s="4">
        <v>46</v>
      </c>
      <c r="B47" s="54" t="s">
        <v>1420</v>
      </c>
      <c r="C47" s="5" t="s">
        <v>10</v>
      </c>
      <c r="D47" s="5">
        <v>32000</v>
      </c>
      <c r="E47" s="5"/>
      <c r="F47" s="5"/>
      <c r="G47" s="5"/>
      <c r="H47" s="5">
        <v>193000</v>
      </c>
      <c r="I47" s="5">
        <f t="shared" si="0"/>
        <v>32000</v>
      </c>
      <c r="J47" s="5">
        <f t="shared" si="1"/>
        <v>102000</v>
      </c>
      <c r="K47" s="5"/>
      <c r="L47" s="4"/>
      <c r="M47" s="4"/>
    </row>
    <row r="48" spans="1:13" ht="15.75">
      <c r="A48" s="4">
        <v>47</v>
      </c>
      <c r="B48" s="54" t="s">
        <v>1421</v>
      </c>
      <c r="C48" s="5" t="s">
        <v>10</v>
      </c>
      <c r="D48" s="5"/>
      <c r="E48" s="5"/>
      <c r="F48" s="5"/>
      <c r="G48" s="5"/>
      <c r="H48" s="5">
        <v>193000</v>
      </c>
      <c r="I48" s="5">
        <f t="shared" si="0"/>
        <v>0</v>
      </c>
      <c r="J48" s="5">
        <f t="shared" si="1"/>
        <v>134000</v>
      </c>
      <c r="K48" s="5"/>
      <c r="L48" s="4"/>
      <c r="M48" s="4"/>
    </row>
    <row r="49" spans="1:13" ht="15.75">
      <c r="A49" s="4">
        <v>48</v>
      </c>
      <c r="B49" s="54" t="s">
        <v>1422</v>
      </c>
      <c r="C49" s="5" t="s">
        <v>10</v>
      </c>
      <c r="D49" s="5">
        <v>40000</v>
      </c>
      <c r="E49" s="5"/>
      <c r="F49" s="5"/>
      <c r="G49" s="5"/>
      <c r="H49" s="5">
        <v>193000</v>
      </c>
      <c r="I49" s="5">
        <f t="shared" si="0"/>
        <v>40000</v>
      </c>
      <c r="J49" s="5">
        <f t="shared" si="1"/>
        <v>94000</v>
      </c>
      <c r="K49" s="5"/>
      <c r="L49" s="4"/>
      <c r="M49" s="4"/>
    </row>
    <row r="50" spans="1:13" ht="15.75">
      <c r="A50" s="4">
        <v>49</v>
      </c>
      <c r="B50" s="54" t="s">
        <v>80</v>
      </c>
      <c r="C50" s="5" t="s">
        <v>10</v>
      </c>
      <c r="D50" s="5"/>
      <c r="E50" s="5"/>
      <c r="F50" s="5"/>
      <c r="G50" s="5"/>
      <c r="H50" s="5">
        <v>193000</v>
      </c>
      <c r="I50" s="5">
        <f t="shared" si="0"/>
        <v>0</v>
      </c>
      <c r="J50" s="5">
        <f t="shared" si="1"/>
        <v>134000</v>
      </c>
      <c r="K50" s="5"/>
      <c r="L50" s="4"/>
      <c r="M50" s="4"/>
    </row>
    <row r="51" spans="1:13" ht="15.75">
      <c r="A51" s="4">
        <v>50</v>
      </c>
      <c r="B51" s="54" t="s">
        <v>1423</v>
      </c>
      <c r="C51" s="5" t="s">
        <v>10</v>
      </c>
      <c r="D51" s="5">
        <v>193000</v>
      </c>
      <c r="E51" s="5"/>
      <c r="F51" s="5"/>
      <c r="G51" s="5"/>
      <c r="H51" s="5">
        <v>193000</v>
      </c>
      <c r="I51" s="5">
        <f t="shared" si="0"/>
        <v>193000</v>
      </c>
      <c r="J51" s="5">
        <f t="shared" si="1"/>
        <v>-59000</v>
      </c>
      <c r="K51" s="5"/>
      <c r="L51" s="4"/>
      <c r="M51" s="4"/>
    </row>
    <row r="52" spans="1:13" ht="15.75">
      <c r="A52" s="4">
        <v>51</v>
      </c>
      <c r="B52" s="54" t="s">
        <v>1424</v>
      </c>
      <c r="C52" s="5" t="s">
        <v>10</v>
      </c>
      <c r="D52" s="5"/>
      <c r="E52" s="5"/>
      <c r="F52" s="5"/>
      <c r="G52" s="5"/>
      <c r="H52" s="5">
        <v>193000</v>
      </c>
      <c r="I52" s="5">
        <f t="shared" si="0"/>
        <v>0</v>
      </c>
      <c r="J52" s="5">
        <f t="shared" si="1"/>
        <v>134000</v>
      </c>
      <c r="K52" s="5"/>
      <c r="L52" s="4"/>
      <c r="M52" s="4"/>
    </row>
    <row r="53" spans="1:13" s="33" customFormat="1" ht="15.75">
      <c r="A53" s="14">
        <v>52</v>
      </c>
      <c r="B53" s="54" t="s">
        <v>1425</v>
      </c>
      <c r="C53" s="5" t="s">
        <v>10</v>
      </c>
      <c r="D53" s="5"/>
      <c r="E53" s="15"/>
      <c r="F53" s="15"/>
      <c r="G53" s="15"/>
      <c r="H53" s="5">
        <v>193000</v>
      </c>
      <c r="I53" s="5">
        <f t="shared" si="0"/>
        <v>0</v>
      </c>
      <c r="J53" s="5">
        <f t="shared" si="1"/>
        <v>134000</v>
      </c>
      <c r="K53" s="15"/>
      <c r="L53" s="14"/>
      <c r="M53" s="14"/>
    </row>
    <row r="54" spans="1:13" ht="15.75">
      <c r="A54" s="4">
        <v>53</v>
      </c>
      <c r="B54" s="54" t="s">
        <v>12</v>
      </c>
      <c r="C54" s="5" t="s">
        <v>10</v>
      </c>
      <c r="D54" s="5"/>
      <c r="E54" s="5"/>
      <c r="F54" s="5"/>
      <c r="G54" s="5"/>
      <c r="H54" s="5">
        <v>193000</v>
      </c>
      <c r="I54" s="5">
        <f t="shared" si="0"/>
        <v>0</v>
      </c>
      <c r="J54" s="5">
        <f t="shared" si="1"/>
        <v>134000</v>
      </c>
      <c r="K54" s="5"/>
      <c r="L54" s="4"/>
      <c r="M54" s="4"/>
    </row>
    <row r="55" spans="1:13" ht="15.75">
      <c r="A55" s="4">
        <v>54</v>
      </c>
      <c r="B55" s="54" t="s">
        <v>1426</v>
      </c>
      <c r="C55" s="5" t="s">
        <v>10</v>
      </c>
      <c r="D55" s="5">
        <v>35000</v>
      </c>
      <c r="E55" s="5"/>
      <c r="F55" s="5"/>
      <c r="G55" s="5"/>
      <c r="H55" s="5">
        <v>193000</v>
      </c>
      <c r="I55" s="5">
        <f t="shared" si="0"/>
        <v>35000</v>
      </c>
      <c r="J55" s="5">
        <f t="shared" si="1"/>
        <v>99000</v>
      </c>
      <c r="K55" s="5"/>
      <c r="L55" s="4"/>
      <c r="M55" s="4"/>
    </row>
    <row r="56" spans="1:13" ht="15.75">
      <c r="A56" s="14">
        <v>55</v>
      </c>
      <c r="B56" s="54" t="s">
        <v>1427</v>
      </c>
      <c r="C56" s="5" t="s">
        <v>10</v>
      </c>
      <c r="D56" s="5"/>
      <c r="E56" s="5"/>
      <c r="F56" s="5"/>
      <c r="G56" s="5"/>
      <c r="H56" s="5">
        <v>193000</v>
      </c>
      <c r="I56" s="5">
        <f t="shared" si="0"/>
        <v>0</v>
      </c>
      <c r="J56" s="5">
        <f t="shared" si="1"/>
        <v>134000</v>
      </c>
      <c r="K56" s="5"/>
      <c r="L56" s="4"/>
      <c r="M56" s="4"/>
    </row>
    <row r="57" spans="1:13" ht="15.75">
      <c r="A57" s="4">
        <v>56</v>
      </c>
      <c r="B57" s="54" t="s">
        <v>1428</v>
      </c>
      <c r="C57" s="5" t="s">
        <v>10</v>
      </c>
      <c r="D57" s="5"/>
      <c r="E57" s="5"/>
      <c r="F57" s="5"/>
      <c r="G57" s="5"/>
      <c r="H57" s="5">
        <v>193000</v>
      </c>
      <c r="I57" s="5">
        <f t="shared" si="0"/>
        <v>0</v>
      </c>
      <c r="J57" s="5">
        <f t="shared" si="1"/>
        <v>134000</v>
      </c>
      <c r="K57" s="5"/>
      <c r="L57" s="4"/>
      <c r="M57" s="4"/>
    </row>
    <row r="58" spans="1:13" ht="15.75">
      <c r="A58" s="4">
        <v>57</v>
      </c>
      <c r="B58" s="54" t="s">
        <v>1429</v>
      </c>
      <c r="C58" s="5" t="s">
        <v>10</v>
      </c>
      <c r="D58" s="5"/>
      <c r="E58" s="5"/>
      <c r="F58" s="5"/>
      <c r="G58" s="5"/>
      <c r="H58" s="5">
        <v>193000</v>
      </c>
      <c r="I58" s="5">
        <f t="shared" si="0"/>
        <v>0</v>
      </c>
      <c r="J58" s="5">
        <f t="shared" si="1"/>
        <v>134000</v>
      </c>
      <c r="K58" s="5"/>
      <c r="L58" s="4"/>
      <c r="M58" s="4"/>
    </row>
    <row r="59" spans="1:13" ht="15.75">
      <c r="A59" s="14">
        <v>58</v>
      </c>
      <c r="B59" s="54" t="s">
        <v>26</v>
      </c>
      <c r="C59" s="5" t="s">
        <v>10</v>
      </c>
      <c r="D59" s="5"/>
      <c r="E59" s="5"/>
      <c r="F59" s="5"/>
      <c r="G59" s="5"/>
      <c r="H59" s="5">
        <v>193000</v>
      </c>
      <c r="I59" s="5">
        <f t="shared" si="0"/>
        <v>0</v>
      </c>
      <c r="J59" s="5">
        <f t="shared" si="1"/>
        <v>134000</v>
      </c>
      <c r="K59" s="5"/>
      <c r="L59" s="4"/>
      <c r="M59" s="4"/>
    </row>
    <row r="60" spans="1:13" ht="15.75">
      <c r="A60" s="4">
        <v>59</v>
      </c>
      <c r="B60" s="54" t="s">
        <v>27</v>
      </c>
      <c r="C60" s="5" t="s">
        <v>10</v>
      </c>
      <c r="D60" s="5"/>
      <c r="E60" s="5"/>
      <c r="F60" s="5"/>
      <c r="G60" s="5"/>
      <c r="H60" s="5">
        <v>193000</v>
      </c>
      <c r="I60" s="5">
        <f t="shared" si="0"/>
        <v>0</v>
      </c>
      <c r="J60" s="5">
        <f t="shared" si="1"/>
        <v>134000</v>
      </c>
      <c r="K60" s="5"/>
      <c r="L60" s="4"/>
      <c r="M60" s="4"/>
    </row>
    <row r="61" spans="1:13" ht="15.75">
      <c r="A61" s="4">
        <v>60</v>
      </c>
      <c r="B61" s="54" t="s">
        <v>1430</v>
      </c>
      <c r="C61" s="5" t="s">
        <v>10</v>
      </c>
      <c r="D61" s="5"/>
      <c r="E61" s="5"/>
      <c r="F61" s="5"/>
      <c r="G61" s="5"/>
      <c r="H61" s="5">
        <v>193000</v>
      </c>
      <c r="I61" s="5">
        <f t="shared" si="0"/>
        <v>0</v>
      </c>
      <c r="J61" s="5">
        <f t="shared" si="1"/>
        <v>134000</v>
      </c>
      <c r="K61" s="5"/>
      <c r="L61" s="4"/>
      <c r="M61" s="4"/>
    </row>
    <row r="62" spans="1:13" ht="15.75">
      <c r="A62" s="14">
        <v>61</v>
      </c>
      <c r="B62" s="54" t="s">
        <v>1431</v>
      </c>
      <c r="C62" s="5" t="s">
        <v>10</v>
      </c>
      <c r="D62" s="5">
        <v>50000</v>
      </c>
      <c r="E62" s="5"/>
      <c r="F62" s="5"/>
      <c r="G62" s="5"/>
      <c r="H62" s="5">
        <v>193000</v>
      </c>
      <c r="I62" s="5">
        <f t="shared" si="0"/>
        <v>50000</v>
      </c>
      <c r="J62" s="5">
        <f t="shared" si="1"/>
        <v>84000</v>
      </c>
      <c r="K62" s="5"/>
      <c r="L62" s="4"/>
      <c r="M62" s="4"/>
    </row>
    <row r="63" spans="1:13" ht="15.75">
      <c r="A63" s="19">
        <v>62</v>
      </c>
      <c r="B63" s="54" t="s">
        <v>81</v>
      </c>
      <c r="C63" s="5" t="s">
        <v>10</v>
      </c>
      <c r="D63" s="5"/>
      <c r="E63" s="5"/>
      <c r="F63" s="5"/>
      <c r="G63" s="5"/>
      <c r="H63" s="5">
        <v>193000</v>
      </c>
      <c r="I63" s="137">
        <f t="shared" si="0"/>
        <v>0</v>
      </c>
      <c r="J63" s="5">
        <f t="shared" si="1"/>
        <v>134000</v>
      </c>
      <c r="K63" s="5"/>
      <c r="L63" s="4"/>
      <c r="M63" s="4"/>
    </row>
    <row r="64" spans="1:13" ht="15.75">
      <c r="A64" s="19">
        <v>63</v>
      </c>
      <c r="B64" s="54" t="s">
        <v>1432</v>
      </c>
      <c r="C64" s="5" t="s">
        <v>10</v>
      </c>
      <c r="D64" s="5">
        <v>193000</v>
      </c>
      <c r="E64" s="4"/>
      <c r="F64" s="4"/>
      <c r="G64" s="4"/>
      <c r="H64" s="5">
        <v>193000</v>
      </c>
      <c r="I64" s="5">
        <f t="shared" si="0"/>
        <v>193000</v>
      </c>
      <c r="J64" s="5">
        <f t="shared" si="1"/>
        <v>-59000</v>
      </c>
      <c r="K64" s="4"/>
      <c r="L64" s="4"/>
      <c r="M64" s="4"/>
    </row>
    <row r="65" spans="1:13" ht="15.75">
      <c r="A65" s="153">
        <v>64</v>
      </c>
      <c r="B65" s="54" t="s">
        <v>1433</v>
      </c>
      <c r="C65" s="5" t="s">
        <v>10</v>
      </c>
      <c r="D65" s="5"/>
      <c r="E65" s="4"/>
      <c r="F65" s="4"/>
      <c r="G65" s="4"/>
      <c r="H65" s="5">
        <v>193000</v>
      </c>
      <c r="I65" s="5">
        <f t="shared" si="0"/>
        <v>0</v>
      </c>
      <c r="J65" s="5">
        <f t="shared" si="1"/>
        <v>134000</v>
      </c>
      <c r="K65" s="4"/>
      <c r="L65" s="4"/>
      <c r="M65" s="4"/>
    </row>
    <row r="66" spans="1:13" ht="15.75">
      <c r="A66" s="19">
        <v>65</v>
      </c>
      <c r="B66" s="54" t="s">
        <v>1434</v>
      </c>
      <c r="C66" s="5" t="s">
        <v>10</v>
      </c>
      <c r="D66" s="5"/>
      <c r="E66" s="4"/>
      <c r="F66" s="4"/>
      <c r="G66" s="4"/>
      <c r="H66" s="5">
        <v>193000</v>
      </c>
      <c r="I66" s="5">
        <f t="shared" si="0"/>
        <v>0</v>
      </c>
      <c r="J66" s="5">
        <f t="shared" si="1"/>
        <v>134000</v>
      </c>
      <c r="K66" s="4"/>
      <c r="L66" s="4"/>
      <c r="M66" s="4"/>
    </row>
    <row r="67" spans="1:13" ht="15.75">
      <c r="A67" s="19">
        <v>66</v>
      </c>
      <c r="B67" s="54" t="s">
        <v>82</v>
      </c>
      <c r="C67" s="5" t="s">
        <v>10</v>
      </c>
      <c r="D67" s="5"/>
      <c r="E67" s="4"/>
      <c r="F67" s="4"/>
      <c r="G67" s="4"/>
      <c r="H67" s="5">
        <v>193000</v>
      </c>
      <c r="I67" s="5">
        <f t="shared" si="0"/>
        <v>0</v>
      </c>
      <c r="J67" s="5">
        <f t="shared" si="1"/>
        <v>134000</v>
      </c>
      <c r="K67" s="4"/>
      <c r="L67" s="4"/>
      <c r="M67" s="4"/>
    </row>
    <row r="68" spans="1:13" ht="15.75">
      <c r="A68" s="153">
        <v>67</v>
      </c>
      <c r="B68" s="54" t="s">
        <v>1435</v>
      </c>
      <c r="C68" s="5" t="s">
        <v>10</v>
      </c>
      <c r="D68" s="5"/>
      <c r="E68" s="4"/>
      <c r="F68" s="4"/>
      <c r="G68" s="4"/>
      <c r="H68" s="5">
        <v>193000</v>
      </c>
      <c r="I68" s="5">
        <f t="shared" ref="I68:I69" si="2">SUM(D68:G68)</f>
        <v>0</v>
      </c>
      <c r="J68" s="5">
        <f t="shared" ref="J68:J71" si="3">134000-I68</f>
        <v>134000</v>
      </c>
      <c r="K68" s="4"/>
      <c r="L68" s="4"/>
      <c r="M68" s="4"/>
    </row>
    <row r="69" spans="1:13" ht="15.75">
      <c r="A69" s="19">
        <v>68</v>
      </c>
      <c r="B69" s="54" t="s">
        <v>1436</v>
      </c>
      <c r="C69" s="5" t="s">
        <v>10</v>
      </c>
      <c r="D69" s="5"/>
      <c r="E69" s="4"/>
      <c r="F69" s="4"/>
      <c r="G69" s="4"/>
      <c r="H69" s="5">
        <v>193000</v>
      </c>
      <c r="I69" s="5">
        <f t="shared" si="2"/>
        <v>0</v>
      </c>
      <c r="J69" s="5">
        <f t="shared" si="3"/>
        <v>134000</v>
      </c>
      <c r="K69" s="4"/>
      <c r="L69" s="4"/>
      <c r="M69" s="4"/>
    </row>
    <row r="70" spans="1:13" ht="15.75">
      <c r="A70" s="19">
        <v>69</v>
      </c>
      <c r="B70" s="54" t="s">
        <v>1437</v>
      </c>
      <c r="C70" s="5" t="s">
        <v>10</v>
      </c>
      <c r="D70" s="5"/>
      <c r="E70" s="4"/>
      <c r="F70" s="4"/>
      <c r="G70" s="4"/>
      <c r="H70" s="5">
        <v>193000</v>
      </c>
      <c r="I70" s="4"/>
      <c r="J70" s="5">
        <f t="shared" si="3"/>
        <v>134000</v>
      </c>
      <c r="K70" s="4"/>
      <c r="L70" s="4"/>
      <c r="M70" s="4"/>
    </row>
    <row r="71" spans="1:13" ht="15.75">
      <c r="B71" s="222"/>
      <c r="C71" s="5" t="s">
        <v>10</v>
      </c>
      <c r="D71" s="5"/>
      <c r="E71" s="4"/>
      <c r="F71" s="4"/>
      <c r="G71" s="4"/>
      <c r="H71" s="5">
        <v>193000</v>
      </c>
      <c r="I71" s="4"/>
      <c r="J71" s="5">
        <f t="shared" si="3"/>
        <v>134000</v>
      </c>
      <c r="K71" s="4"/>
      <c r="L71" s="4"/>
      <c r="M71" s="4"/>
    </row>
    <row r="72" spans="1:13" ht="15.75">
      <c r="B72" s="232"/>
    </row>
  </sheetData>
  <sortState ref="A3:H62">
    <sortCondition ref="B3"/>
  </sortState>
  <mergeCells count="1">
    <mergeCell ref="B1:I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72"/>
  <sheetViews>
    <sheetView topLeftCell="A37" workbookViewId="0">
      <selection activeCell="D71" sqref="D71"/>
    </sheetView>
  </sheetViews>
  <sheetFormatPr defaultColWidth="8.85546875" defaultRowHeight="15"/>
  <cols>
    <col min="1" max="1" width="5.28515625" customWidth="1"/>
    <col min="2" max="2" width="44.85546875" customWidth="1"/>
    <col min="3" max="3" width="8.42578125" customWidth="1"/>
    <col min="4" max="6" width="9.7109375" customWidth="1"/>
    <col min="7" max="7" width="9.85546875" customWidth="1"/>
    <col min="8" max="8" width="12.140625" customWidth="1"/>
    <col min="9" max="9" width="11.5703125" customWidth="1"/>
    <col min="10" max="10" width="12.140625" customWidth="1"/>
    <col min="11" max="11" width="10.7109375" bestFit="1" customWidth="1"/>
    <col min="12" max="12" width="11" customWidth="1"/>
    <col min="13" max="13" width="12.28515625" customWidth="1"/>
    <col min="14" max="14" width="17.85546875" customWidth="1"/>
  </cols>
  <sheetData>
    <row r="1" spans="1:14">
      <c r="B1" s="257" t="s">
        <v>59</v>
      </c>
      <c r="C1" s="257"/>
      <c r="D1" s="257"/>
      <c r="E1" s="257"/>
      <c r="F1" s="257"/>
      <c r="G1" s="257"/>
      <c r="H1" s="257"/>
      <c r="I1" s="257"/>
    </row>
    <row r="2" spans="1:14" ht="36.75" customHeight="1">
      <c r="A2" s="4" t="s">
        <v>0</v>
      </c>
      <c r="B2" s="6" t="s">
        <v>1</v>
      </c>
      <c r="C2" s="6" t="s">
        <v>2</v>
      </c>
      <c r="D2" s="7" t="s">
        <v>68</v>
      </c>
      <c r="E2" s="7" t="s">
        <v>65</v>
      </c>
      <c r="F2" s="7" t="s">
        <v>77</v>
      </c>
      <c r="G2" s="7" t="s">
        <v>1659</v>
      </c>
      <c r="H2" s="7" t="s">
        <v>7</v>
      </c>
      <c r="I2" s="1" t="s">
        <v>8</v>
      </c>
      <c r="J2" s="3" t="s">
        <v>69</v>
      </c>
      <c r="K2" s="3"/>
      <c r="L2" s="3"/>
      <c r="M2" s="3"/>
      <c r="N2" s="1"/>
    </row>
    <row r="3" spans="1:14" ht="15.75">
      <c r="A3" s="4">
        <v>1</v>
      </c>
      <c r="B3" s="54" t="s">
        <v>1438</v>
      </c>
      <c r="C3" s="4" t="s">
        <v>10</v>
      </c>
      <c r="D3" s="5">
        <v>193000</v>
      </c>
      <c r="E3" s="5"/>
      <c r="F3" s="5"/>
      <c r="G3" s="5"/>
      <c r="H3" s="5">
        <v>193000</v>
      </c>
      <c r="I3" s="5">
        <f>SUM(D3:G3)</f>
        <v>193000</v>
      </c>
      <c r="J3" s="5">
        <f>134000-I3</f>
        <v>-59000</v>
      </c>
      <c r="K3" s="5"/>
      <c r="L3" s="5"/>
      <c r="M3" s="5"/>
      <c r="N3" s="4"/>
    </row>
    <row r="4" spans="1:14" ht="15.75">
      <c r="A4" s="4">
        <v>2</v>
      </c>
      <c r="B4" s="54" t="s">
        <v>1439</v>
      </c>
      <c r="C4" s="4" t="s">
        <v>10</v>
      </c>
      <c r="D4" s="5"/>
      <c r="E4" s="5"/>
      <c r="F4" s="5"/>
      <c r="G4" s="5"/>
      <c r="H4" s="5">
        <v>193000</v>
      </c>
      <c r="I4" s="5">
        <f t="shared" ref="I4:I67" si="0">SUM(D4:G4)</f>
        <v>0</v>
      </c>
      <c r="J4" s="5">
        <f t="shared" ref="J4:J67" si="1">134000-I4</f>
        <v>134000</v>
      </c>
      <c r="K4" s="5"/>
      <c r="L4" s="5"/>
      <c r="M4" s="5"/>
      <c r="N4" s="4"/>
    </row>
    <row r="5" spans="1:14" ht="15.75">
      <c r="A5" s="4">
        <v>3</v>
      </c>
      <c r="B5" s="54" t="s">
        <v>1440</v>
      </c>
      <c r="C5" s="4" t="s">
        <v>10</v>
      </c>
      <c r="D5" s="5"/>
      <c r="E5" s="5"/>
      <c r="F5" s="5"/>
      <c r="G5" s="5"/>
      <c r="H5" s="5">
        <v>193000</v>
      </c>
      <c r="I5" s="5">
        <f t="shared" si="0"/>
        <v>0</v>
      </c>
      <c r="J5" s="5">
        <f t="shared" si="1"/>
        <v>134000</v>
      </c>
      <c r="K5" s="5"/>
      <c r="L5" s="5"/>
      <c r="M5" s="5"/>
      <c r="N5" s="4"/>
    </row>
    <row r="6" spans="1:14" ht="15.75">
      <c r="A6" s="4">
        <v>4</v>
      </c>
      <c r="B6" s="54" t="s">
        <v>1441</v>
      </c>
      <c r="C6" s="4" t="s">
        <v>10</v>
      </c>
      <c r="D6" s="5"/>
      <c r="E6" s="5"/>
      <c r="F6" s="5"/>
      <c r="G6" s="5"/>
      <c r="H6" s="5">
        <v>193000</v>
      </c>
      <c r="I6" s="5">
        <f t="shared" si="0"/>
        <v>0</v>
      </c>
      <c r="J6" s="5">
        <f t="shared" si="1"/>
        <v>134000</v>
      </c>
      <c r="K6" s="5"/>
      <c r="L6" s="5"/>
      <c r="M6" s="5"/>
      <c r="N6" s="4"/>
    </row>
    <row r="7" spans="1:14" ht="15.75">
      <c r="A7" s="4">
        <v>5</v>
      </c>
      <c r="B7" s="54" t="s">
        <v>1442</v>
      </c>
      <c r="C7" s="4" t="s">
        <v>10</v>
      </c>
      <c r="D7" s="5"/>
      <c r="E7" s="5"/>
      <c r="F7" s="5"/>
      <c r="G7" s="5"/>
      <c r="H7" s="5">
        <v>193000</v>
      </c>
      <c r="I7" s="5">
        <f t="shared" si="0"/>
        <v>0</v>
      </c>
      <c r="J7" s="5">
        <f t="shared" si="1"/>
        <v>134000</v>
      </c>
      <c r="K7" s="5"/>
      <c r="L7" s="5"/>
      <c r="M7" s="5"/>
      <c r="N7" s="4"/>
    </row>
    <row r="8" spans="1:14" ht="15.75">
      <c r="A8" s="4">
        <v>6</v>
      </c>
      <c r="B8" s="54" t="s">
        <v>1443</v>
      </c>
      <c r="C8" s="4" t="s">
        <v>10</v>
      </c>
      <c r="D8" s="5"/>
      <c r="E8" s="5"/>
      <c r="F8" s="5"/>
      <c r="G8" s="5"/>
      <c r="H8" s="5">
        <v>193000</v>
      </c>
      <c r="I8" s="5">
        <f t="shared" si="0"/>
        <v>0</v>
      </c>
      <c r="J8" s="5">
        <f t="shared" si="1"/>
        <v>134000</v>
      </c>
      <c r="K8" s="5"/>
      <c r="L8" s="5"/>
      <c r="M8" s="5"/>
      <c r="N8" s="4"/>
    </row>
    <row r="9" spans="1:14" ht="15.75">
      <c r="A9" s="4">
        <v>7</v>
      </c>
      <c r="B9" s="54" t="s">
        <v>1444</v>
      </c>
      <c r="C9" s="4" t="s">
        <v>10</v>
      </c>
      <c r="D9" s="5">
        <v>32000</v>
      </c>
      <c r="E9" s="5"/>
      <c r="F9" s="5"/>
      <c r="G9" s="5"/>
      <c r="H9" s="5">
        <v>193000</v>
      </c>
      <c r="I9" s="5">
        <f t="shared" si="0"/>
        <v>32000</v>
      </c>
      <c r="J9" s="5">
        <f t="shared" si="1"/>
        <v>102000</v>
      </c>
      <c r="K9" s="5"/>
      <c r="L9" s="5"/>
      <c r="M9" s="5"/>
      <c r="N9" s="4"/>
    </row>
    <row r="10" spans="1:14" s="59" customFormat="1" ht="15.75">
      <c r="A10" s="4">
        <v>8</v>
      </c>
      <c r="B10" s="54" t="s">
        <v>1445</v>
      </c>
      <c r="C10" s="4" t="s">
        <v>10</v>
      </c>
      <c r="D10" s="150"/>
      <c r="E10" s="150"/>
      <c r="F10" s="150"/>
      <c r="G10" s="150"/>
      <c r="H10" s="5">
        <v>193000</v>
      </c>
      <c r="I10" s="5">
        <f t="shared" si="0"/>
        <v>0</v>
      </c>
      <c r="J10" s="5">
        <f t="shared" si="1"/>
        <v>134000</v>
      </c>
      <c r="K10" s="150"/>
      <c r="L10" s="150"/>
      <c r="M10" s="150"/>
      <c r="N10" s="58"/>
    </row>
    <row r="11" spans="1:14" s="33" customFormat="1" ht="15.75">
      <c r="A11" s="4">
        <v>9</v>
      </c>
      <c r="B11" s="54" t="s">
        <v>1446</v>
      </c>
      <c r="C11" s="4" t="s">
        <v>10</v>
      </c>
      <c r="D11" s="15"/>
      <c r="E11" s="15"/>
      <c r="F11" s="15"/>
      <c r="G11" s="15"/>
      <c r="H11" s="5">
        <v>193000</v>
      </c>
      <c r="I11" s="5">
        <f t="shared" si="0"/>
        <v>0</v>
      </c>
      <c r="J11" s="5">
        <f t="shared" si="1"/>
        <v>134000</v>
      </c>
      <c r="K11" s="15"/>
      <c r="L11" s="15"/>
      <c r="M11" s="15"/>
      <c r="N11" s="14"/>
    </row>
    <row r="12" spans="1:14" ht="15.75">
      <c r="A12" s="4">
        <v>10</v>
      </c>
      <c r="B12" s="54" t="s">
        <v>1447</v>
      </c>
      <c r="C12" s="4" t="s">
        <v>10</v>
      </c>
      <c r="D12" s="5"/>
      <c r="E12" s="5"/>
      <c r="F12" s="5"/>
      <c r="G12" s="5"/>
      <c r="H12" s="5">
        <v>193000</v>
      </c>
      <c r="I12" s="5">
        <f t="shared" si="0"/>
        <v>0</v>
      </c>
      <c r="J12" s="5">
        <f t="shared" si="1"/>
        <v>134000</v>
      </c>
      <c r="K12" s="5"/>
      <c r="L12" s="5"/>
      <c r="M12" s="5"/>
      <c r="N12" s="4"/>
    </row>
    <row r="13" spans="1:14" ht="15.75">
      <c r="A13" s="4">
        <v>11</v>
      </c>
      <c r="B13" s="54" t="s">
        <v>1448</v>
      </c>
      <c r="C13" s="4" t="s">
        <v>10</v>
      </c>
      <c r="D13" s="5">
        <v>32000</v>
      </c>
      <c r="E13" s="5"/>
      <c r="F13" s="5"/>
      <c r="G13" s="5"/>
      <c r="H13" s="5">
        <v>193000</v>
      </c>
      <c r="I13" s="5">
        <f t="shared" si="0"/>
        <v>32000</v>
      </c>
      <c r="J13" s="5">
        <f t="shared" si="1"/>
        <v>102000</v>
      </c>
      <c r="K13" s="5"/>
      <c r="L13" s="5"/>
      <c r="M13" s="5"/>
      <c r="N13" s="4"/>
    </row>
    <row r="14" spans="1:14" ht="15.75">
      <c r="A14" s="4">
        <v>12</v>
      </c>
      <c r="B14" s="54" t="s">
        <v>1449</v>
      </c>
      <c r="C14" s="4" t="s">
        <v>10</v>
      </c>
      <c r="D14" s="5"/>
      <c r="E14" s="5"/>
      <c r="F14" s="5"/>
      <c r="G14" s="5"/>
      <c r="H14" s="5">
        <v>193000</v>
      </c>
      <c r="I14" s="5">
        <f t="shared" si="0"/>
        <v>0</v>
      </c>
      <c r="J14" s="5">
        <f t="shared" si="1"/>
        <v>134000</v>
      </c>
      <c r="K14" s="5"/>
      <c r="L14" s="5"/>
      <c r="M14" s="5"/>
      <c r="N14" s="4"/>
    </row>
    <row r="15" spans="1:14" s="33" customFormat="1" ht="15.75">
      <c r="A15" s="4">
        <v>13</v>
      </c>
      <c r="B15" s="54" t="s">
        <v>1450</v>
      </c>
      <c r="C15" s="4" t="s">
        <v>10</v>
      </c>
      <c r="D15" s="15">
        <v>102000</v>
      </c>
      <c r="E15" s="15"/>
      <c r="F15" s="15"/>
      <c r="G15" s="15"/>
      <c r="H15" s="5">
        <v>193000</v>
      </c>
      <c r="I15" s="5">
        <f t="shared" si="0"/>
        <v>102000</v>
      </c>
      <c r="J15" s="5">
        <f t="shared" si="1"/>
        <v>32000</v>
      </c>
      <c r="K15" s="15"/>
      <c r="L15" s="15"/>
      <c r="M15" s="15"/>
      <c r="N15" s="14"/>
    </row>
    <row r="16" spans="1:14" s="33" customFormat="1" ht="15.75">
      <c r="A16" s="4">
        <v>14</v>
      </c>
      <c r="B16" s="54" t="s">
        <v>1451</v>
      </c>
      <c r="C16" s="4" t="s">
        <v>10</v>
      </c>
      <c r="D16" s="15"/>
      <c r="E16" s="15"/>
      <c r="F16" s="15"/>
      <c r="G16" s="15"/>
      <c r="H16" s="5">
        <v>193000</v>
      </c>
      <c r="I16" s="5">
        <f t="shared" si="0"/>
        <v>0</v>
      </c>
      <c r="J16" s="5">
        <f t="shared" si="1"/>
        <v>134000</v>
      </c>
      <c r="K16" s="15"/>
      <c r="L16" s="15"/>
      <c r="M16" s="15"/>
      <c r="N16" s="14"/>
    </row>
    <row r="17" spans="1:14" s="33" customFormat="1" ht="15.75">
      <c r="A17" s="4">
        <v>15</v>
      </c>
      <c r="B17" s="54" t="s">
        <v>1452</v>
      </c>
      <c r="C17" s="4" t="s">
        <v>10</v>
      </c>
      <c r="D17" s="15">
        <v>32000</v>
      </c>
      <c r="E17" s="15"/>
      <c r="F17" s="15"/>
      <c r="G17" s="15"/>
      <c r="H17" s="5">
        <v>193000</v>
      </c>
      <c r="I17" s="5">
        <f t="shared" si="0"/>
        <v>32000</v>
      </c>
      <c r="J17" s="5">
        <f t="shared" si="1"/>
        <v>102000</v>
      </c>
      <c r="K17" s="15"/>
      <c r="L17" s="15"/>
      <c r="M17" s="15"/>
      <c r="N17" s="14"/>
    </row>
    <row r="18" spans="1:14" ht="15.75">
      <c r="A18" s="4">
        <v>16</v>
      </c>
      <c r="B18" s="54" t="s">
        <v>1453</v>
      </c>
      <c r="C18" s="4" t="s">
        <v>10</v>
      </c>
      <c r="D18" s="5"/>
      <c r="E18" s="5"/>
      <c r="F18" s="5"/>
      <c r="G18" s="5"/>
      <c r="H18" s="5">
        <v>193000</v>
      </c>
      <c r="I18" s="5">
        <f t="shared" si="0"/>
        <v>0</v>
      </c>
      <c r="J18" s="5">
        <f t="shared" si="1"/>
        <v>134000</v>
      </c>
      <c r="K18" s="5"/>
      <c r="L18" s="5"/>
      <c r="M18" s="5"/>
      <c r="N18" s="4"/>
    </row>
    <row r="19" spans="1:14" ht="15.75">
      <c r="A19" s="4">
        <v>17</v>
      </c>
      <c r="B19" s="54" t="s">
        <v>1454</v>
      </c>
      <c r="C19" s="4" t="s">
        <v>10</v>
      </c>
      <c r="D19" s="5"/>
      <c r="E19" s="5"/>
      <c r="F19" s="5"/>
      <c r="G19" s="5"/>
      <c r="H19" s="5">
        <v>193000</v>
      </c>
      <c r="I19" s="5">
        <f t="shared" si="0"/>
        <v>0</v>
      </c>
      <c r="J19" s="5">
        <f t="shared" si="1"/>
        <v>134000</v>
      </c>
      <c r="K19" s="5"/>
      <c r="L19" s="5"/>
      <c r="M19" s="5"/>
      <c r="N19" s="4"/>
    </row>
    <row r="20" spans="1:14" ht="15.75">
      <c r="A20" s="4">
        <v>18</v>
      </c>
      <c r="B20" s="54" t="s">
        <v>1455</v>
      </c>
      <c r="C20" s="4" t="s">
        <v>10</v>
      </c>
      <c r="D20" s="5">
        <v>75000</v>
      </c>
      <c r="E20" s="5"/>
      <c r="F20" s="5"/>
      <c r="G20" s="5"/>
      <c r="H20" s="5">
        <v>193000</v>
      </c>
      <c r="I20" s="5">
        <f t="shared" si="0"/>
        <v>75000</v>
      </c>
      <c r="J20" s="5">
        <f t="shared" si="1"/>
        <v>59000</v>
      </c>
      <c r="K20" s="5"/>
      <c r="L20" s="5"/>
      <c r="M20" s="5"/>
      <c r="N20" s="4"/>
    </row>
    <row r="21" spans="1:14" s="33" customFormat="1" ht="15.75">
      <c r="A21" s="4">
        <v>19</v>
      </c>
      <c r="B21" s="54" t="s">
        <v>1456</v>
      </c>
      <c r="C21" s="4" t="s">
        <v>10</v>
      </c>
      <c r="D21" s="15">
        <v>60000</v>
      </c>
      <c r="E21" s="15"/>
      <c r="F21" s="15"/>
      <c r="G21" s="15"/>
      <c r="H21" s="5">
        <v>193000</v>
      </c>
      <c r="I21" s="5">
        <f t="shared" si="0"/>
        <v>60000</v>
      </c>
      <c r="J21" s="5">
        <f t="shared" si="1"/>
        <v>74000</v>
      </c>
      <c r="K21" s="15"/>
      <c r="L21" s="15"/>
      <c r="M21" s="15"/>
      <c r="N21" s="14"/>
    </row>
    <row r="22" spans="1:14" s="33" customFormat="1" ht="15.75">
      <c r="A22" s="4">
        <v>20</v>
      </c>
      <c r="B22" s="54" t="s">
        <v>1457</v>
      </c>
      <c r="C22" s="4" t="s">
        <v>10</v>
      </c>
      <c r="D22" s="15">
        <v>10000</v>
      </c>
      <c r="E22" s="15"/>
      <c r="F22" s="15"/>
      <c r="G22" s="15"/>
      <c r="H22" s="5">
        <v>193000</v>
      </c>
      <c r="I22" s="5">
        <f t="shared" si="0"/>
        <v>10000</v>
      </c>
      <c r="J22" s="5">
        <f t="shared" si="1"/>
        <v>124000</v>
      </c>
      <c r="K22" s="15"/>
      <c r="L22" s="15"/>
      <c r="M22" s="15"/>
      <c r="N22" s="14"/>
    </row>
    <row r="23" spans="1:14" ht="15.75">
      <c r="A23" s="4">
        <v>21</v>
      </c>
      <c r="B23" s="54" t="s">
        <v>1458</v>
      </c>
      <c r="C23" s="4" t="s">
        <v>10</v>
      </c>
      <c r="D23" s="5"/>
      <c r="E23" s="5"/>
      <c r="F23" s="5"/>
      <c r="G23" s="5"/>
      <c r="H23" s="5">
        <v>193000</v>
      </c>
      <c r="I23" s="5">
        <f t="shared" si="0"/>
        <v>0</v>
      </c>
      <c r="J23" s="5">
        <f t="shared" si="1"/>
        <v>134000</v>
      </c>
      <c r="K23" s="5"/>
      <c r="L23" s="5"/>
      <c r="M23" s="5"/>
      <c r="N23" s="4"/>
    </row>
    <row r="24" spans="1:14" ht="15.75">
      <c r="A24" s="4">
        <v>22</v>
      </c>
      <c r="B24" s="54" t="s">
        <v>1459</v>
      </c>
      <c r="C24" s="4" t="s">
        <v>10</v>
      </c>
      <c r="D24" s="5">
        <v>16000</v>
      </c>
      <c r="E24" s="5"/>
      <c r="F24" s="5"/>
      <c r="G24" s="5"/>
      <c r="H24" s="5">
        <v>193000</v>
      </c>
      <c r="I24" s="5">
        <f t="shared" si="0"/>
        <v>16000</v>
      </c>
      <c r="J24" s="5">
        <f t="shared" si="1"/>
        <v>118000</v>
      </c>
      <c r="K24" s="5"/>
      <c r="L24" s="5"/>
      <c r="M24" s="5"/>
      <c r="N24" s="4"/>
    </row>
    <row r="25" spans="1:14" s="33" customFormat="1" ht="15.75">
      <c r="A25" s="4">
        <v>23</v>
      </c>
      <c r="B25" s="54" t="s">
        <v>1460</v>
      </c>
      <c r="C25" s="4" t="s">
        <v>10</v>
      </c>
      <c r="D25" s="15">
        <v>50000</v>
      </c>
      <c r="E25" s="15"/>
      <c r="F25" s="15"/>
      <c r="G25" s="15"/>
      <c r="H25" s="5">
        <v>193000</v>
      </c>
      <c r="I25" s="5">
        <f t="shared" si="0"/>
        <v>50000</v>
      </c>
      <c r="J25" s="5">
        <f t="shared" si="1"/>
        <v>84000</v>
      </c>
      <c r="K25" s="15"/>
      <c r="L25" s="15"/>
      <c r="M25" s="15"/>
      <c r="N25" s="14"/>
    </row>
    <row r="26" spans="1:14" s="33" customFormat="1" ht="15.75">
      <c r="A26" s="4">
        <v>24</v>
      </c>
      <c r="B26" s="54" t="s">
        <v>1461</v>
      </c>
      <c r="C26" s="4" t="s">
        <v>10</v>
      </c>
      <c r="D26" s="15"/>
      <c r="E26" s="15"/>
      <c r="F26" s="15"/>
      <c r="G26" s="15"/>
      <c r="H26" s="5">
        <v>193000</v>
      </c>
      <c r="I26" s="5">
        <f t="shared" si="0"/>
        <v>0</v>
      </c>
      <c r="J26" s="5">
        <f t="shared" si="1"/>
        <v>134000</v>
      </c>
      <c r="K26" s="15"/>
      <c r="L26" s="15"/>
      <c r="M26" s="15"/>
      <c r="N26" s="14"/>
    </row>
    <row r="27" spans="1:14" s="33" customFormat="1" ht="15.75">
      <c r="A27" s="4">
        <v>25</v>
      </c>
      <c r="B27" s="54" t="s">
        <v>1462</v>
      </c>
      <c r="C27" s="4" t="s">
        <v>10</v>
      </c>
      <c r="D27" s="15">
        <v>150000</v>
      </c>
      <c r="E27" s="15"/>
      <c r="F27" s="15"/>
      <c r="G27" s="15"/>
      <c r="H27" s="5">
        <v>193000</v>
      </c>
      <c r="I27" s="5">
        <f t="shared" si="0"/>
        <v>150000</v>
      </c>
      <c r="J27" s="5">
        <f t="shared" si="1"/>
        <v>-16000</v>
      </c>
      <c r="K27" s="156"/>
      <c r="L27" s="15"/>
      <c r="M27" s="15"/>
      <c r="N27" s="14"/>
    </row>
    <row r="28" spans="1:14" ht="15.75">
      <c r="A28" s="4">
        <v>26</v>
      </c>
      <c r="B28" s="54" t="s">
        <v>1463</v>
      </c>
      <c r="C28" s="4" t="s">
        <v>10</v>
      </c>
      <c r="D28" s="5">
        <v>50000</v>
      </c>
      <c r="E28" s="5"/>
      <c r="F28" s="5"/>
      <c r="G28" s="5"/>
      <c r="H28" s="5">
        <v>193000</v>
      </c>
      <c r="I28" s="5">
        <f t="shared" si="0"/>
        <v>50000</v>
      </c>
      <c r="J28" s="5">
        <f t="shared" si="1"/>
        <v>84000</v>
      </c>
      <c r="K28" s="5"/>
      <c r="L28" s="5"/>
      <c r="M28" s="5"/>
      <c r="N28" s="4"/>
    </row>
    <row r="29" spans="1:14" ht="15.75">
      <c r="A29" s="4">
        <v>27</v>
      </c>
      <c r="B29" s="54" t="s">
        <v>1464</v>
      </c>
      <c r="C29" s="4" t="s">
        <v>10</v>
      </c>
      <c r="D29" s="5"/>
      <c r="E29" s="5"/>
      <c r="F29" s="5"/>
      <c r="G29" s="5"/>
      <c r="H29" s="5">
        <v>193000</v>
      </c>
      <c r="I29" s="5">
        <f t="shared" si="0"/>
        <v>0</v>
      </c>
      <c r="J29" s="5">
        <f t="shared" si="1"/>
        <v>134000</v>
      </c>
      <c r="K29" s="5"/>
      <c r="L29" s="5"/>
      <c r="M29" s="5"/>
      <c r="N29" s="4"/>
    </row>
    <row r="30" spans="1:14" ht="15.75">
      <c r="A30" s="4">
        <v>28</v>
      </c>
      <c r="B30" s="54" t="s">
        <v>1465</v>
      </c>
      <c r="C30" s="4" t="s">
        <v>10</v>
      </c>
      <c r="D30" s="5"/>
      <c r="E30" s="5"/>
      <c r="F30" s="5"/>
      <c r="G30" s="5"/>
      <c r="H30" s="5">
        <v>193000</v>
      </c>
      <c r="I30" s="5">
        <f t="shared" si="0"/>
        <v>0</v>
      </c>
      <c r="J30" s="5">
        <f t="shared" si="1"/>
        <v>134000</v>
      </c>
      <c r="K30" s="5"/>
      <c r="L30" s="5"/>
      <c r="M30" s="5"/>
      <c r="N30" s="4"/>
    </row>
    <row r="31" spans="1:14" ht="15.75">
      <c r="A31" s="4">
        <v>29</v>
      </c>
      <c r="B31" s="54" t="s">
        <v>1466</v>
      </c>
      <c r="C31" s="4" t="s">
        <v>10</v>
      </c>
      <c r="D31" s="5"/>
      <c r="E31" s="5"/>
      <c r="F31" s="5"/>
      <c r="G31" s="5"/>
      <c r="H31" s="5">
        <v>193000</v>
      </c>
      <c r="I31" s="5">
        <f t="shared" si="0"/>
        <v>0</v>
      </c>
      <c r="J31" s="5">
        <f t="shared" si="1"/>
        <v>134000</v>
      </c>
      <c r="K31" s="5"/>
      <c r="L31" s="5"/>
      <c r="M31" s="5"/>
      <c r="N31" s="4"/>
    </row>
    <row r="32" spans="1:14" s="33" customFormat="1" ht="15.75">
      <c r="A32" s="4">
        <v>30</v>
      </c>
      <c r="B32" s="54" t="s">
        <v>1467</v>
      </c>
      <c r="C32" s="4" t="s">
        <v>10</v>
      </c>
      <c r="D32" s="15"/>
      <c r="E32" s="15"/>
      <c r="F32" s="15"/>
      <c r="G32" s="15"/>
      <c r="H32" s="5">
        <v>193000</v>
      </c>
      <c r="I32" s="5">
        <f t="shared" si="0"/>
        <v>0</v>
      </c>
      <c r="J32" s="5">
        <f t="shared" si="1"/>
        <v>134000</v>
      </c>
      <c r="K32" s="15"/>
      <c r="L32" s="15"/>
      <c r="M32" s="15"/>
      <c r="N32" s="14"/>
    </row>
    <row r="33" spans="1:14" ht="15.75">
      <c r="A33" s="4">
        <v>31</v>
      </c>
      <c r="B33" s="54" t="s">
        <v>1468</v>
      </c>
      <c r="C33" s="4" t="s">
        <v>10</v>
      </c>
      <c r="D33" s="5"/>
      <c r="E33" s="5"/>
      <c r="F33" s="5"/>
      <c r="G33" s="5"/>
      <c r="H33" s="5">
        <v>193000</v>
      </c>
      <c r="I33" s="5">
        <f t="shared" si="0"/>
        <v>0</v>
      </c>
      <c r="J33" s="5">
        <f t="shared" si="1"/>
        <v>134000</v>
      </c>
      <c r="K33" s="5"/>
      <c r="L33" s="5"/>
      <c r="M33" s="5"/>
      <c r="N33" s="4"/>
    </row>
    <row r="34" spans="1:14" s="33" customFormat="1" ht="15.75">
      <c r="A34" s="4">
        <v>32</v>
      </c>
      <c r="B34" s="54" t="s">
        <v>1469</v>
      </c>
      <c r="C34" s="4" t="s">
        <v>10</v>
      </c>
      <c r="D34" s="15">
        <v>35000</v>
      </c>
      <c r="E34" s="15"/>
      <c r="F34" s="15"/>
      <c r="G34" s="15"/>
      <c r="H34" s="5">
        <v>193000</v>
      </c>
      <c r="I34" s="5">
        <f t="shared" si="0"/>
        <v>35000</v>
      </c>
      <c r="J34" s="5">
        <f t="shared" si="1"/>
        <v>99000</v>
      </c>
      <c r="K34" s="15"/>
      <c r="L34" s="15"/>
      <c r="M34" s="15"/>
      <c r="N34" s="14"/>
    </row>
    <row r="35" spans="1:14" ht="15.75">
      <c r="A35" s="4">
        <v>33</v>
      </c>
      <c r="B35" s="54" t="s">
        <v>1470</v>
      </c>
      <c r="C35" s="4" t="s">
        <v>10</v>
      </c>
      <c r="D35" s="5"/>
      <c r="E35" s="5"/>
      <c r="F35" s="5"/>
      <c r="G35" s="5"/>
      <c r="H35" s="5">
        <v>193000</v>
      </c>
      <c r="I35" s="5">
        <f t="shared" si="0"/>
        <v>0</v>
      </c>
      <c r="J35" s="5">
        <f t="shared" si="1"/>
        <v>134000</v>
      </c>
      <c r="K35" s="5"/>
      <c r="L35" s="5"/>
      <c r="M35" s="5"/>
      <c r="N35" s="4"/>
    </row>
    <row r="36" spans="1:14" ht="15.75">
      <c r="A36" s="4">
        <v>34</v>
      </c>
      <c r="B36" s="54" t="s">
        <v>1471</v>
      </c>
      <c r="C36" s="4" t="s">
        <v>10</v>
      </c>
      <c r="D36" s="5">
        <v>195000</v>
      </c>
      <c r="E36" s="5"/>
      <c r="F36" s="5"/>
      <c r="G36" s="5"/>
      <c r="H36" s="5">
        <v>193000</v>
      </c>
      <c r="I36" s="5">
        <f t="shared" si="0"/>
        <v>195000</v>
      </c>
      <c r="J36" s="5">
        <f t="shared" si="1"/>
        <v>-61000</v>
      </c>
      <c r="K36" s="5"/>
      <c r="L36" s="5"/>
      <c r="M36" s="5"/>
      <c r="N36" s="4"/>
    </row>
    <row r="37" spans="1:14" s="33" customFormat="1" ht="15.75">
      <c r="A37" s="4">
        <v>35</v>
      </c>
      <c r="B37" s="54" t="s">
        <v>1472</v>
      </c>
      <c r="C37" s="4" t="s">
        <v>10</v>
      </c>
      <c r="D37" s="15">
        <v>150000</v>
      </c>
      <c r="E37" s="15"/>
      <c r="F37" s="15"/>
      <c r="G37" s="15"/>
      <c r="H37" s="5">
        <v>193000</v>
      </c>
      <c r="I37" s="5">
        <f t="shared" si="0"/>
        <v>150000</v>
      </c>
      <c r="J37" s="5">
        <f t="shared" si="1"/>
        <v>-16000</v>
      </c>
      <c r="K37" s="15"/>
      <c r="L37" s="15"/>
      <c r="M37" s="15"/>
      <c r="N37" s="14"/>
    </row>
    <row r="38" spans="1:14" s="33" customFormat="1" ht="15.75">
      <c r="A38" s="4">
        <v>36</v>
      </c>
      <c r="B38" s="54" t="s">
        <v>1473</v>
      </c>
      <c r="C38" s="4" t="s">
        <v>10</v>
      </c>
      <c r="D38" s="15">
        <v>32000</v>
      </c>
      <c r="E38" s="15"/>
      <c r="F38" s="15"/>
      <c r="G38" s="15"/>
      <c r="H38" s="5">
        <v>193000</v>
      </c>
      <c r="I38" s="5">
        <f t="shared" si="0"/>
        <v>32000</v>
      </c>
      <c r="J38" s="5">
        <f t="shared" si="1"/>
        <v>102000</v>
      </c>
      <c r="K38" s="15"/>
      <c r="L38" s="15"/>
      <c r="M38" s="15"/>
      <c r="N38" s="14"/>
    </row>
    <row r="39" spans="1:14" ht="15.75">
      <c r="A39" s="4">
        <v>37</v>
      </c>
      <c r="B39" s="54" t="s">
        <v>1474</v>
      </c>
      <c r="C39" s="4" t="s">
        <v>10</v>
      </c>
      <c r="D39" s="5">
        <v>110000</v>
      </c>
      <c r="E39" s="5"/>
      <c r="F39" s="5"/>
      <c r="G39" s="5"/>
      <c r="H39" s="5">
        <v>193000</v>
      </c>
      <c r="I39" s="5">
        <f t="shared" si="0"/>
        <v>110000</v>
      </c>
      <c r="J39" s="5">
        <f t="shared" si="1"/>
        <v>24000</v>
      </c>
      <c r="K39" s="5"/>
      <c r="L39" s="5"/>
      <c r="M39" s="5"/>
      <c r="N39" s="4"/>
    </row>
    <row r="40" spans="1:14" ht="15.75">
      <c r="A40" s="4">
        <v>38</v>
      </c>
      <c r="B40" s="54" t="s">
        <v>1475</v>
      </c>
      <c r="C40" s="4" t="s">
        <v>10</v>
      </c>
      <c r="D40" s="5">
        <v>195000</v>
      </c>
      <c r="E40" s="5"/>
      <c r="F40" s="5"/>
      <c r="G40" s="5"/>
      <c r="H40" s="5">
        <v>193000</v>
      </c>
      <c r="I40" s="5">
        <f t="shared" si="0"/>
        <v>195000</v>
      </c>
      <c r="J40" s="5">
        <f t="shared" si="1"/>
        <v>-61000</v>
      </c>
      <c r="K40" s="5"/>
      <c r="L40" s="5"/>
      <c r="M40" s="5"/>
      <c r="N40" s="4"/>
    </row>
    <row r="41" spans="1:14" ht="15.75">
      <c r="A41" s="4">
        <v>39</v>
      </c>
      <c r="B41" s="54" t="s">
        <v>1476</v>
      </c>
      <c r="C41" s="4" t="s">
        <v>10</v>
      </c>
      <c r="D41" s="5"/>
      <c r="E41" s="5"/>
      <c r="F41" s="5"/>
      <c r="G41" s="5"/>
      <c r="H41" s="5">
        <v>193000</v>
      </c>
      <c r="I41" s="5">
        <f t="shared" si="0"/>
        <v>0</v>
      </c>
      <c r="J41" s="5">
        <f t="shared" si="1"/>
        <v>134000</v>
      </c>
      <c r="K41" s="5"/>
      <c r="L41" s="5"/>
      <c r="M41" s="5"/>
      <c r="N41" s="4"/>
    </row>
    <row r="42" spans="1:14" ht="15.75">
      <c r="A42" s="4">
        <v>40</v>
      </c>
      <c r="B42" s="54" t="s">
        <v>1477</v>
      </c>
      <c r="C42" s="4" t="s">
        <v>10</v>
      </c>
      <c r="D42" s="5"/>
      <c r="E42" s="5"/>
      <c r="F42" s="5"/>
      <c r="G42" s="5"/>
      <c r="H42" s="5">
        <v>193000</v>
      </c>
      <c r="I42" s="5">
        <f t="shared" si="0"/>
        <v>0</v>
      </c>
      <c r="J42" s="5">
        <f t="shared" si="1"/>
        <v>134000</v>
      </c>
      <c r="K42" s="5"/>
      <c r="L42" s="5"/>
      <c r="M42" s="5"/>
      <c r="N42" s="4"/>
    </row>
    <row r="43" spans="1:14" ht="15.75">
      <c r="A43" s="4">
        <v>41</v>
      </c>
      <c r="B43" s="54" t="s">
        <v>1478</v>
      </c>
      <c r="C43" s="4" t="s">
        <v>10</v>
      </c>
      <c r="D43" s="137">
        <v>70000</v>
      </c>
      <c r="E43" s="137"/>
      <c r="F43" s="137"/>
      <c r="G43" s="137"/>
      <c r="H43" s="5">
        <v>193000</v>
      </c>
      <c r="I43" s="5">
        <f t="shared" si="0"/>
        <v>70000</v>
      </c>
      <c r="J43" s="5">
        <f t="shared" si="1"/>
        <v>64000</v>
      </c>
      <c r="K43" s="5"/>
      <c r="L43" s="5"/>
      <c r="M43" s="5"/>
      <c r="N43" s="4"/>
    </row>
    <row r="44" spans="1:14" ht="15.75">
      <c r="A44" s="4">
        <v>42</v>
      </c>
      <c r="B44" s="54" t="s">
        <v>1479</v>
      </c>
      <c r="C44" s="4" t="s">
        <v>10</v>
      </c>
      <c r="D44" s="137"/>
      <c r="E44" s="137"/>
      <c r="F44" s="137"/>
      <c r="G44" s="137"/>
      <c r="H44" s="5">
        <v>193000</v>
      </c>
      <c r="I44" s="5">
        <f t="shared" si="0"/>
        <v>0</v>
      </c>
      <c r="J44" s="5">
        <f t="shared" si="1"/>
        <v>134000</v>
      </c>
      <c r="K44" s="5"/>
      <c r="L44" s="5"/>
      <c r="M44" s="5"/>
      <c r="N44" s="4"/>
    </row>
    <row r="45" spans="1:14" ht="15.75">
      <c r="A45" s="4">
        <v>43</v>
      </c>
      <c r="B45" s="54" t="s">
        <v>17</v>
      </c>
      <c r="C45" s="4" t="s">
        <v>10</v>
      </c>
      <c r="D45" s="113"/>
      <c r="E45" s="137"/>
      <c r="F45" s="137"/>
      <c r="G45" s="113"/>
      <c r="H45" s="5">
        <v>193000</v>
      </c>
      <c r="I45" s="5">
        <f t="shared" si="0"/>
        <v>0</v>
      </c>
      <c r="J45" s="5">
        <f t="shared" si="1"/>
        <v>134000</v>
      </c>
      <c r="K45" s="5"/>
      <c r="L45" s="5"/>
      <c r="M45" s="5"/>
      <c r="N45" s="4"/>
    </row>
    <row r="46" spans="1:14" ht="15.75">
      <c r="A46" s="4">
        <v>44</v>
      </c>
      <c r="B46" s="54" t="s">
        <v>25</v>
      </c>
      <c r="C46" s="4" t="s">
        <v>10</v>
      </c>
      <c r="D46" s="113">
        <v>32000</v>
      </c>
      <c r="E46" s="137">
        <v>102000</v>
      </c>
      <c r="F46" s="137"/>
      <c r="G46" s="113"/>
      <c r="H46" s="5">
        <v>193000</v>
      </c>
      <c r="I46" s="5">
        <f t="shared" si="0"/>
        <v>134000</v>
      </c>
      <c r="J46" s="5">
        <f t="shared" si="1"/>
        <v>0</v>
      </c>
      <c r="K46" s="5"/>
      <c r="L46" s="5"/>
      <c r="M46" s="5"/>
      <c r="N46" s="4"/>
    </row>
    <row r="47" spans="1:14" s="33" customFormat="1" ht="15.75">
      <c r="A47" s="4">
        <v>45</v>
      </c>
      <c r="B47" s="54" t="s">
        <v>18</v>
      </c>
      <c r="C47" s="4" t="s">
        <v>10</v>
      </c>
      <c r="D47" s="98">
        <v>32000</v>
      </c>
      <c r="E47" s="98"/>
      <c r="F47" s="98"/>
      <c r="G47" s="98"/>
      <c r="H47" s="5">
        <v>193000</v>
      </c>
      <c r="I47" s="5">
        <f t="shared" si="0"/>
        <v>32000</v>
      </c>
      <c r="J47" s="5">
        <f t="shared" si="1"/>
        <v>102000</v>
      </c>
      <c r="K47" s="156"/>
      <c r="L47" s="15"/>
      <c r="M47" s="15"/>
      <c r="N47" s="14"/>
    </row>
    <row r="48" spans="1:14" ht="15.75">
      <c r="A48" s="4">
        <v>46</v>
      </c>
      <c r="B48" s="54" t="s">
        <v>19</v>
      </c>
      <c r="C48" s="4" t="s">
        <v>10</v>
      </c>
      <c r="D48" s="113"/>
      <c r="E48" s="137"/>
      <c r="F48" s="137"/>
      <c r="G48" s="113"/>
      <c r="H48" s="5">
        <v>193000</v>
      </c>
      <c r="I48" s="5">
        <f t="shared" si="0"/>
        <v>0</v>
      </c>
      <c r="J48" s="5">
        <f t="shared" si="1"/>
        <v>134000</v>
      </c>
      <c r="K48" s="5"/>
      <c r="L48" s="5"/>
      <c r="M48" s="5"/>
      <c r="N48" s="4"/>
    </row>
    <row r="49" spans="1:14" ht="15.75">
      <c r="A49" s="4">
        <v>47</v>
      </c>
      <c r="B49" s="54" t="s">
        <v>14</v>
      </c>
      <c r="C49" s="4" t="s">
        <v>10</v>
      </c>
      <c r="D49" s="113">
        <v>134000</v>
      </c>
      <c r="E49" s="137"/>
      <c r="F49" s="137"/>
      <c r="G49" s="113"/>
      <c r="H49" s="5">
        <v>193000</v>
      </c>
      <c r="I49" s="5">
        <f t="shared" si="0"/>
        <v>134000</v>
      </c>
      <c r="J49" s="5">
        <f t="shared" si="1"/>
        <v>0</v>
      </c>
      <c r="K49" s="5"/>
      <c r="L49" s="5"/>
      <c r="M49" s="5"/>
      <c r="N49" s="4"/>
    </row>
    <row r="50" spans="1:14" ht="15.75">
      <c r="A50" s="4">
        <v>48</v>
      </c>
      <c r="B50" s="54" t="s">
        <v>11</v>
      </c>
      <c r="C50" s="4" t="s">
        <v>10</v>
      </c>
      <c r="D50" s="113">
        <v>32000</v>
      </c>
      <c r="E50" s="137"/>
      <c r="F50" s="137"/>
      <c r="G50" s="113"/>
      <c r="H50" s="5">
        <v>193000</v>
      </c>
      <c r="I50" s="5">
        <f t="shared" si="0"/>
        <v>32000</v>
      </c>
      <c r="J50" s="5">
        <f t="shared" si="1"/>
        <v>102000</v>
      </c>
      <c r="K50" s="5"/>
      <c r="L50" s="5"/>
      <c r="M50" s="5"/>
      <c r="N50" s="4"/>
    </row>
    <row r="51" spans="1:14" ht="15.75">
      <c r="A51" s="4">
        <v>49</v>
      </c>
      <c r="B51" s="54" t="s">
        <v>1480</v>
      </c>
      <c r="C51" s="4" t="s">
        <v>10</v>
      </c>
      <c r="D51" s="113">
        <v>193000</v>
      </c>
      <c r="E51" s="137"/>
      <c r="F51" s="137"/>
      <c r="G51" s="113"/>
      <c r="H51" s="5">
        <v>193000</v>
      </c>
      <c r="I51" s="5">
        <f t="shared" si="0"/>
        <v>193000</v>
      </c>
      <c r="J51" s="5">
        <f t="shared" si="1"/>
        <v>-59000</v>
      </c>
      <c r="K51" s="5"/>
      <c r="L51" s="5"/>
      <c r="M51" s="5"/>
      <c r="N51" s="4"/>
    </row>
    <row r="52" spans="1:14" ht="15.75">
      <c r="A52" s="4">
        <v>50</v>
      </c>
      <c r="B52" s="54" t="s">
        <v>1481</v>
      </c>
      <c r="C52" s="4" t="s">
        <v>10</v>
      </c>
      <c r="D52" s="113">
        <v>100000</v>
      </c>
      <c r="E52" s="137"/>
      <c r="F52" s="137"/>
      <c r="G52" s="113"/>
      <c r="H52" s="5">
        <v>193000</v>
      </c>
      <c r="I52" s="5">
        <f t="shared" si="0"/>
        <v>100000</v>
      </c>
      <c r="J52" s="5">
        <f t="shared" si="1"/>
        <v>34000</v>
      </c>
      <c r="K52" s="5"/>
      <c r="L52" s="5"/>
      <c r="M52" s="5"/>
      <c r="N52" s="4"/>
    </row>
    <row r="53" spans="1:14" ht="15.75" customHeight="1">
      <c r="A53" s="4">
        <v>51</v>
      </c>
      <c r="B53" s="54" t="s">
        <v>13</v>
      </c>
      <c r="C53" s="4" t="s">
        <v>10</v>
      </c>
      <c r="D53" s="113"/>
      <c r="E53" s="137"/>
      <c r="F53" s="137"/>
      <c r="G53" s="113"/>
      <c r="H53" s="5">
        <v>193000</v>
      </c>
      <c r="I53" s="5">
        <f t="shared" si="0"/>
        <v>0</v>
      </c>
      <c r="J53" s="5">
        <f t="shared" si="1"/>
        <v>134000</v>
      </c>
      <c r="K53" s="5"/>
      <c r="L53" s="5"/>
      <c r="M53" s="5"/>
      <c r="N53" s="4"/>
    </row>
    <row r="54" spans="1:14" ht="15.75">
      <c r="A54" s="4">
        <v>52</v>
      </c>
      <c r="B54" s="54" t="s">
        <v>1482</v>
      </c>
      <c r="C54" s="4" t="s">
        <v>10</v>
      </c>
      <c r="D54" s="113"/>
      <c r="E54" s="137"/>
      <c r="F54" s="137"/>
      <c r="G54" s="113"/>
      <c r="H54" s="5">
        <v>193000</v>
      </c>
      <c r="I54" s="5">
        <f t="shared" si="0"/>
        <v>0</v>
      </c>
      <c r="J54" s="5">
        <f t="shared" si="1"/>
        <v>134000</v>
      </c>
      <c r="K54" s="5"/>
      <c r="L54" s="5"/>
      <c r="M54" s="5"/>
      <c r="N54" s="4"/>
    </row>
    <row r="55" spans="1:14" ht="15.75">
      <c r="A55" s="4">
        <v>53</v>
      </c>
      <c r="B55" s="54" t="s">
        <v>1483</v>
      </c>
      <c r="C55" s="4" t="s">
        <v>10</v>
      </c>
      <c r="D55" s="113"/>
      <c r="E55" s="137"/>
      <c r="F55" s="137"/>
      <c r="G55" s="113"/>
      <c r="H55" s="5">
        <v>193000</v>
      </c>
      <c r="I55" s="5">
        <f t="shared" si="0"/>
        <v>0</v>
      </c>
      <c r="J55" s="5">
        <f t="shared" si="1"/>
        <v>134000</v>
      </c>
      <c r="K55" s="4"/>
      <c r="L55" s="4"/>
      <c r="M55" s="4"/>
      <c r="N55" s="4"/>
    </row>
    <row r="56" spans="1:14" s="33" customFormat="1" ht="15.75">
      <c r="A56" s="4">
        <v>54</v>
      </c>
      <c r="B56" s="54" t="s">
        <v>1484</v>
      </c>
      <c r="C56" s="4" t="s">
        <v>10</v>
      </c>
      <c r="D56" s="98">
        <v>32000</v>
      </c>
      <c r="E56" s="98"/>
      <c r="F56" s="98"/>
      <c r="G56" s="98"/>
      <c r="H56" s="5">
        <v>193000</v>
      </c>
      <c r="I56" s="5">
        <f t="shared" si="0"/>
        <v>32000</v>
      </c>
      <c r="J56" s="5">
        <f t="shared" si="1"/>
        <v>102000</v>
      </c>
      <c r="K56" s="177"/>
      <c r="L56" s="14"/>
      <c r="M56" s="177"/>
      <c r="N56" s="14"/>
    </row>
    <row r="57" spans="1:14" ht="15.75">
      <c r="A57" s="4">
        <v>55</v>
      </c>
      <c r="B57" s="54" t="s">
        <v>20</v>
      </c>
      <c r="C57" s="4" t="s">
        <v>10</v>
      </c>
      <c r="D57" s="113"/>
      <c r="E57" s="137"/>
      <c r="F57" s="137"/>
      <c r="G57" s="113"/>
      <c r="H57" s="5">
        <v>193000</v>
      </c>
      <c r="I57" s="5">
        <f t="shared" si="0"/>
        <v>0</v>
      </c>
      <c r="J57" s="5">
        <f t="shared" si="1"/>
        <v>134000</v>
      </c>
      <c r="K57" s="4"/>
      <c r="L57" s="4"/>
      <c r="M57" s="4"/>
      <c r="N57" s="4"/>
    </row>
    <row r="58" spans="1:14" ht="15.75">
      <c r="A58" s="4">
        <v>56</v>
      </c>
      <c r="B58" s="54" t="s">
        <v>1485</v>
      </c>
      <c r="C58" s="4" t="s">
        <v>10</v>
      </c>
      <c r="D58" s="113"/>
      <c r="E58" s="137"/>
      <c r="F58" s="137"/>
      <c r="G58" s="113"/>
      <c r="H58" s="5">
        <v>193000</v>
      </c>
      <c r="I58" s="5">
        <f t="shared" si="0"/>
        <v>0</v>
      </c>
      <c r="J58" s="5">
        <f t="shared" si="1"/>
        <v>134000</v>
      </c>
      <c r="K58" s="4"/>
      <c r="L58" s="4"/>
      <c r="M58" s="4"/>
      <c r="N58" s="4"/>
    </row>
    <row r="59" spans="1:14" ht="15.75">
      <c r="A59" s="4">
        <v>57</v>
      </c>
      <c r="B59" s="54" t="s">
        <v>28</v>
      </c>
      <c r="C59" s="4" t="s">
        <v>10</v>
      </c>
      <c r="D59" s="113">
        <v>193000</v>
      </c>
      <c r="E59" s="137"/>
      <c r="F59" s="137"/>
      <c r="G59" s="113"/>
      <c r="H59" s="5">
        <v>193000</v>
      </c>
      <c r="I59" s="5">
        <f t="shared" si="0"/>
        <v>193000</v>
      </c>
      <c r="J59" s="5">
        <f t="shared" si="1"/>
        <v>-59000</v>
      </c>
      <c r="K59" s="4"/>
      <c r="L59" s="4"/>
      <c r="M59" s="4"/>
      <c r="N59" s="4"/>
    </row>
    <row r="60" spans="1:14" ht="15.75">
      <c r="A60" s="4">
        <v>58</v>
      </c>
      <c r="B60" s="54" t="s">
        <v>21</v>
      </c>
      <c r="C60" s="4" t="s">
        <v>10</v>
      </c>
      <c r="D60" s="113"/>
      <c r="E60" s="137"/>
      <c r="F60" s="137"/>
      <c r="G60" s="113"/>
      <c r="H60" s="5">
        <v>193000</v>
      </c>
      <c r="I60" s="5">
        <f t="shared" si="0"/>
        <v>0</v>
      </c>
      <c r="J60" s="5">
        <f t="shared" si="1"/>
        <v>134000</v>
      </c>
      <c r="K60" s="4"/>
      <c r="L60" s="4"/>
      <c r="M60" s="4"/>
      <c r="N60" s="4"/>
    </row>
    <row r="61" spans="1:14" ht="15.75">
      <c r="A61" s="4">
        <v>59</v>
      </c>
      <c r="B61" s="54" t="s">
        <v>1486</v>
      </c>
      <c r="C61" s="4" t="s">
        <v>10</v>
      </c>
      <c r="D61" s="113"/>
      <c r="E61" s="137"/>
      <c r="F61" s="137"/>
      <c r="G61" s="113"/>
      <c r="H61" s="5">
        <v>193000</v>
      </c>
      <c r="I61" s="5">
        <f t="shared" si="0"/>
        <v>0</v>
      </c>
      <c r="J61" s="5">
        <f t="shared" si="1"/>
        <v>134000</v>
      </c>
      <c r="K61" s="4"/>
      <c r="L61" s="4"/>
      <c r="M61" s="4"/>
      <c r="N61" s="4"/>
    </row>
    <row r="62" spans="1:14" ht="15.75">
      <c r="A62" s="4">
        <v>60</v>
      </c>
      <c r="B62" s="54" t="s">
        <v>1487</v>
      </c>
      <c r="C62" s="4" t="s">
        <v>10</v>
      </c>
      <c r="D62" s="113"/>
      <c r="E62" s="137"/>
      <c r="F62" s="137"/>
      <c r="G62" s="113"/>
      <c r="H62" s="5">
        <v>193000</v>
      </c>
      <c r="I62" s="5">
        <f t="shared" si="0"/>
        <v>0</v>
      </c>
      <c r="J62" s="5">
        <f t="shared" si="1"/>
        <v>134000</v>
      </c>
      <c r="K62" s="4"/>
      <c r="L62" s="4"/>
      <c r="M62" s="4"/>
      <c r="N62" s="4"/>
    </row>
    <row r="63" spans="1:14" ht="15.75">
      <c r="A63" s="4">
        <v>61</v>
      </c>
      <c r="B63" s="54" t="s">
        <v>29</v>
      </c>
      <c r="C63" s="4" t="s">
        <v>10</v>
      </c>
      <c r="D63" s="113">
        <v>32000</v>
      </c>
      <c r="E63" s="137"/>
      <c r="F63" s="137"/>
      <c r="G63" s="113"/>
      <c r="H63" s="5">
        <v>193000</v>
      </c>
      <c r="I63" s="5">
        <f t="shared" si="0"/>
        <v>32000</v>
      </c>
      <c r="J63" s="5">
        <f t="shared" si="1"/>
        <v>102000</v>
      </c>
      <c r="K63" s="4"/>
      <c r="L63" s="4"/>
      <c r="M63" s="4"/>
      <c r="N63" s="4"/>
    </row>
    <row r="64" spans="1:14" ht="15.75">
      <c r="A64" s="4">
        <v>62</v>
      </c>
      <c r="B64" s="54" t="s">
        <v>24</v>
      </c>
      <c r="C64" s="4" t="s">
        <v>10</v>
      </c>
      <c r="D64" s="113"/>
      <c r="E64" s="137"/>
      <c r="F64" s="137"/>
      <c r="G64" s="113"/>
      <c r="H64" s="5">
        <v>193000</v>
      </c>
      <c r="I64" s="5">
        <f t="shared" si="0"/>
        <v>0</v>
      </c>
      <c r="J64" s="5">
        <f t="shared" si="1"/>
        <v>134000</v>
      </c>
      <c r="K64" s="4"/>
      <c r="L64" s="4"/>
      <c r="M64" s="4"/>
      <c r="N64" s="4"/>
    </row>
    <row r="65" spans="1:14" ht="15.75">
      <c r="A65" s="4">
        <v>63</v>
      </c>
      <c r="B65" s="54" t="s">
        <v>22</v>
      </c>
      <c r="C65" s="4" t="s">
        <v>10</v>
      </c>
      <c r="D65" s="5"/>
      <c r="E65" s="5"/>
      <c r="F65" s="5"/>
      <c r="G65" s="5"/>
      <c r="H65" s="5">
        <v>193000</v>
      </c>
      <c r="I65" s="5">
        <f t="shared" si="0"/>
        <v>0</v>
      </c>
      <c r="J65" s="5">
        <f t="shared" si="1"/>
        <v>134000</v>
      </c>
      <c r="K65" s="4"/>
      <c r="L65" s="4"/>
      <c r="M65" s="4"/>
      <c r="N65" s="4"/>
    </row>
    <row r="66" spans="1:14" ht="15.75">
      <c r="A66" s="4">
        <v>64</v>
      </c>
      <c r="B66" s="54" t="s">
        <v>85</v>
      </c>
      <c r="C66" s="4" t="s">
        <v>10</v>
      </c>
      <c r="D66" s="5"/>
      <c r="E66" s="5"/>
      <c r="F66" s="5"/>
      <c r="G66" s="5"/>
      <c r="H66" s="5">
        <v>193000</v>
      </c>
      <c r="I66" s="5">
        <f t="shared" si="0"/>
        <v>0</v>
      </c>
      <c r="J66" s="5">
        <f t="shared" si="1"/>
        <v>134000</v>
      </c>
      <c r="K66" s="4"/>
      <c r="L66" s="4"/>
      <c r="M66" s="4"/>
      <c r="N66" s="4"/>
    </row>
    <row r="67" spans="1:14" ht="15.75">
      <c r="A67" s="4">
        <v>65</v>
      </c>
      <c r="B67" s="54" t="s">
        <v>23</v>
      </c>
      <c r="C67" s="4" t="s">
        <v>10</v>
      </c>
      <c r="D67" s="4"/>
      <c r="E67" s="4"/>
      <c r="F67" s="4"/>
      <c r="G67" s="4"/>
      <c r="H67" s="5">
        <v>193000</v>
      </c>
      <c r="I67" s="5">
        <f t="shared" si="0"/>
        <v>0</v>
      </c>
      <c r="J67" s="5">
        <f t="shared" si="1"/>
        <v>134000</v>
      </c>
      <c r="K67" s="4"/>
      <c r="L67" s="4"/>
      <c r="M67" s="4"/>
      <c r="N67" s="4"/>
    </row>
    <row r="68" spans="1:14" ht="15.75">
      <c r="A68" s="4">
        <v>66</v>
      </c>
      <c r="B68" s="54" t="s">
        <v>1488</v>
      </c>
      <c r="C68" s="4" t="s">
        <v>10</v>
      </c>
      <c r="D68" s="4"/>
      <c r="E68" s="4"/>
      <c r="F68" s="4"/>
      <c r="G68" s="4"/>
      <c r="H68" s="5">
        <v>193000</v>
      </c>
      <c r="I68" s="5">
        <f t="shared" ref="I68:I71" si="2">SUM(D68:G68)</f>
        <v>0</v>
      </c>
      <c r="J68" s="5">
        <f t="shared" ref="J68:J71" si="3">134000-I68</f>
        <v>134000</v>
      </c>
      <c r="K68" s="4"/>
      <c r="L68" s="4"/>
      <c r="M68" s="4"/>
      <c r="N68" s="4"/>
    </row>
    <row r="69" spans="1:14" ht="15.75">
      <c r="A69" s="4">
        <v>67</v>
      </c>
      <c r="B69" s="54" t="s">
        <v>15</v>
      </c>
      <c r="C69" s="4" t="s">
        <v>10</v>
      </c>
      <c r="D69" s="4"/>
      <c r="E69" s="4"/>
      <c r="F69" s="4"/>
      <c r="G69" s="4"/>
      <c r="H69" s="5">
        <v>193000</v>
      </c>
      <c r="I69" s="5">
        <f t="shared" si="2"/>
        <v>0</v>
      </c>
      <c r="J69" s="5">
        <f t="shared" si="3"/>
        <v>134000</v>
      </c>
      <c r="K69" s="4"/>
      <c r="L69" s="4"/>
      <c r="M69" s="4"/>
      <c r="N69" s="4"/>
    </row>
    <row r="70" spans="1:14" ht="15.75">
      <c r="A70" s="4">
        <v>68</v>
      </c>
      <c r="B70" s="54" t="s">
        <v>1489</v>
      </c>
      <c r="C70" s="4" t="s">
        <v>10</v>
      </c>
      <c r="D70" s="4"/>
      <c r="E70" s="4"/>
      <c r="F70" s="4"/>
      <c r="G70" s="4"/>
      <c r="H70" s="5">
        <v>193000</v>
      </c>
      <c r="I70" s="5">
        <f t="shared" si="2"/>
        <v>0</v>
      </c>
      <c r="J70" s="5">
        <f t="shared" si="3"/>
        <v>134000</v>
      </c>
      <c r="K70" s="4"/>
      <c r="L70" s="4"/>
      <c r="M70" s="4"/>
      <c r="N70" s="4"/>
    </row>
    <row r="71" spans="1:14" ht="15.75">
      <c r="A71" s="4">
        <v>69</v>
      </c>
      <c r="B71" s="54" t="s">
        <v>16</v>
      </c>
      <c r="C71" s="4" t="s">
        <v>10</v>
      </c>
      <c r="D71" s="4">
        <v>170000</v>
      </c>
      <c r="E71" s="4"/>
      <c r="F71" s="4"/>
      <c r="G71" s="4"/>
      <c r="H71" s="5">
        <v>193000</v>
      </c>
      <c r="I71" s="5">
        <f t="shared" si="2"/>
        <v>170000</v>
      </c>
      <c r="J71" s="5">
        <f t="shared" si="3"/>
        <v>-36000</v>
      </c>
      <c r="K71" s="4"/>
      <c r="L71" s="4"/>
      <c r="M71" s="4"/>
      <c r="N71" s="4"/>
    </row>
    <row r="72" spans="1:1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</sheetData>
  <sortState ref="A3:I64">
    <sortCondition ref="B3"/>
  </sortState>
  <mergeCells count="1">
    <mergeCell ref="B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01"/>
  <sheetViews>
    <sheetView workbookViewId="0">
      <selection activeCell="K35" sqref="K35"/>
    </sheetView>
  </sheetViews>
  <sheetFormatPr defaultColWidth="8.85546875" defaultRowHeight="15"/>
  <cols>
    <col min="1" max="1" width="3.42578125" style="33" customWidth="1"/>
    <col min="2" max="2" width="44.5703125" customWidth="1"/>
    <col min="4" max="6" width="9" bestFit="1" customWidth="1"/>
    <col min="7" max="7" width="9" customWidth="1"/>
    <col min="8" max="8" width="13.28515625" customWidth="1"/>
    <col min="9" max="9" width="12.28515625" customWidth="1"/>
    <col min="10" max="10" width="11.7109375" customWidth="1"/>
  </cols>
  <sheetData>
    <row r="1" spans="1:11">
      <c r="A1" s="257" t="s">
        <v>84</v>
      </c>
      <c r="B1" s="257"/>
      <c r="C1" s="257"/>
      <c r="D1" s="257"/>
      <c r="E1" s="257"/>
      <c r="F1" s="257"/>
      <c r="G1" s="257"/>
      <c r="H1" s="257"/>
      <c r="I1" s="257"/>
    </row>
    <row r="2" spans="1:11" ht="44.25" customHeight="1" thickBot="1">
      <c r="A2" s="163" t="s">
        <v>0</v>
      </c>
      <c r="B2" s="8" t="s">
        <v>1</v>
      </c>
      <c r="C2" s="8" t="s">
        <v>2</v>
      </c>
      <c r="D2" s="114" t="s">
        <v>4</v>
      </c>
      <c r="E2" s="114" t="s">
        <v>65</v>
      </c>
      <c r="F2" s="114" t="s">
        <v>77</v>
      </c>
      <c r="G2" s="114" t="s">
        <v>1659</v>
      </c>
      <c r="H2" s="114" t="s">
        <v>7</v>
      </c>
      <c r="I2" s="114" t="s">
        <v>8</v>
      </c>
      <c r="J2" s="114" t="s">
        <v>69</v>
      </c>
    </row>
    <row r="3" spans="1:11" ht="15" customHeight="1" thickBot="1">
      <c r="A3" s="14">
        <v>1</v>
      </c>
      <c r="B3" s="116"/>
      <c r="C3" s="4"/>
      <c r="D3" s="5"/>
      <c r="E3" s="5"/>
      <c r="F3" s="5"/>
      <c r="G3" s="5"/>
      <c r="H3" s="5"/>
      <c r="I3" s="5"/>
      <c r="J3" s="5"/>
    </row>
    <row r="4" spans="1:11" s="33" customFormat="1" ht="18.75" customHeight="1" thickBot="1">
      <c r="A4" s="163">
        <v>2</v>
      </c>
      <c r="B4" s="178"/>
      <c r="C4" s="163"/>
      <c r="D4" s="15"/>
      <c r="E4" s="167"/>
      <c r="F4" s="167"/>
      <c r="G4" s="167"/>
      <c r="H4" s="15"/>
      <c r="I4" s="15"/>
      <c r="J4" s="15"/>
    </row>
    <row r="5" spans="1:11" s="33" customFormat="1" ht="16.5" thickBot="1">
      <c r="A5" s="163">
        <v>3</v>
      </c>
      <c r="B5" s="178"/>
      <c r="C5" s="163"/>
      <c r="D5" s="167"/>
      <c r="E5" s="167"/>
      <c r="F5" s="167"/>
      <c r="G5" s="167"/>
      <c r="H5" s="15"/>
      <c r="I5" s="167"/>
      <c r="J5" s="15"/>
    </row>
    <row r="6" spans="1:11" ht="16.5" thickBot="1">
      <c r="A6" s="14">
        <v>4</v>
      </c>
      <c r="B6" s="117"/>
      <c r="C6" s="4"/>
      <c r="D6" s="5"/>
      <c r="E6" s="5"/>
      <c r="F6" s="5"/>
      <c r="G6" s="5"/>
      <c r="H6" s="5"/>
      <c r="I6" s="114"/>
      <c r="J6" s="5"/>
    </row>
    <row r="7" spans="1:11" ht="16.5" thickBot="1">
      <c r="A7" s="163">
        <v>5</v>
      </c>
      <c r="B7" s="117"/>
      <c r="C7" s="4"/>
      <c r="D7" s="5"/>
      <c r="E7" s="5"/>
      <c r="F7" s="5"/>
      <c r="G7" s="5"/>
      <c r="H7" s="5"/>
      <c r="I7" s="114"/>
      <c r="J7" s="5"/>
    </row>
    <row r="8" spans="1:11" ht="16.5" thickBot="1">
      <c r="A8" s="163">
        <v>6</v>
      </c>
      <c r="B8" s="117"/>
      <c r="C8" s="4"/>
      <c r="D8" s="5"/>
      <c r="E8" s="5"/>
      <c r="F8" s="5"/>
      <c r="G8" s="5"/>
      <c r="H8" s="5"/>
      <c r="I8" s="114"/>
      <c r="J8" s="5"/>
    </row>
    <row r="9" spans="1:11" ht="16.5" thickBot="1">
      <c r="A9" s="14">
        <v>7</v>
      </c>
      <c r="B9" s="117"/>
      <c r="C9" s="4"/>
      <c r="D9" s="5"/>
      <c r="E9" s="5"/>
      <c r="F9" s="5"/>
      <c r="G9" s="5"/>
      <c r="H9" s="5"/>
      <c r="I9" s="114"/>
      <c r="J9" s="5"/>
    </row>
    <row r="10" spans="1:11" ht="16.5" thickBot="1">
      <c r="A10" s="163">
        <v>8</v>
      </c>
      <c r="B10" s="117"/>
      <c r="C10" s="4"/>
      <c r="D10" s="5"/>
      <c r="E10" s="5"/>
      <c r="F10" s="5"/>
      <c r="G10" s="5"/>
      <c r="H10" s="5"/>
      <c r="I10" s="114"/>
      <c r="J10" s="5"/>
    </row>
    <row r="11" spans="1:11" ht="16.5" thickBot="1">
      <c r="A11" s="163">
        <v>9</v>
      </c>
      <c r="B11" s="117"/>
      <c r="C11" s="4"/>
      <c r="D11" s="5"/>
      <c r="E11" s="5"/>
      <c r="F11" s="5"/>
      <c r="G11" s="5"/>
      <c r="H11" s="5"/>
      <c r="I11" s="114"/>
      <c r="J11" s="5"/>
    </row>
    <row r="12" spans="1:11" ht="16.5" thickBot="1">
      <c r="A12" s="14">
        <v>10</v>
      </c>
      <c r="B12" s="117"/>
      <c r="C12" s="4"/>
      <c r="D12" s="5"/>
      <c r="E12" s="5"/>
      <c r="F12" s="5"/>
      <c r="G12" s="5"/>
      <c r="H12" s="5"/>
      <c r="I12" s="114"/>
      <c r="J12" s="5"/>
    </row>
    <row r="13" spans="1:11" s="33" customFormat="1" ht="16.5" thickBot="1">
      <c r="A13" s="163">
        <v>11</v>
      </c>
      <c r="B13" s="117"/>
      <c r="C13" s="4"/>
      <c r="D13" s="5"/>
      <c r="E13" s="5"/>
      <c r="F13" s="5"/>
      <c r="G13" s="5"/>
      <c r="H13" s="5"/>
      <c r="I13" s="114"/>
      <c r="J13" s="5"/>
      <c r="K13"/>
    </row>
    <row r="14" spans="1:11" ht="16.5" thickBot="1">
      <c r="A14" s="163">
        <v>12</v>
      </c>
      <c r="B14" s="166"/>
      <c r="C14" s="14"/>
      <c r="D14" s="15"/>
      <c r="E14" s="15"/>
      <c r="F14" s="15"/>
      <c r="G14" s="15"/>
      <c r="H14" s="15"/>
      <c r="I14" s="167"/>
      <c r="J14" s="15"/>
      <c r="K14" s="33"/>
    </row>
    <row r="15" spans="1:11" ht="16.5" thickBot="1">
      <c r="A15" s="14">
        <v>13</v>
      </c>
      <c r="B15" s="117"/>
      <c r="C15" s="4"/>
      <c r="D15" s="5"/>
      <c r="E15" s="5"/>
      <c r="F15" s="5"/>
      <c r="G15" s="5"/>
      <c r="H15" s="5"/>
      <c r="I15" s="114"/>
      <c r="J15" s="5"/>
    </row>
    <row r="16" spans="1:11" ht="16.5" thickBot="1">
      <c r="A16" s="163">
        <v>14</v>
      </c>
      <c r="B16" s="117"/>
      <c r="C16" s="4"/>
      <c r="D16" s="5"/>
      <c r="E16" s="5"/>
      <c r="F16" s="5"/>
      <c r="G16" s="5"/>
      <c r="H16" s="5"/>
      <c r="I16" s="114"/>
      <c r="J16" s="5"/>
    </row>
    <row r="17" spans="1:10" ht="16.5" thickBot="1">
      <c r="A17" s="163">
        <v>15</v>
      </c>
      <c r="B17" s="117"/>
      <c r="C17" s="4"/>
      <c r="D17" s="5"/>
      <c r="E17" s="5"/>
      <c r="F17" s="5"/>
      <c r="G17" s="5"/>
      <c r="H17" s="5"/>
      <c r="I17" s="114"/>
      <c r="J17" s="5"/>
    </row>
    <row r="18" spans="1:10" ht="16.5" thickBot="1">
      <c r="A18" s="14">
        <v>16</v>
      </c>
      <c r="B18" s="117"/>
      <c r="C18" s="4"/>
      <c r="D18" s="5"/>
      <c r="E18" s="5"/>
      <c r="F18" s="5"/>
      <c r="G18" s="5"/>
      <c r="H18" s="5"/>
      <c r="I18" s="114"/>
      <c r="J18" s="5"/>
    </row>
    <row r="19" spans="1:10" ht="16.5" thickBot="1">
      <c r="A19" s="163">
        <v>17</v>
      </c>
      <c r="B19" s="117"/>
      <c r="C19" s="4"/>
      <c r="D19" s="5"/>
      <c r="E19" s="5"/>
      <c r="F19" s="5"/>
      <c r="G19" s="5"/>
      <c r="H19" s="5"/>
      <c r="I19" s="114"/>
      <c r="J19" s="5"/>
    </row>
    <row r="20" spans="1:10" ht="16.5" thickBot="1">
      <c r="A20" s="163">
        <v>18</v>
      </c>
      <c r="B20" s="117"/>
      <c r="C20" s="4"/>
      <c r="D20" s="5"/>
      <c r="E20" s="5"/>
      <c r="F20" s="5"/>
      <c r="G20" s="5"/>
      <c r="H20" s="5"/>
      <c r="I20" s="114"/>
      <c r="J20" s="5"/>
    </row>
    <row r="21" spans="1:10" ht="16.5" thickBot="1">
      <c r="A21" s="14">
        <v>19</v>
      </c>
      <c r="B21" s="117"/>
      <c r="C21" s="4"/>
      <c r="D21" s="5"/>
      <c r="E21" s="5"/>
      <c r="F21" s="5"/>
      <c r="G21" s="5"/>
      <c r="H21" s="5"/>
      <c r="I21" s="168"/>
      <c r="J21" s="5"/>
    </row>
    <row r="22" spans="1:10" ht="16.5" thickBot="1">
      <c r="A22" s="163">
        <v>20</v>
      </c>
      <c r="B22" s="117"/>
      <c r="C22" s="4"/>
      <c r="D22" s="5"/>
      <c r="E22" s="5"/>
      <c r="F22" s="5"/>
      <c r="G22" s="5"/>
      <c r="H22" s="5"/>
      <c r="I22" s="114"/>
      <c r="J22" s="5"/>
    </row>
    <row r="23" spans="1:10" ht="16.5" thickBot="1">
      <c r="A23" s="163">
        <v>21</v>
      </c>
      <c r="B23" s="117"/>
      <c r="C23" s="4"/>
      <c r="D23" s="5"/>
      <c r="E23" s="5"/>
      <c r="F23" s="5"/>
      <c r="G23" s="5"/>
      <c r="H23" s="5"/>
      <c r="I23" s="114"/>
      <c r="J23" s="5"/>
    </row>
    <row r="24" spans="1:10" ht="16.5" thickBot="1">
      <c r="A24" s="14">
        <v>22</v>
      </c>
      <c r="B24" s="117"/>
      <c r="C24" s="4"/>
      <c r="D24" s="5"/>
      <c r="E24" s="5"/>
      <c r="F24" s="5"/>
      <c r="G24" s="5"/>
      <c r="H24" s="5"/>
      <c r="I24" s="114"/>
      <c r="J24" s="5"/>
    </row>
    <row r="25" spans="1:10" ht="16.5" thickBot="1">
      <c r="A25" s="163">
        <v>23</v>
      </c>
      <c r="B25" s="117"/>
      <c r="C25" s="4"/>
      <c r="D25" s="5"/>
      <c r="E25" s="5"/>
      <c r="F25" s="5"/>
      <c r="G25" s="5"/>
      <c r="H25" s="5"/>
      <c r="I25" s="114"/>
      <c r="J25" s="5"/>
    </row>
    <row r="26" spans="1:10" ht="16.5" thickBot="1">
      <c r="A26" s="163">
        <v>24</v>
      </c>
      <c r="B26" s="117"/>
      <c r="C26" s="4"/>
      <c r="D26" s="5"/>
      <c r="E26" s="5"/>
      <c r="F26" s="5"/>
      <c r="G26" s="5"/>
      <c r="H26" s="5"/>
      <c r="I26" s="114"/>
      <c r="J26" s="5"/>
    </row>
    <row r="27" spans="1:10" ht="18" customHeight="1" thickBot="1">
      <c r="A27" s="14">
        <v>25</v>
      </c>
      <c r="B27" s="117"/>
      <c r="C27" s="4"/>
      <c r="D27" s="5"/>
      <c r="E27" s="5"/>
      <c r="F27" s="5"/>
      <c r="G27" s="5"/>
      <c r="H27" s="5"/>
      <c r="I27" s="114"/>
      <c r="J27" s="5"/>
    </row>
    <row r="28" spans="1:10" ht="21.75" customHeight="1" thickBot="1">
      <c r="A28" s="163">
        <v>26</v>
      </c>
      <c r="B28" s="117"/>
      <c r="C28" s="4"/>
      <c r="D28" s="5"/>
      <c r="E28" s="5"/>
      <c r="F28" s="5"/>
      <c r="G28" s="5"/>
      <c r="H28" s="5"/>
      <c r="I28" s="114"/>
      <c r="J28" s="5"/>
    </row>
    <row r="29" spans="1:10" ht="16.5" thickBot="1">
      <c r="A29" s="163">
        <v>27</v>
      </c>
      <c r="B29" s="117"/>
      <c r="C29" s="4"/>
      <c r="D29" s="5"/>
      <c r="E29" s="5"/>
      <c r="F29" s="5"/>
      <c r="G29" s="5"/>
      <c r="H29" s="5"/>
      <c r="I29" s="114"/>
      <c r="J29" s="5"/>
    </row>
    <row r="30" spans="1:10" ht="16.5" thickBot="1">
      <c r="A30" s="14">
        <v>28</v>
      </c>
      <c r="B30" s="117"/>
      <c r="C30" s="4"/>
      <c r="D30" s="5"/>
      <c r="E30" s="5"/>
      <c r="F30" s="5"/>
      <c r="G30" s="5"/>
      <c r="H30" s="5"/>
      <c r="I30" s="114"/>
      <c r="J30" s="5"/>
    </row>
    <row r="31" spans="1:10" ht="16.5" thickBot="1">
      <c r="A31" s="163">
        <v>29</v>
      </c>
      <c r="B31" s="117"/>
      <c r="C31" s="4"/>
      <c r="D31" s="5"/>
      <c r="E31" s="5"/>
      <c r="F31" s="5"/>
      <c r="G31" s="5"/>
      <c r="H31" s="5"/>
      <c r="I31" s="114"/>
      <c r="J31" s="5"/>
    </row>
    <row r="32" spans="1:10" ht="16.5" thickBot="1">
      <c r="A32" s="163">
        <v>30</v>
      </c>
      <c r="B32" s="117"/>
      <c r="C32" s="4"/>
      <c r="D32" s="5"/>
      <c r="E32" s="5"/>
      <c r="F32" s="5"/>
      <c r="G32" s="5"/>
      <c r="H32" s="5"/>
      <c r="I32" s="114"/>
      <c r="J32" s="5"/>
    </row>
    <row r="33" spans="1:10" ht="19.5" customHeight="1" thickBot="1">
      <c r="A33" s="14">
        <v>31</v>
      </c>
      <c r="B33" s="117"/>
      <c r="C33" s="4"/>
      <c r="D33" s="5"/>
      <c r="E33" s="5"/>
      <c r="F33" s="5"/>
      <c r="G33" s="5"/>
      <c r="H33" s="5"/>
      <c r="I33" s="114"/>
      <c r="J33" s="5"/>
    </row>
    <row r="34" spans="1:10" ht="16.5" thickBot="1">
      <c r="A34" s="163">
        <v>32</v>
      </c>
      <c r="B34" s="117"/>
      <c r="C34" s="4"/>
      <c r="D34" s="5"/>
      <c r="E34" s="5"/>
      <c r="F34" s="5"/>
      <c r="G34" s="5"/>
      <c r="H34" s="5"/>
      <c r="I34" s="114"/>
      <c r="J34" s="5"/>
    </row>
    <row r="35" spans="1:10" ht="16.5" thickBot="1">
      <c r="A35" s="163">
        <v>33</v>
      </c>
      <c r="B35" s="117"/>
      <c r="C35" s="4"/>
      <c r="D35" s="5"/>
      <c r="E35" s="5"/>
      <c r="F35" s="5"/>
      <c r="G35" s="5"/>
      <c r="H35" s="5"/>
      <c r="I35" s="114"/>
      <c r="J35" s="5"/>
    </row>
    <row r="36" spans="1:10" ht="16.5" thickBot="1">
      <c r="A36" s="14">
        <v>34</v>
      </c>
      <c r="B36" s="117"/>
      <c r="C36" s="4"/>
      <c r="D36" s="5"/>
      <c r="E36" s="5"/>
      <c r="F36" s="5"/>
      <c r="G36" s="5"/>
      <c r="H36" s="5"/>
      <c r="I36" s="114"/>
      <c r="J36" s="5"/>
    </row>
    <row r="37" spans="1:10" ht="16.5" thickBot="1">
      <c r="A37" s="163">
        <v>35</v>
      </c>
      <c r="B37" s="117"/>
      <c r="C37" s="4"/>
      <c r="D37" s="5"/>
      <c r="E37" s="5"/>
      <c r="F37" s="5"/>
      <c r="G37" s="5"/>
      <c r="H37" s="5"/>
      <c r="I37" s="114"/>
      <c r="J37" s="5"/>
    </row>
    <row r="38" spans="1:10" ht="16.5" thickBot="1">
      <c r="A38" s="163">
        <v>36</v>
      </c>
      <c r="B38" s="117"/>
      <c r="C38" s="4"/>
      <c r="D38" s="5"/>
      <c r="E38" s="5"/>
      <c r="F38" s="5"/>
      <c r="G38" s="5"/>
      <c r="H38" s="5"/>
      <c r="I38" s="114"/>
      <c r="J38" s="5"/>
    </row>
    <row r="39" spans="1:10" ht="16.5" thickBot="1">
      <c r="A39" s="14">
        <v>37</v>
      </c>
      <c r="B39" s="117"/>
      <c r="C39" s="4"/>
      <c r="D39" s="5"/>
      <c r="E39" s="5"/>
      <c r="F39" s="5"/>
      <c r="G39" s="5"/>
      <c r="H39" s="5"/>
      <c r="I39" s="114"/>
      <c r="J39" s="5"/>
    </row>
    <row r="40" spans="1:10" ht="16.5" thickBot="1">
      <c r="A40" s="163">
        <v>38</v>
      </c>
      <c r="B40" s="117"/>
      <c r="C40" s="4"/>
      <c r="D40" s="5"/>
      <c r="E40" s="5"/>
      <c r="F40" s="5"/>
      <c r="G40" s="5"/>
      <c r="H40" s="5"/>
      <c r="I40" s="114"/>
      <c r="J40" s="5"/>
    </row>
    <row r="41" spans="1:10" ht="16.5" thickBot="1">
      <c r="A41" s="163" t="s">
        <v>93</v>
      </c>
      <c r="B41" s="117"/>
      <c r="C41" s="4"/>
      <c r="D41" s="5"/>
      <c r="E41" s="5"/>
      <c r="F41" s="5"/>
      <c r="G41" s="5"/>
      <c r="H41" s="5"/>
      <c r="I41" s="114"/>
      <c r="J41" s="5"/>
    </row>
    <row r="42" spans="1:10" ht="16.5" thickBot="1">
      <c r="A42" s="14">
        <v>40</v>
      </c>
      <c r="B42" s="117"/>
      <c r="C42" s="4"/>
      <c r="D42" s="5"/>
      <c r="E42" s="5"/>
      <c r="F42" s="5"/>
      <c r="G42" s="5"/>
      <c r="H42" s="5"/>
      <c r="I42" s="114"/>
      <c r="J42" s="5"/>
    </row>
    <row r="43" spans="1:10" ht="16.5" thickBot="1">
      <c r="A43" s="163">
        <v>41</v>
      </c>
      <c r="B43" s="117"/>
      <c r="C43" s="4"/>
      <c r="D43" s="5"/>
      <c r="E43" s="5"/>
      <c r="F43" s="5"/>
      <c r="G43" s="5"/>
      <c r="H43" s="5"/>
      <c r="I43" s="114"/>
      <c r="J43" s="5"/>
    </row>
    <row r="44" spans="1:10" ht="16.5" thickBot="1">
      <c r="A44" s="163">
        <v>42</v>
      </c>
      <c r="B44" s="117"/>
      <c r="C44" s="4"/>
      <c r="D44" s="5"/>
      <c r="E44" s="5"/>
      <c r="F44" s="5"/>
      <c r="G44" s="5"/>
      <c r="H44" s="5"/>
      <c r="I44" s="114"/>
      <c r="J44" s="5"/>
    </row>
    <row r="45" spans="1:10" ht="16.5" thickBot="1">
      <c r="A45" s="14">
        <v>43</v>
      </c>
      <c r="B45" s="117"/>
      <c r="C45" s="4"/>
      <c r="D45" s="5"/>
      <c r="E45" s="5"/>
      <c r="F45" s="5"/>
      <c r="G45" s="5"/>
      <c r="H45" s="5"/>
      <c r="I45" s="114"/>
      <c r="J45" s="5"/>
    </row>
    <row r="46" spans="1:10" ht="16.5" thickBot="1">
      <c r="A46" s="163">
        <v>44</v>
      </c>
      <c r="B46" s="117"/>
      <c r="C46" s="4"/>
      <c r="D46" s="5"/>
      <c r="E46" s="5"/>
      <c r="F46" s="5"/>
      <c r="G46" s="5"/>
      <c r="H46" s="5"/>
      <c r="I46" s="114"/>
      <c r="J46" s="5"/>
    </row>
    <row r="47" spans="1:10" ht="16.5" thickBot="1">
      <c r="A47" s="163">
        <v>45</v>
      </c>
      <c r="B47" s="117"/>
      <c r="C47" s="4"/>
      <c r="D47" s="5"/>
      <c r="E47" s="5"/>
      <c r="F47" s="5"/>
      <c r="G47" s="5"/>
      <c r="H47" s="5"/>
      <c r="I47" s="114"/>
      <c r="J47" s="5"/>
    </row>
    <row r="48" spans="1:10" ht="16.5" thickBot="1">
      <c r="A48" s="14">
        <v>46</v>
      </c>
      <c r="B48" s="117"/>
      <c r="C48" s="4"/>
      <c r="D48" s="5"/>
      <c r="E48" s="5"/>
      <c r="F48" s="5"/>
      <c r="G48" s="5"/>
      <c r="H48" s="5"/>
      <c r="I48" s="114"/>
      <c r="J48" s="5"/>
    </row>
    <row r="49" spans="1:10" s="33" customFormat="1" ht="16.5" thickBot="1">
      <c r="A49" s="163">
        <v>47</v>
      </c>
      <c r="B49" s="166"/>
      <c r="C49" s="14"/>
      <c r="D49" s="15"/>
      <c r="E49" s="15"/>
      <c r="F49" s="15"/>
      <c r="G49" s="15"/>
      <c r="H49" s="15"/>
      <c r="I49" s="167"/>
      <c r="J49" s="15"/>
    </row>
    <row r="50" spans="1:10" s="33" customFormat="1" ht="16.5" thickBot="1">
      <c r="A50" s="163">
        <v>48</v>
      </c>
      <c r="B50" s="166"/>
      <c r="C50" s="14"/>
      <c r="D50" s="15"/>
      <c r="E50" s="15"/>
      <c r="F50" s="15"/>
      <c r="G50" s="15"/>
      <c r="H50" s="15"/>
      <c r="I50" s="167"/>
      <c r="J50" s="15"/>
    </row>
    <row r="51" spans="1:10" ht="16.5" thickBot="1">
      <c r="A51" s="14">
        <v>49</v>
      </c>
      <c r="B51" s="117"/>
      <c r="C51" s="4"/>
      <c r="D51" s="5"/>
      <c r="E51" s="5"/>
      <c r="F51" s="5"/>
      <c r="G51" s="5"/>
      <c r="H51" s="5"/>
      <c r="I51" s="114"/>
      <c r="J51" s="5"/>
    </row>
    <row r="52" spans="1:10" ht="16.5" thickBot="1">
      <c r="A52" s="163">
        <v>50</v>
      </c>
      <c r="B52" s="117"/>
      <c r="C52" s="4"/>
      <c r="D52" s="5"/>
      <c r="E52" s="5"/>
      <c r="F52" s="5"/>
      <c r="G52" s="5"/>
      <c r="H52" s="5"/>
      <c r="I52" s="114"/>
      <c r="J52" s="5"/>
    </row>
    <row r="53" spans="1:10" ht="16.5" thickBot="1">
      <c r="A53" s="163">
        <v>51</v>
      </c>
      <c r="B53" s="117"/>
      <c r="C53" s="4"/>
      <c r="D53" s="5"/>
      <c r="E53" s="5"/>
      <c r="F53" s="5"/>
      <c r="G53" s="5"/>
      <c r="H53" s="5"/>
      <c r="I53" s="114"/>
      <c r="J53" s="5"/>
    </row>
    <row r="54" spans="1:10" ht="16.5" thickBot="1">
      <c r="A54" s="14">
        <v>52</v>
      </c>
      <c r="B54" s="117"/>
      <c r="C54" s="4"/>
      <c r="D54" s="5"/>
      <c r="E54" s="5"/>
      <c r="F54" s="5"/>
      <c r="G54" s="5"/>
      <c r="H54" s="5"/>
      <c r="I54" s="114"/>
      <c r="J54" s="5"/>
    </row>
    <row r="55" spans="1:10" ht="16.5" thickBot="1">
      <c r="A55" s="163">
        <v>53</v>
      </c>
      <c r="B55" s="117"/>
      <c r="C55" s="4"/>
      <c r="D55" s="5"/>
      <c r="E55" s="5"/>
      <c r="F55" s="5"/>
      <c r="G55" s="5"/>
      <c r="H55" s="5"/>
      <c r="I55" s="5"/>
      <c r="J55" s="5"/>
    </row>
    <row r="56" spans="1:10" ht="16.5" thickBot="1">
      <c r="A56" s="163">
        <v>54</v>
      </c>
      <c r="B56" s="117"/>
      <c r="C56" s="4"/>
      <c r="D56" s="5"/>
      <c r="E56" s="5"/>
      <c r="F56" s="5"/>
      <c r="G56" s="5"/>
      <c r="H56" s="5"/>
      <c r="I56" s="114"/>
      <c r="J56" s="5"/>
    </row>
    <row r="57" spans="1:10" ht="16.5" thickBot="1">
      <c r="A57" s="14">
        <v>55</v>
      </c>
      <c r="B57" s="117"/>
      <c r="C57" s="4"/>
      <c r="D57" s="5"/>
      <c r="E57" s="5"/>
      <c r="F57" s="5"/>
      <c r="G57" s="5"/>
      <c r="H57" s="5"/>
      <c r="I57" s="114"/>
      <c r="J57" s="5"/>
    </row>
    <row r="58" spans="1:10" ht="16.5" thickBot="1">
      <c r="A58" s="163">
        <v>56</v>
      </c>
      <c r="B58" s="116"/>
      <c r="C58" s="4"/>
      <c r="D58" s="5"/>
      <c r="E58" s="5"/>
      <c r="F58" s="5"/>
      <c r="G58" s="5"/>
      <c r="H58" s="5"/>
      <c r="I58" s="114"/>
      <c r="J58" s="5"/>
    </row>
    <row r="59" spans="1:10" ht="16.5" thickBot="1">
      <c r="A59" s="163">
        <v>57</v>
      </c>
      <c r="B59" s="117"/>
      <c r="C59" s="4"/>
      <c r="D59" s="5"/>
      <c r="E59" s="5"/>
      <c r="F59" s="5"/>
      <c r="G59" s="5"/>
      <c r="H59" s="5"/>
      <c r="I59" s="114"/>
      <c r="J59" s="5"/>
    </row>
    <row r="60" spans="1:10" ht="16.5" thickBot="1">
      <c r="A60" s="14">
        <v>58</v>
      </c>
      <c r="B60" s="117"/>
      <c r="C60" s="4"/>
      <c r="D60" s="5"/>
      <c r="E60" s="5"/>
      <c r="F60" s="5"/>
      <c r="G60" s="5"/>
      <c r="H60" s="5"/>
      <c r="I60" s="114"/>
      <c r="J60" s="5"/>
    </row>
    <row r="61" spans="1:10" ht="16.5" thickBot="1">
      <c r="A61" s="163">
        <v>59</v>
      </c>
      <c r="B61" s="117"/>
      <c r="C61" s="4"/>
      <c r="D61" s="5"/>
      <c r="E61" s="5"/>
      <c r="F61" s="5"/>
      <c r="G61" s="5"/>
      <c r="H61" s="5"/>
      <c r="I61" s="114"/>
      <c r="J61" s="5"/>
    </row>
    <row r="62" spans="1:10" ht="16.5" thickBot="1">
      <c r="A62" s="163">
        <v>60</v>
      </c>
      <c r="B62" s="117"/>
      <c r="C62" s="4"/>
      <c r="D62" s="5"/>
      <c r="E62" s="5"/>
      <c r="F62" s="5"/>
      <c r="G62" s="5"/>
      <c r="H62" s="5"/>
      <c r="I62" s="114"/>
      <c r="J62" s="5"/>
    </row>
    <row r="63" spans="1:10" ht="16.5" thickBot="1">
      <c r="A63" s="14">
        <v>61</v>
      </c>
      <c r="B63" s="117"/>
      <c r="C63" s="4"/>
      <c r="D63" s="5"/>
      <c r="E63" s="5"/>
      <c r="F63" s="5"/>
      <c r="G63" s="5"/>
      <c r="H63" s="5"/>
      <c r="I63" s="114"/>
      <c r="J63" s="5"/>
    </row>
    <row r="64" spans="1:10" ht="16.5" thickBot="1">
      <c r="A64" s="163">
        <v>62</v>
      </c>
      <c r="B64" s="117"/>
      <c r="C64" s="4"/>
      <c r="D64" s="5"/>
      <c r="E64" s="5"/>
      <c r="F64" s="5"/>
      <c r="G64" s="5"/>
      <c r="H64" s="5"/>
      <c r="I64" s="114"/>
      <c r="J64" s="5"/>
    </row>
    <row r="65" spans="1:11" ht="16.5" thickBot="1">
      <c r="A65" s="163">
        <v>63</v>
      </c>
      <c r="B65" s="117"/>
      <c r="C65" s="4"/>
      <c r="D65" s="5"/>
      <c r="E65" s="5"/>
      <c r="F65" s="5"/>
      <c r="G65" s="5"/>
      <c r="H65" s="5"/>
      <c r="I65" s="114"/>
      <c r="J65" s="5"/>
    </row>
    <row r="66" spans="1:11" ht="16.5" thickBot="1">
      <c r="A66" s="14">
        <v>64</v>
      </c>
      <c r="B66" s="117"/>
      <c r="C66" s="4"/>
      <c r="D66" s="5"/>
      <c r="E66" s="5"/>
      <c r="F66" s="5"/>
      <c r="G66" s="5"/>
      <c r="H66" s="5"/>
      <c r="I66" s="114"/>
      <c r="J66" s="5"/>
    </row>
    <row r="67" spans="1:11" ht="16.5" thickBot="1">
      <c r="A67" s="163">
        <v>65</v>
      </c>
      <c r="B67" s="117"/>
      <c r="C67" s="4"/>
      <c r="D67" s="5"/>
      <c r="E67" s="5"/>
      <c r="F67" s="5"/>
      <c r="G67" s="5"/>
      <c r="H67" s="5"/>
      <c r="I67" s="114"/>
      <c r="J67" s="5"/>
    </row>
    <row r="68" spans="1:11" ht="16.5" thickBot="1">
      <c r="A68" s="163">
        <v>66</v>
      </c>
      <c r="B68" s="117"/>
      <c r="C68" s="4"/>
      <c r="D68" s="5"/>
      <c r="E68" s="5"/>
      <c r="F68" s="5"/>
      <c r="G68" s="5"/>
      <c r="H68" s="5"/>
      <c r="I68" s="114"/>
      <c r="J68" s="5"/>
    </row>
    <row r="69" spans="1:11" s="33" customFormat="1" ht="16.5" thickBot="1">
      <c r="A69" s="14">
        <v>67</v>
      </c>
      <c r="B69" s="117"/>
      <c r="C69" s="4"/>
      <c r="D69" s="5"/>
      <c r="E69" s="5"/>
      <c r="F69" s="5"/>
      <c r="G69" s="5"/>
      <c r="H69" s="5"/>
      <c r="I69" s="114"/>
      <c r="J69" s="5"/>
      <c r="K69"/>
    </row>
    <row r="70" spans="1:11" ht="16.5" thickBot="1">
      <c r="A70" s="163">
        <v>68</v>
      </c>
      <c r="B70" s="117"/>
      <c r="C70" s="4"/>
      <c r="D70" s="5"/>
      <c r="E70" s="5"/>
      <c r="F70" s="5"/>
      <c r="G70" s="5"/>
      <c r="H70" s="5"/>
      <c r="I70" s="114"/>
      <c r="J70" s="5"/>
    </row>
    <row r="71" spans="1:11" ht="16.5" thickBot="1">
      <c r="A71" s="163">
        <v>69</v>
      </c>
      <c r="B71" s="166"/>
      <c r="C71" s="14"/>
      <c r="D71" s="15"/>
      <c r="E71" s="15"/>
      <c r="F71" s="15"/>
      <c r="G71" s="15"/>
      <c r="H71" s="15"/>
      <c r="I71" s="167"/>
      <c r="J71" s="5"/>
      <c r="K71" s="33"/>
    </row>
    <row r="72" spans="1:11" ht="16.5" thickBot="1">
      <c r="A72" s="14">
        <v>70</v>
      </c>
      <c r="B72" s="117"/>
      <c r="C72" s="4"/>
      <c r="D72" s="5"/>
      <c r="E72" s="5"/>
      <c r="F72" s="5"/>
      <c r="G72" s="5"/>
      <c r="H72" s="5"/>
      <c r="I72" s="114"/>
      <c r="J72" s="5"/>
    </row>
    <row r="73" spans="1:11" ht="16.5" hidden="1" thickBot="1">
      <c r="A73" s="163">
        <v>71</v>
      </c>
      <c r="B73" s="117"/>
      <c r="C73" s="4"/>
      <c r="D73" s="5"/>
      <c r="E73" s="5"/>
      <c r="F73" s="5"/>
      <c r="G73" s="5"/>
      <c r="H73" s="5"/>
      <c r="I73" s="114"/>
      <c r="J73" s="5"/>
    </row>
    <row r="74" spans="1:11" ht="16.5" hidden="1" thickBot="1">
      <c r="A74" s="163">
        <v>72</v>
      </c>
      <c r="B74" s="117"/>
      <c r="C74" s="4"/>
      <c r="D74" s="5"/>
      <c r="E74" s="5"/>
      <c r="F74" s="5"/>
      <c r="G74" s="5"/>
      <c r="H74" s="5"/>
      <c r="I74" s="114"/>
      <c r="J74" s="5"/>
    </row>
    <row r="75" spans="1:11" ht="16.5" hidden="1" thickBot="1">
      <c r="A75" s="14">
        <v>73</v>
      </c>
      <c r="B75" s="117"/>
      <c r="C75" s="4"/>
      <c r="D75" s="5"/>
      <c r="E75" s="5"/>
      <c r="F75" s="5"/>
      <c r="G75" s="5"/>
      <c r="H75" s="5"/>
      <c r="I75" s="114"/>
      <c r="J75" s="5"/>
    </row>
    <row r="76" spans="1:11" ht="16.5" hidden="1" thickBot="1">
      <c r="A76" s="163">
        <v>74</v>
      </c>
      <c r="B76" s="117"/>
      <c r="C76" s="4"/>
      <c r="D76" s="5"/>
      <c r="E76" s="5"/>
      <c r="F76" s="5"/>
      <c r="G76" s="5"/>
      <c r="H76" s="5"/>
      <c r="I76" s="114"/>
      <c r="J76" s="5"/>
    </row>
    <row r="77" spans="1:11" ht="16.5" hidden="1" thickBot="1">
      <c r="A77" s="163">
        <v>75</v>
      </c>
      <c r="B77" s="117"/>
      <c r="C77" s="4"/>
      <c r="D77" s="5"/>
      <c r="E77" s="5"/>
      <c r="F77" s="5"/>
      <c r="G77" s="5"/>
      <c r="H77" s="5"/>
      <c r="I77" s="114"/>
      <c r="J77" s="5"/>
    </row>
    <row r="78" spans="1:11" ht="16.5" hidden="1" customHeight="1" thickBot="1">
      <c r="A78" s="14">
        <v>76</v>
      </c>
      <c r="B78" s="117"/>
      <c r="C78" s="4"/>
      <c r="D78" s="5"/>
      <c r="E78" s="5"/>
      <c r="F78" s="5"/>
      <c r="G78" s="5"/>
      <c r="H78" s="5"/>
      <c r="I78" s="114"/>
      <c r="J78" s="5"/>
    </row>
    <row r="79" spans="1:11" ht="16.5" hidden="1" thickBot="1">
      <c r="A79" s="163">
        <v>77</v>
      </c>
      <c r="B79" s="117"/>
      <c r="C79" s="4"/>
      <c r="D79" s="5"/>
      <c r="E79" s="5"/>
      <c r="F79" s="5"/>
      <c r="G79" s="5"/>
      <c r="H79" s="5"/>
      <c r="I79" s="114"/>
      <c r="J79" s="5"/>
    </row>
    <row r="80" spans="1:11" ht="16.5" hidden="1" thickBot="1">
      <c r="A80" s="163">
        <v>78</v>
      </c>
      <c r="B80" s="117"/>
      <c r="C80" s="4"/>
      <c r="D80" s="5"/>
      <c r="E80" s="5"/>
      <c r="F80" s="5"/>
      <c r="G80" s="5"/>
      <c r="H80" s="5"/>
      <c r="I80" s="114"/>
      <c r="J80" s="5"/>
    </row>
    <row r="81" spans="1:10" ht="16.5" hidden="1" thickBot="1">
      <c r="A81" s="14">
        <v>79</v>
      </c>
      <c r="B81" s="117"/>
      <c r="C81" s="4"/>
      <c r="D81" s="5"/>
      <c r="E81" s="5"/>
      <c r="F81" s="5"/>
      <c r="G81" s="5"/>
      <c r="H81" s="5"/>
      <c r="I81" s="114"/>
      <c r="J81" s="5"/>
    </row>
    <row r="82" spans="1:10" ht="16.5" hidden="1" thickBot="1">
      <c r="A82" s="163">
        <v>80</v>
      </c>
      <c r="B82" s="117"/>
      <c r="C82" s="4"/>
      <c r="D82" s="5"/>
      <c r="E82" s="5"/>
      <c r="F82" s="5"/>
      <c r="G82" s="5"/>
      <c r="H82" s="5"/>
      <c r="I82" s="114"/>
      <c r="J82" s="5"/>
    </row>
    <row r="83" spans="1:10">
      <c r="A83" s="14"/>
      <c r="B83" s="4"/>
      <c r="C83" s="4"/>
      <c r="D83" s="5"/>
      <c r="E83" s="5"/>
      <c r="F83" s="5"/>
      <c r="G83" s="5"/>
      <c r="H83" s="5"/>
      <c r="I83" s="5"/>
      <c r="J83" s="5"/>
    </row>
    <row r="84" spans="1:10">
      <c r="A84" s="14"/>
      <c r="B84" s="4"/>
      <c r="C84" s="4"/>
      <c r="D84" s="5"/>
      <c r="E84" s="5"/>
      <c r="F84" s="5"/>
      <c r="G84" s="5"/>
      <c r="H84" s="5"/>
      <c r="I84" s="5"/>
      <c r="J84" s="5"/>
    </row>
    <row r="85" spans="1:10">
      <c r="A85" s="14"/>
      <c r="B85" s="4"/>
      <c r="C85" s="4"/>
      <c r="D85" s="5"/>
      <c r="E85" s="5"/>
      <c r="F85" s="5"/>
      <c r="G85" s="5"/>
      <c r="H85" s="5"/>
      <c r="I85" s="5"/>
      <c r="J85" s="5"/>
    </row>
    <row r="86" spans="1:10">
      <c r="A86" s="14"/>
      <c r="B86" s="4"/>
      <c r="C86" s="4"/>
      <c r="D86" s="5"/>
      <c r="E86" s="5"/>
      <c r="F86" s="5"/>
      <c r="G86" s="5"/>
      <c r="H86" s="5"/>
      <c r="I86" s="5"/>
      <c r="J86" s="5"/>
    </row>
    <row r="87" spans="1:10">
      <c r="A87" s="14"/>
      <c r="B87" s="4"/>
      <c r="C87" s="4"/>
      <c r="D87" s="5"/>
      <c r="E87" s="5"/>
      <c r="F87" s="5"/>
      <c r="G87" s="5"/>
      <c r="H87" s="5"/>
      <c r="I87" s="5"/>
      <c r="J87" s="5"/>
    </row>
    <row r="88" spans="1:10">
      <c r="A88" s="14"/>
      <c r="B88" s="4"/>
      <c r="C88" s="4"/>
      <c r="D88" s="5"/>
      <c r="E88" s="5"/>
      <c r="F88" s="5"/>
      <c r="G88" s="5"/>
      <c r="H88" s="5"/>
      <c r="I88" s="5"/>
      <c r="J88" s="5"/>
    </row>
    <row r="89" spans="1:10">
      <c r="A89" s="14"/>
      <c r="B89" s="4"/>
      <c r="C89" s="4"/>
      <c r="D89" s="5"/>
      <c r="E89" s="5"/>
      <c r="F89" s="5"/>
      <c r="G89" s="5"/>
      <c r="H89" s="5"/>
      <c r="I89" s="5"/>
      <c r="J89" s="5"/>
    </row>
    <row r="90" spans="1:10">
      <c r="A90" s="14"/>
      <c r="B90" s="4"/>
      <c r="C90" s="4"/>
      <c r="D90" s="5"/>
      <c r="E90" s="5"/>
      <c r="F90" s="5"/>
      <c r="G90" s="5"/>
      <c r="H90" s="5"/>
      <c r="I90" s="5"/>
      <c r="J90" s="5"/>
    </row>
    <row r="91" spans="1:10">
      <c r="A91" s="14"/>
      <c r="B91" s="4"/>
      <c r="C91" s="4"/>
      <c r="D91" s="5"/>
      <c r="E91" s="5"/>
      <c r="F91" s="5"/>
      <c r="G91" s="5"/>
      <c r="H91" s="5"/>
      <c r="I91" s="5"/>
      <c r="J91" s="5"/>
    </row>
    <row r="92" spans="1:10">
      <c r="A92" s="14"/>
      <c r="B92" s="4"/>
      <c r="C92" s="4"/>
      <c r="D92" s="5"/>
      <c r="E92" s="5"/>
      <c r="F92" s="5"/>
      <c r="G92" s="5"/>
      <c r="H92" s="5"/>
      <c r="I92" s="5"/>
      <c r="J92" s="5"/>
    </row>
    <row r="93" spans="1:10">
      <c r="A93" s="14"/>
      <c r="B93" s="4"/>
      <c r="C93" s="4"/>
      <c r="D93" s="5"/>
      <c r="E93" s="5"/>
      <c r="F93" s="5"/>
      <c r="G93" s="5"/>
      <c r="H93" s="5"/>
      <c r="I93" s="5"/>
      <c r="J93" s="5"/>
    </row>
    <row r="94" spans="1:10">
      <c r="A94" s="14"/>
      <c r="B94" s="4"/>
      <c r="C94" s="4"/>
      <c r="D94" s="4"/>
      <c r="E94" s="4"/>
      <c r="F94" s="4"/>
      <c r="G94" s="4"/>
      <c r="H94" s="4"/>
      <c r="I94" s="4"/>
      <c r="J94" s="4"/>
    </row>
    <row r="95" spans="1:10">
      <c r="A95" s="14"/>
      <c r="B95" s="4"/>
      <c r="C95" s="4"/>
      <c r="D95" s="4"/>
      <c r="E95" s="4"/>
      <c r="F95" s="4"/>
      <c r="G95" s="4"/>
      <c r="H95" s="4"/>
      <c r="I95" s="4"/>
      <c r="J95" s="4"/>
    </row>
    <row r="96" spans="1:10">
      <c r="A96" s="14"/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14"/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14"/>
      <c r="B98" s="4"/>
      <c r="C98" s="4"/>
      <c r="D98" s="4"/>
      <c r="E98" s="4"/>
      <c r="F98" s="4"/>
      <c r="G98" s="4"/>
      <c r="H98" s="4"/>
      <c r="I98" s="4"/>
      <c r="J98" s="4"/>
    </row>
    <row r="99" spans="1:10">
      <c r="A99" s="14"/>
      <c r="B99" s="4"/>
      <c r="C99" s="4"/>
      <c r="D99" s="4"/>
      <c r="E99" s="4"/>
      <c r="F99" s="4"/>
      <c r="G99" s="4"/>
      <c r="H99" s="4"/>
      <c r="I99" s="4"/>
      <c r="J99" s="4"/>
    </row>
    <row r="100" spans="1:10">
      <c r="A100" s="14"/>
      <c r="B100" s="4"/>
      <c r="C100" s="4"/>
      <c r="D100" s="4"/>
      <c r="E100" s="4"/>
      <c r="F100" s="4"/>
      <c r="G100" s="4"/>
      <c r="H100" s="4"/>
      <c r="I100" s="4"/>
      <c r="J100" s="4"/>
    </row>
    <row r="101" spans="1:10">
      <c r="A101" s="14"/>
      <c r="B101" s="4"/>
      <c r="C101" s="4"/>
      <c r="D101" s="4"/>
      <c r="E101" s="4"/>
      <c r="F101" s="4"/>
      <c r="G101" s="4"/>
      <c r="H101" s="4"/>
      <c r="I101" s="4"/>
      <c r="J101" s="4"/>
    </row>
  </sheetData>
  <sortState ref="A3:J82">
    <sortCondition ref="B3"/>
  </sortState>
  <mergeCells count="1">
    <mergeCell ref="A1:I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3"/>
  <sheetViews>
    <sheetView workbookViewId="0">
      <selection sqref="A1:F1"/>
    </sheetView>
  </sheetViews>
  <sheetFormatPr defaultRowHeight="15"/>
  <cols>
    <col min="1" max="1" width="4.5703125" customWidth="1"/>
    <col min="2" max="2" width="33.85546875" customWidth="1"/>
    <col min="8" max="9" width="11.5703125" bestFit="1" customWidth="1"/>
    <col min="11" max="11" width="9.7109375" bestFit="1" customWidth="1"/>
  </cols>
  <sheetData>
    <row r="1" spans="1:11">
      <c r="A1" s="254" t="s">
        <v>86</v>
      </c>
      <c r="B1" s="255"/>
      <c r="C1" s="255"/>
      <c r="D1" s="255"/>
      <c r="E1" s="255"/>
      <c r="F1" s="255"/>
      <c r="G1" s="243"/>
      <c r="H1" s="244"/>
      <c r="I1" s="4"/>
      <c r="J1" s="4"/>
    </row>
    <row r="2" spans="1:11" ht="30">
      <c r="A2" s="4" t="s">
        <v>0</v>
      </c>
      <c r="B2" s="120" t="s">
        <v>1</v>
      </c>
      <c r="C2" s="119" t="s">
        <v>2</v>
      </c>
      <c r="D2" s="119" t="s">
        <v>4</v>
      </c>
      <c r="E2" s="119" t="s">
        <v>5</v>
      </c>
      <c r="F2" s="119" t="s">
        <v>6</v>
      </c>
      <c r="G2" s="119" t="s">
        <v>1659</v>
      </c>
      <c r="H2" s="119" t="s">
        <v>78</v>
      </c>
      <c r="I2" s="119" t="s">
        <v>8</v>
      </c>
      <c r="J2" s="119" t="s">
        <v>79</v>
      </c>
    </row>
    <row r="3" spans="1:11" ht="20.25" customHeight="1">
      <c r="A3" s="4">
        <v>1</v>
      </c>
      <c r="B3" s="120"/>
      <c r="C3" s="4"/>
      <c r="D3" s="5"/>
      <c r="E3" s="17"/>
      <c r="F3" s="17"/>
      <c r="G3" s="17"/>
      <c r="H3" s="17"/>
      <c r="I3" s="17"/>
      <c r="J3" s="17"/>
    </row>
    <row r="4" spans="1:11" ht="20.25" customHeight="1">
      <c r="A4" s="4">
        <v>2</v>
      </c>
      <c r="B4" s="120"/>
      <c r="C4" s="4"/>
      <c r="D4" s="5"/>
      <c r="E4" s="17"/>
      <c r="F4" s="17"/>
      <c r="G4" s="17"/>
      <c r="H4" s="17"/>
      <c r="I4" s="17"/>
      <c r="J4" s="17"/>
    </row>
    <row r="5" spans="1:11" ht="15.75">
      <c r="A5" s="4">
        <v>3</v>
      </c>
      <c r="B5" s="120"/>
      <c r="C5" s="4"/>
      <c r="D5" s="5"/>
      <c r="E5" s="17"/>
      <c r="F5" s="17"/>
      <c r="G5" s="17"/>
      <c r="H5" s="17"/>
      <c r="I5" s="17"/>
      <c r="J5" s="17"/>
    </row>
    <row r="6" spans="1:11" ht="15.75">
      <c r="A6" s="4">
        <v>4</v>
      </c>
      <c r="B6" s="120"/>
      <c r="C6" s="4"/>
      <c r="D6" s="5"/>
      <c r="E6" s="17"/>
      <c r="F6" s="17"/>
      <c r="G6" s="17"/>
      <c r="H6" s="17"/>
      <c r="I6" s="17"/>
      <c r="J6" s="17"/>
    </row>
    <row r="7" spans="1:11" ht="15.75">
      <c r="A7" s="4">
        <v>5</v>
      </c>
      <c r="B7" s="120"/>
      <c r="C7" s="4"/>
      <c r="D7" s="5"/>
      <c r="E7" s="17"/>
      <c r="F7" s="17"/>
      <c r="G7" s="17"/>
      <c r="H7" s="17"/>
      <c r="I7" s="17"/>
      <c r="J7" s="17"/>
    </row>
    <row r="8" spans="1:11" ht="15.75">
      <c r="A8" s="4">
        <v>6</v>
      </c>
      <c r="B8" s="120"/>
      <c r="C8" s="4"/>
      <c r="D8" s="5"/>
      <c r="E8" s="17"/>
      <c r="F8" s="17"/>
      <c r="G8" s="17"/>
      <c r="H8" s="17"/>
      <c r="I8" s="17"/>
      <c r="J8" s="17"/>
    </row>
    <row r="9" spans="1:11" ht="15.75">
      <c r="A9" s="4">
        <v>7</v>
      </c>
      <c r="B9" s="120"/>
      <c r="C9" s="4"/>
      <c r="D9" s="5"/>
      <c r="E9" s="17"/>
      <c r="F9" s="17"/>
      <c r="G9" s="17"/>
      <c r="H9" s="17"/>
      <c r="I9" s="17"/>
      <c r="J9" s="17"/>
    </row>
    <row r="10" spans="1:11" ht="15.75">
      <c r="A10" s="4">
        <v>8</v>
      </c>
      <c r="B10" s="120"/>
      <c r="C10" s="4"/>
      <c r="D10" s="5"/>
      <c r="E10" s="17"/>
      <c r="F10" s="17"/>
      <c r="G10" s="17"/>
      <c r="H10" s="17"/>
      <c r="I10" s="17"/>
      <c r="J10" s="17"/>
    </row>
    <row r="11" spans="1:11" ht="15.75">
      <c r="A11" s="4">
        <v>9</v>
      </c>
      <c r="B11" s="120"/>
      <c r="C11" s="4"/>
      <c r="D11" s="5"/>
      <c r="E11" s="17"/>
      <c r="F11" s="17"/>
      <c r="G11" s="17"/>
      <c r="H11" s="17"/>
      <c r="I11" s="17"/>
      <c r="J11" s="17"/>
    </row>
    <row r="12" spans="1:11" ht="15.75">
      <c r="A12" s="4">
        <v>10</v>
      </c>
      <c r="B12" s="120"/>
      <c r="C12" s="4"/>
      <c r="D12" s="5"/>
      <c r="E12" s="17"/>
      <c r="F12" s="17"/>
      <c r="G12" s="17"/>
      <c r="H12" s="17"/>
      <c r="I12" s="17"/>
      <c r="J12" s="17"/>
    </row>
    <row r="13" spans="1:11" ht="15.75">
      <c r="A13" s="4">
        <v>11</v>
      </c>
      <c r="B13" s="120"/>
      <c r="C13" s="4"/>
      <c r="D13" s="5"/>
      <c r="E13" s="17"/>
      <c r="F13" s="17"/>
      <c r="G13" s="17"/>
      <c r="H13" s="17"/>
      <c r="I13" s="17"/>
      <c r="J13" s="17"/>
    </row>
    <row r="14" spans="1:11" s="33" customFormat="1" ht="15.75">
      <c r="A14" s="14">
        <v>12</v>
      </c>
      <c r="B14" s="121"/>
      <c r="C14" s="14"/>
      <c r="D14" s="15"/>
      <c r="E14" s="146"/>
      <c r="F14" s="146"/>
      <c r="G14" s="146"/>
      <c r="H14" s="146"/>
      <c r="I14" s="146"/>
      <c r="J14" s="146"/>
      <c r="K14" s="157"/>
    </row>
    <row r="15" spans="1:11" ht="15.75">
      <c r="A15" s="4">
        <v>13</v>
      </c>
      <c r="B15" s="120"/>
      <c r="C15" s="4"/>
      <c r="D15" s="5"/>
      <c r="E15" s="17"/>
      <c r="F15" s="17"/>
      <c r="G15" s="17"/>
      <c r="H15" s="17"/>
      <c r="I15" s="17"/>
      <c r="J15" s="17"/>
    </row>
    <row r="16" spans="1:11" ht="15.75">
      <c r="A16" s="4">
        <v>14</v>
      </c>
      <c r="B16" s="120"/>
      <c r="C16" s="4"/>
      <c r="D16" s="5"/>
      <c r="E16" s="17"/>
      <c r="F16" s="17"/>
      <c r="G16" s="17"/>
      <c r="H16" s="17"/>
      <c r="I16" s="17"/>
      <c r="J16" s="17"/>
    </row>
    <row r="17" spans="1:10" s="33" customFormat="1" ht="15.75">
      <c r="A17" s="14">
        <v>15</v>
      </c>
      <c r="B17" s="121"/>
      <c r="C17" s="14"/>
      <c r="D17" s="15"/>
      <c r="E17" s="146"/>
      <c r="F17" s="146"/>
      <c r="G17" s="146"/>
      <c r="H17" s="146"/>
      <c r="I17" s="146"/>
      <c r="J17" s="146"/>
    </row>
    <row r="18" spans="1:10" s="33" customFormat="1" ht="15.75">
      <c r="A18" s="14">
        <v>16</v>
      </c>
      <c r="B18" s="121"/>
      <c r="C18" s="14"/>
      <c r="D18" s="15"/>
      <c r="E18" s="146"/>
      <c r="F18" s="146"/>
      <c r="G18" s="146"/>
      <c r="H18" s="146"/>
      <c r="I18" s="146"/>
      <c r="J18" s="17"/>
    </row>
    <row r="19" spans="1:10" s="33" customFormat="1" ht="15.75">
      <c r="A19" s="14">
        <v>17</v>
      </c>
      <c r="B19" s="121"/>
      <c r="C19" s="14"/>
      <c r="D19" s="15"/>
      <c r="E19" s="146"/>
      <c r="F19" s="146"/>
      <c r="G19" s="146"/>
      <c r="H19" s="146"/>
      <c r="I19" s="146"/>
      <c r="J19" s="17"/>
    </row>
    <row r="20" spans="1:10" ht="15.75">
      <c r="A20" s="4">
        <v>18</v>
      </c>
      <c r="B20" s="120"/>
      <c r="C20" s="4"/>
      <c r="D20" s="5"/>
      <c r="E20" s="17"/>
      <c r="F20" s="17"/>
      <c r="G20" s="17"/>
      <c r="H20" s="17"/>
      <c r="I20" s="17"/>
      <c r="J20" s="17"/>
    </row>
    <row r="21" spans="1:10" ht="15.75">
      <c r="A21" s="4">
        <v>19</v>
      </c>
      <c r="B21" s="120"/>
      <c r="C21" s="4"/>
      <c r="D21" s="5"/>
      <c r="E21" s="17"/>
      <c r="F21" s="17"/>
      <c r="G21" s="17"/>
      <c r="H21" s="17"/>
      <c r="I21" s="17"/>
      <c r="J21" s="17"/>
    </row>
    <row r="22" spans="1:10" ht="15.75">
      <c r="A22" s="4">
        <v>20</v>
      </c>
      <c r="B22" s="120"/>
      <c r="C22" s="4"/>
      <c r="D22" s="5"/>
      <c r="E22" s="17"/>
      <c r="F22" s="17"/>
      <c r="G22" s="17"/>
      <c r="H22" s="17"/>
      <c r="I22" s="17"/>
      <c r="J22" s="17"/>
    </row>
    <row r="23" spans="1:10" ht="15.75">
      <c r="A23" s="4">
        <v>21</v>
      </c>
      <c r="B23" s="120"/>
      <c r="C23" s="4"/>
      <c r="D23" s="5"/>
      <c r="E23" s="17"/>
      <c r="F23" s="17"/>
      <c r="G23" s="17"/>
      <c r="H23" s="17"/>
      <c r="I23" s="17"/>
      <c r="J23" s="17"/>
    </row>
    <row r="24" spans="1:10" ht="15.75">
      <c r="A24" s="4">
        <v>22</v>
      </c>
      <c r="B24" s="120"/>
      <c r="C24" s="4"/>
      <c r="D24" s="5"/>
      <c r="E24" s="17"/>
      <c r="F24" s="17"/>
      <c r="G24" s="17"/>
      <c r="H24" s="17"/>
      <c r="I24" s="17"/>
      <c r="J24" s="17"/>
    </row>
    <row r="25" spans="1:10" ht="15.75">
      <c r="A25" s="4">
        <v>23</v>
      </c>
      <c r="B25" s="120"/>
      <c r="C25" s="4"/>
      <c r="D25" s="5"/>
      <c r="E25" s="17"/>
      <c r="F25" s="17"/>
      <c r="G25" s="17"/>
      <c r="H25" s="17"/>
      <c r="I25" s="17"/>
      <c r="J25" s="17"/>
    </row>
    <row r="26" spans="1:10" ht="15.75">
      <c r="A26" s="4">
        <v>24</v>
      </c>
      <c r="B26" s="120"/>
      <c r="C26" s="4"/>
      <c r="D26" s="5"/>
      <c r="E26" s="17"/>
      <c r="F26" s="17"/>
      <c r="G26" s="17"/>
      <c r="H26" s="17"/>
      <c r="I26" s="17"/>
      <c r="J26" s="17"/>
    </row>
    <row r="27" spans="1:10" ht="15.75">
      <c r="A27" s="4">
        <v>25</v>
      </c>
      <c r="B27" s="120"/>
      <c r="C27" s="4"/>
      <c r="D27" s="5"/>
      <c r="E27" s="17"/>
      <c r="F27" s="17"/>
      <c r="G27" s="17"/>
      <c r="H27" s="17"/>
      <c r="I27" s="17"/>
      <c r="J27" s="17"/>
    </row>
    <row r="28" spans="1:10" ht="15.75">
      <c r="A28" s="4">
        <v>26</v>
      </c>
      <c r="B28" s="120"/>
      <c r="C28" s="4"/>
      <c r="D28" s="5"/>
      <c r="E28" s="17"/>
      <c r="F28" s="17"/>
      <c r="G28" s="17"/>
      <c r="H28" s="17"/>
      <c r="I28" s="17"/>
      <c r="J28" s="17"/>
    </row>
    <row r="29" spans="1:10" ht="15.75">
      <c r="A29" s="4">
        <v>27</v>
      </c>
      <c r="B29" s="120"/>
      <c r="C29" s="4"/>
      <c r="D29" s="5"/>
      <c r="E29" s="17"/>
      <c r="F29" s="17"/>
      <c r="G29" s="17"/>
      <c r="H29" s="17"/>
      <c r="I29" s="17"/>
      <c r="J29" s="17"/>
    </row>
    <row r="30" spans="1:10" ht="15.75">
      <c r="A30" s="4">
        <v>28</v>
      </c>
      <c r="B30" s="120"/>
      <c r="C30" s="4"/>
      <c r="D30" s="5"/>
      <c r="E30" s="17"/>
      <c r="F30" s="17"/>
      <c r="G30" s="17"/>
      <c r="H30" s="17"/>
      <c r="I30" s="17"/>
      <c r="J30" s="17"/>
    </row>
    <row r="31" spans="1:10" ht="15.75">
      <c r="A31" s="4">
        <v>29</v>
      </c>
      <c r="B31" s="120"/>
      <c r="C31" s="4"/>
      <c r="D31" s="5"/>
      <c r="E31" s="17"/>
      <c r="F31" s="17"/>
      <c r="G31" s="17"/>
      <c r="H31" s="17"/>
      <c r="I31" s="17"/>
      <c r="J31" s="17"/>
    </row>
    <row r="32" spans="1:10" ht="15.75">
      <c r="A32" s="4">
        <v>30</v>
      </c>
      <c r="B32" s="120"/>
      <c r="C32" s="4"/>
      <c r="D32" s="5"/>
      <c r="E32" s="17"/>
      <c r="F32" s="17"/>
      <c r="G32" s="17"/>
      <c r="H32" s="17"/>
      <c r="I32" s="17"/>
      <c r="J32" s="17"/>
    </row>
    <row r="33" spans="1:10" ht="15.75">
      <c r="A33" s="4">
        <v>31</v>
      </c>
      <c r="B33" s="120"/>
      <c r="C33" s="4"/>
      <c r="D33" s="5"/>
      <c r="E33" s="17"/>
      <c r="F33" s="17"/>
      <c r="G33" s="17"/>
      <c r="H33" s="17"/>
      <c r="I33" s="17"/>
      <c r="J33" s="17"/>
    </row>
    <row r="34" spans="1:10" ht="15.75">
      <c r="A34" s="4">
        <v>32</v>
      </c>
      <c r="B34" s="120"/>
      <c r="C34" s="4"/>
      <c r="D34" s="5"/>
      <c r="E34" s="17"/>
      <c r="F34" s="17"/>
      <c r="G34" s="17"/>
      <c r="H34" s="17"/>
      <c r="I34" s="17"/>
      <c r="J34" s="17"/>
    </row>
    <row r="35" spans="1:10" ht="15.75">
      <c r="A35" s="4">
        <v>33</v>
      </c>
      <c r="B35" s="120"/>
      <c r="C35" s="4"/>
      <c r="D35" s="5"/>
      <c r="E35" s="17"/>
      <c r="F35" s="17"/>
      <c r="G35" s="17"/>
      <c r="H35" s="17"/>
      <c r="I35" s="17"/>
      <c r="J35" s="17"/>
    </row>
    <row r="36" spans="1:10" ht="15.75">
      <c r="A36" s="4">
        <v>34</v>
      </c>
      <c r="B36" s="120"/>
      <c r="C36" s="4"/>
      <c r="D36" s="5"/>
      <c r="E36" s="17"/>
      <c r="F36" s="17"/>
      <c r="G36" s="17"/>
      <c r="H36" s="17"/>
      <c r="I36" s="17"/>
      <c r="J36" s="17"/>
    </row>
    <row r="37" spans="1:10" ht="15.75">
      <c r="A37" s="4">
        <v>35</v>
      </c>
      <c r="B37" s="120"/>
      <c r="C37" s="4"/>
      <c r="D37" s="5"/>
      <c r="E37" s="17"/>
      <c r="F37" s="17"/>
      <c r="G37" s="17"/>
      <c r="H37" s="17"/>
      <c r="I37" s="17"/>
      <c r="J37" s="17"/>
    </row>
    <row r="38" spans="1:10" s="33" customFormat="1" ht="15.75">
      <c r="A38" s="14">
        <v>36</v>
      </c>
      <c r="B38" s="121"/>
      <c r="C38" s="14"/>
      <c r="D38" s="15"/>
      <c r="E38" s="146"/>
      <c r="F38" s="146"/>
      <c r="G38" s="146"/>
      <c r="H38" s="146"/>
      <c r="I38" s="146"/>
      <c r="J38" s="146"/>
    </row>
    <row r="39" spans="1:10" ht="15.75">
      <c r="A39" s="4">
        <v>37</v>
      </c>
      <c r="B39" s="120"/>
      <c r="C39" s="4"/>
      <c r="D39" s="5"/>
      <c r="E39" s="17"/>
      <c r="F39" s="17"/>
      <c r="G39" s="17"/>
      <c r="H39" s="17"/>
      <c r="I39" s="17"/>
      <c r="J39" s="17"/>
    </row>
    <row r="40" spans="1:10" ht="15.75">
      <c r="A40" s="4">
        <v>38</v>
      </c>
      <c r="B40" s="120"/>
      <c r="C40" s="4"/>
      <c r="D40" s="5"/>
      <c r="E40" s="17"/>
      <c r="F40" s="17"/>
      <c r="G40" s="17"/>
      <c r="H40" s="17"/>
      <c r="I40" s="17"/>
      <c r="J40" s="17"/>
    </row>
    <row r="41" spans="1:10" ht="15.75">
      <c r="A41" s="4">
        <v>39</v>
      </c>
      <c r="B41" s="120"/>
      <c r="C41" s="4"/>
      <c r="D41" s="5"/>
      <c r="E41" s="17"/>
      <c r="F41" s="17"/>
      <c r="G41" s="17"/>
      <c r="H41" s="17"/>
      <c r="I41" s="17"/>
      <c r="J41" s="17"/>
    </row>
    <row r="42" spans="1:10" ht="15.75">
      <c r="A42" s="4">
        <v>40</v>
      </c>
      <c r="B42" s="120"/>
      <c r="C42" s="4"/>
      <c r="D42" s="5"/>
      <c r="E42" s="17"/>
      <c r="F42" s="17"/>
      <c r="G42" s="17"/>
      <c r="H42" s="17"/>
      <c r="I42" s="17"/>
      <c r="J42" s="17"/>
    </row>
    <row r="43" spans="1:10" ht="15.75">
      <c r="A43" s="4">
        <v>41</v>
      </c>
      <c r="B43" s="120"/>
      <c r="C43" s="4"/>
      <c r="D43" s="5"/>
      <c r="E43" s="17"/>
      <c r="F43" s="17"/>
      <c r="G43" s="17"/>
      <c r="H43" s="17"/>
      <c r="I43" s="17"/>
      <c r="J43" s="17"/>
    </row>
    <row r="44" spans="1:10" ht="15.75">
      <c r="A44" s="4">
        <v>42</v>
      </c>
      <c r="B44" s="120"/>
      <c r="C44" s="4"/>
      <c r="D44" s="5"/>
      <c r="E44" s="17"/>
      <c r="F44" s="17"/>
      <c r="G44" s="17"/>
      <c r="H44" s="17"/>
      <c r="I44" s="17"/>
      <c r="J44" s="17"/>
    </row>
    <row r="45" spans="1:10" ht="15.75">
      <c r="A45" s="4">
        <v>43</v>
      </c>
      <c r="B45" s="120"/>
      <c r="C45" s="4"/>
      <c r="D45" s="5"/>
      <c r="E45" s="17"/>
      <c r="F45" s="17"/>
      <c r="G45" s="17"/>
      <c r="H45" s="17"/>
      <c r="I45" s="17"/>
      <c r="J45" s="17"/>
    </row>
    <row r="46" spans="1:10" ht="15.75">
      <c r="A46" s="4">
        <v>45</v>
      </c>
      <c r="B46" s="120"/>
      <c r="C46" s="4"/>
      <c r="D46" s="5"/>
      <c r="E46" s="17"/>
      <c r="F46" s="17"/>
      <c r="G46" s="17"/>
      <c r="H46" s="17"/>
      <c r="I46" s="17"/>
      <c r="J46" s="17"/>
    </row>
    <row r="47" spans="1:10" ht="15.75">
      <c r="A47" s="4">
        <v>46</v>
      </c>
      <c r="B47" s="120"/>
      <c r="C47" s="4"/>
      <c r="D47" s="5"/>
      <c r="E47" s="17"/>
      <c r="F47" s="17"/>
      <c r="G47" s="17"/>
      <c r="H47" s="17"/>
      <c r="I47" s="17"/>
      <c r="J47" s="17"/>
    </row>
    <row r="48" spans="1:10" ht="15.75">
      <c r="A48" s="4">
        <v>47</v>
      </c>
      <c r="B48" s="120"/>
      <c r="C48" s="4"/>
      <c r="D48" s="5"/>
      <c r="E48" s="17"/>
      <c r="F48" s="17"/>
      <c r="G48" s="17"/>
      <c r="H48" s="17"/>
      <c r="I48" s="17"/>
      <c r="J48" s="17"/>
    </row>
    <row r="49" spans="1:10" ht="15.75">
      <c r="A49" s="4">
        <v>48</v>
      </c>
      <c r="B49" s="120"/>
      <c r="C49" s="4"/>
      <c r="D49" s="5"/>
      <c r="E49" s="17"/>
      <c r="F49" s="17"/>
      <c r="G49" s="17"/>
      <c r="H49" s="17"/>
      <c r="I49" s="17"/>
      <c r="J49" s="17"/>
    </row>
    <row r="50" spans="1:10" ht="15.75">
      <c r="A50" s="4">
        <v>49</v>
      </c>
      <c r="B50" s="120"/>
      <c r="C50" s="4"/>
      <c r="D50" s="5"/>
      <c r="E50" s="17"/>
      <c r="F50" s="17"/>
      <c r="G50" s="17"/>
      <c r="H50" s="17"/>
      <c r="I50" s="17"/>
      <c r="J50" s="17"/>
    </row>
    <row r="51" spans="1:10" ht="15.75">
      <c r="A51" s="4">
        <v>50</v>
      </c>
      <c r="B51" s="120"/>
      <c r="C51" s="4"/>
      <c r="D51" s="5"/>
      <c r="E51" s="17"/>
      <c r="F51" s="17"/>
      <c r="G51" s="17"/>
      <c r="H51" s="17"/>
      <c r="I51" s="17"/>
      <c r="J51" s="17"/>
    </row>
    <row r="53" spans="1:10">
      <c r="H53" s="105"/>
      <c r="I53" s="105"/>
      <c r="J53" s="105"/>
    </row>
  </sheetData>
  <sortState ref="A3:I110">
    <sortCondition ref="B3"/>
  </sortState>
  <mergeCells count="1">
    <mergeCell ref="A1:F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67"/>
  <sheetViews>
    <sheetView workbookViewId="0">
      <selection activeCell="D2" sqref="D1:D1048576"/>
    </sheetView>
  </sheetViews>
  <sheetFormatPr defaultColWidth="8.85546875" defaultRowHeight="15"/>
  <cols>
    <col min="1" max="1" width="5.7109375" customWidth="1"/>
    <col min="2" max="2" width="41" customWidth="1"/>
    <col min="4" max="4" width="10" customWidth="1"/>
    <col min="5" max="5" width="9.42578125" customWidth="1"/>
    <col min="6" max="6" width="9.28515625" customWidth="1"/>
    <col min="7" max="7" width="9" customWidth="1"/>
    <col min="8" max="9" width="11.5703125" bestFit="1" customWidth="1"/>
    <col min="10" max="10" width="9" bestFit="1" customWidth="1"/>
  </cols>
  <sheetData>
    <row r="1" spans="1:11">
      <c r="A1" s="252" t="s">
        <v>83</v>
      </c>
      <c r="B1" s="252"/>
      <c r="C1" s="252"/>
      <c r="D1" s="252"/>
      <c r="E1" s="252"/>
      <c r="F1" s="252"/>
      <c r="G1" s="252"/>
      <c r="H1" s="252"/>
      <c r="I1" s="4"/>
      <c r="J1" s="4"/>
    </row>
    <row r="2" spans="1:11" ht="30">
      <c r="A2" s="118" t="s">
        <v>0</v>
      </c>
      <c r="B2" s="118" t="s">
        <v>1</v>
      </c>
      <c r="C2" s="119" t="s">
        <v>2</v>
      </c>
      <c r="D2" s="119" t="s">
        <v>4</v>
      </c>
      <c r="E2" s="119" t="s">
        <v>5</v>
      </c>
      <c r="F2" s="119" t="s">
        <v>77</v>
      </c>
      <c r="G2" s="119" t="s">
        <v>1659</v>
      </c>
      <c r="H2" s="119" t="s">
        <v>78</v>
      </c>
      <c r="I2" s="119" t="s">
        <v>8</v>
      </c>
      <c r="J2" s="119" t="s">
        <v>79</v>
      </c>
      <c r="K2" s="115"/>
    </row>
    <row r="3" spans="1:11" s="33" customFormat="1" ht="15.75">
      <c r="A3" s="14">
        <v>1</v>
      </c>
      <c r="B3" s="121"/>
      <c r="C3" s="14"/>
      <c r="D3" s="146"/>
      <c r="E3" s="146"/>
      <c r="F3" s="146"/>
      <c r="G3" s="146"/>
      <c r="H3" s="146"/>
      <c r="I3" s="146"/>
      <c r="J3" s="146"/>
    </row>
    <row r="4" spans="1:11" ht="15.75">
      <c r="A4" s="14">
        <v>2</v>
      </c>
      <c r="B4" s="120"/>
      <c r="C4" s="4"/>
      <c r="D4" s="17"/>
      <c r="E4" s="17"/>
      <c r="F4" s="17"/>
      <c r="G4" s="17"/>
      <c r="H4" s="17"/>
      <c r="I4" s="17"/>
      <c r="J4" s="146"/>
    </row>
    <row r="5" spans="1:11" ht="15.75">
      <c r="A5" s="14">
        <v>3</v>
      </c>
      <c r="B5" s="120"/>
      <c r="C5" s="4"/>
      <c r="D5" s="17"/>
      <c r="E5" s="17"/>
      <c r="F5" s="17"/>
      <c r="G5" s="17"/>
      <c r="H5" s="17"/>
      <c r="I5" s="17"/>
      <c r="J5" s="146"/>
    </row>
    <row r="6" spans="1:11" ht="15.75">
      <c r="A6" s="14">
        <v>4</v>
      </c>
      <c r="B6" s="121"/>
      <c r="C6" s="14"/>
      <c r="D6" s="146"/>
      <c r="E6" s="16"/>
      <c r="F6" s="16"/>
      <c r="G6" s="16"/>
      <c r="H6" s="17"/>
      <c r="I6" s="17"/>
      <c r="J6" s="146"/>
    </row>
    <row r="7" spans="1:11" ht="15.75">
      <c r="A7" s="14">
        <v>5</v>
      </c>
      <c r="B7" s="120"/>
      <c r="C7" s="4"/>
      <c r="D7" s="17"/>
      <c r="E7" s="17"/>
      <c r="F7" s="17"/>
      <c r="G7" s="17"/>
      <c r="H7" s="17"/>
      <c r="I7" s="17"/>
      <c r="J7" s="146"/>
    </row>
    <row r="8" spans="1:11" ht="15.75">
      <c r="A8" s="14">
        <v>6</v>
      </c>
      <c r="B8" s="121"/>
      <c r="C8" s="4"/>
      <c r="D8" s="146"/>
      <c r="E8" s="16"/>
      <c r="F8" s="16"/>
      <c r="G8" s="16"/>
      <c r="H8" s="17"/>
      <c r="I8" s="17"/>
      <c r="J8" s="146"/>
    </row>
    <row r="9" spans="1:11" ht="15.75">
      <c r="A9" s="14">
        <v>7</v>
      </c>
      <c r="B9" s="120"/>
      <c r="C9" s="4"/>
      <c r="D9" s="17"/>
      <c r="E9" s="17"/>
      <c r="F9" s="17"/>
      <c r="G9" s="17"/>
      <c r="H9" s="17"/>
      <c r="I9" s="17"/>
      <c r="J9" s="146"/>
    </row>
    <row r="10" spans="1:11" ht="15.75">
      <c r="A10" s="14">
        <v>8</v>
      </c>
      <c r="B10" s="120"/>
      <c r="C10" s="4"/>
      <c r="D10" s="17"/>
      <c r="E10" s="17"/>
      <c r="F10" s="17"/>
      <c r="G10" s="17"/>
      <c r="H10" s="17"/>
      <c r="I10" s="17"/>
      <c r="J10" s="146"/>
    </row>
    <row r="11" spans="1:11" ht="15.75">
      <c r="A11" s="14">
        <v>9</v>
      </c>
      <c r="B11" s="120"/>
      <c r="C11" s="4"/>
      <c r="D11" s="17"/>
      <c r="E11" s="17"/>
      <c r="F11" s="17"/>
      <c r="G11" s="17"/>
      <c r="H11" s="17"/>
      <c r="I11" s="17"/>
      <c r="J11" s="146"/>
    </row>
    <row r="12" spans="1:11" ht="15.75">
      <c r="A12" s="14">
        <v>10</v>
      </c>
      <c r="B12" s="120"/>
      <c r="C12" s="4"/>
      <c r="D12" s="17"/>
      <c r="E12" s="17"/>
      <c r="F12" s="17"/>
      <c r="G12" s="17"/>
      <c r="H12" s="17"/>
      <c r="I12" s="17"/>
      <c r="J12" s="146"/>
    </row>
    <row r="13" spans="1:11" ht="15.75">
      <c r="A13" s="14">
        <v>11</v>
      </c>
      <c r="B13" s="120"/>
      <c r="C13" s="4"/>
      <c r="D13" s="17"/>
      <c r="E13" s="17"/>
      <c r="F13" s="17"/>
      <c r="G13" s="17"/>
      <c r="H13" s="17"/>
      <c r="I13" s="17"/>
      <c r="J13" s="146"/>
    </row>
    <row r="14" spans="1:11" ht="15.75">
      <c r="A14" s="14">
        <v>12</v>
      </c>
      <c r="B14" s="120"/>
      <c r="C14" s="4"/>
      <c r="D14" s="17"/>
      <c r="E14" s="17"/>
      <c r="F14" s="17"/>
      <c r="G14" s="17"/>
      <c r="H14" s="17"/>
      <c r="I14" s="17"/>
      <c r="J14" s="146"/>
    </row>
    <row r="15" spans="1:11" ht="15.75">
      <c r="A15" s="14">
        <v>13</v>
      </c>
      <c r="B15" s="120"/>
      <c r="C15" s="4"/>
      <c r="D15" s="17"/>
      <c r="E15" s="17"/>
      <c r="F15" s="17"/>
      <c r="G15" s="17"/>
      <c r="H15" s="17"/>
      <c r="I15" s="17"/>
      <c r="J15" s="146"/>
    </row>
    <row r="16" spans="1:11" ht="15.75">
      <c r="A16" s="14">
        <v>14</v>
      </c>
      <c r="B16" s="120"/>
      <c r="C16" s="4"/>
      <c r="D16" s="17"/>
      <c r="E16" s="17"/>
      <c r="F16" s="17"/>
      <c r="G16" s="17"/>
      <c r="H16" s="17"/>
      <c r="I16" s="17"/>
      <c r="J16" s="146"/>
    </row>
    <row r="17" spans="1:10" ht="15.75">
      <c r="A17" s="14">
        <v>15</v>
      </c>
      <c r="B17" s="120"/>
      <c r="C17" s="4"/>
      <c r="D17" s="17"/>
      <c r="E17" s="17"/>
      <c r="F17" s="17"/>
      <c r="G17" s="17"/>
      <c r="H17" s="17"/>
      <c r="I17" s="17"/>
      <c r="J17" s="146"/>
    </row>
    <row r="18" spans="1:10" ht="15.75">
      <c r="A18" s="14">
        <v>16</v>
      </c>
      <c r="B18" s="120"/>
      <c r="C18" s="4"/>
      <c r="D18" s="17"/>
      <c r="E18" s="17"/>
      <c r="F18" s="17"/>
      <c r="G18" s="17"/>
      <c r="H18" s="17"/>
      <c r="I18" s="17"/>
      <c r="J18" s="146"/>
    </row>
    <row r="19" spans="1:10" s="33" customFormat="1" ht="15.75">
      <c r="A19" s="14">
        <v>17</v>
      </c>
      <c r="B19" s="121"/>
      <c r="C19" s="14"/>
      <c r="D19" s="146"/>
      <c r="E19" s="146"/>
      <c r="F19" s="146"/>
      <c r="G19" s="146"/>
      <c r="H19" s="146"/>
      <c r="I19" s="146"/>
      <c r="J19" s="146"/>
    </row>
    <row r="20" spans="1:10" ht="15.75">
      <c r="A20" s="14">
        <v>18</v>
      </c>
      <c r="B20" s="120"/>
      <c r="C20" s="4"/>
      <c r="D20" s="17"/>
      <c r="E20" s="17"/>
      <c r="F20" s="17"/>
      <c r="G20" s="17"/>
      <c r="H20" s="17"/>
      <c r="I20" s="17"/>
      <c r="J20" s="146"/>
    </row>
    <row r="21" spans="1:10" ht="15.75">
      <c r="A21" s="14">
        <v>19</v>
      </c>
      <c r="B21" s="120"/>
      <c r="C21" s="4"/>
      <c r="D21" s="17"/>
      <c r="E21" s="17"/>
      <c r="F21" s="17"/>
      <c r="G21" s="17"/>
      <c r="H21" s="17"/>
      <c r="I21" s="17"/>
      <c r="J21" s="146"/>
    </row>
    <row r="22" spans="1:10" ht="15.75">
      <c r="A22" s="14">
        <v>20</v>
      </c>
      <c r="B22" s="120"/>
      <c r="C22" s="4"/>
      <c r="D22" s="17"/>
      <c r="E22" s="17"/>
      <c r="F22" s="17"/>
      <c r="G22" s="17"/>
      <c r="H22" s="17"/>
      <c r="I22" s="17"/>
      <c r="J22" s="146"/>
    </row>
    <row r="23" spans="1:10" ht="15.75">
      <c r="A23" s="14">
        <v>21</v>
      </c>
      <c r="B23" s="120"/>
      <c r="C23" s="4"/>
      <c r="D23" s="17"/>
      <c r="E23" s="17"/>
      <c r="F23" s="17"/>
      <c r="G23" s="17"/>
      <c r="H23" s="17"/>
      <c r="I23" s="17"/>
      <c r="J23" s="146"/>
    </row>
    <row r="24" spans="1:10" ht="15.75">
      <c r="A24" s="14">
        <v>22</v>
      </c>
      <c r="B24" s="120"/>
      <c r="C24" s="4"/>
      <c r="D24" s="17"/>
      <c r="E24" s="17"/>
      <c r="F24" s="17"/>
      <c r="G24" s="17"/>
      <c r="H24" s="17"/>
      <c r="I24" s="17"/>
      <c r="J24" s="146"/>
    </row>
    <row r="25" spans="1:10" ht="15.75">
      <c r="A25" s="14">
        <v>23</v>
      </c>
      <c r="B25" s="120"/>
      <c r="C25" s="4"/>
      <c r="D25" s="17"/>
      <c r="E25" s="17"/>
      <c r="F25" s="17"/>
      <c r="G25" s="17"/>
      <c r="H25" s="17"/>
      <c r="I25" s="17"/>
      <c r="J25" s="146"/>
    </row>
    <row r="26" spans="1:10" ht="15.75">
      <c r="A26" s="14">
        <v>24</v>
      </c>
      <c r="B26" s="120"/>
      <c r="C26" s="4"/>
      <c r="D26" s="17"/>
      <c r="E26" s="17"/>
      <c r="F26" s="17"/>
      <c r="G26" s="17"/>
      <c r="H26" s="17"/>
      <c r="I26" s="17"/>
      <c r="J26" s="146"/>
    </row>
    <row r="27" spans="1:10" s="33" customFormat="1" ht="15.75">
      <c r="A27" s="14">
        <v>25</v>
      </c>
      <c r="B27" s="121"/>
      <c r="C27" s="14"/>
      <c r="D27" s="146"/>
      <c r="E27" s="160"/>
      <c r="F27" s="160"/>
      <c r="G27" s="160"/>
      <c r="H27" s="146"/>
      <c r="I27" s="146"/>
      <c r="J27" s="146"/>
    </row>
    <row r="28" spans="1:10" ht="15.75">
      <c r="A28" s="14">
        <v>26</v>
      </c>
      <c r="B28" s="120"/>
      <c r="C28" s="4"/>
      <c r="D28" s="17"/>
      <c r="E28" s="17"/>
      <c r="F28" s="17"/>
      <c r="G28" s="17"/>
      <c r="H28" s="17"/>
      <c r="I28" s="17"/>
      <c r="J28" s="146"/>
    </row>
    <row r="29" spans="1:10" ht="15.75">
      <c r="A29" s="14">
        <v>27</v>
      </c>
      <c r="B29" s="120"/>
      <c r="C29" s="4"/>
      <c r="D29" s="17"/>
      <c r="E29" s="17"/>
      <c r="F29" s="17"/>
      <c r="G29" s="17"/>
      <c r="H29" s="17"/>
      <c r="I29" s="17"/>
      <c r="J29" s="146"/>
    </row>
    <row r="30" spans="1:10" ht="15.75">
      <c r="A30" s="14">
        <v>28</v>
      </c>
      <c r="B30" s="120"/>
      <c r="C30" s="4"/>
      <c r="D30" s="17"/>
      <c r="E30" s="17"/>
      <c r="F30" s="17"/>
      <c r="G30" s="17"/>
      <c r="H30" s="17"/>
      <c r="I30" s="17"/>
      <c r="J30" s="146"/>
    </row>
    <row r="31" spans="1:10" ht="15.75">
      <c r="A31" s="14">
        <v>29</v>
      </c>
      <c r="B31" s="120"/>
      <c r="C31" s="4"/>
      <c r="D31" s="17"/>
      <c r="E31" s="17"/>
      <c r="F31" s="17"/>
      <c r="G31" s="17"/>
      <c r="H31" s="17"/>
      <c r="I31" s="17"/>
      <c r="J31" s="146"/>
    </row>
    <row r="32" spans="1:10" ht="15.75">
      <c r="A32" s="14">
        <v>30</v>
      </c>
      <c r="B32" s="120"/>
      <c r="C32" s="4"/>
      <c r="D32" s="17"/>
      <c r="E32" s="17"/>
      <c r="F32" s="17"/>
      <c r="G32" s="17"/>
      <c r="H32" s="17"/>
      <c r="I32" s="17"/>
      <c r="J32" s="146"/>
    </row>
    <row r="33" spans="1:10" ht="15.75">
      <c r="A33" s="14">
        <v>31</v>
      </c>
      <c r="B33" s="120"/>
      <c r="C33" s="4"/>
      <c r="D33" s="17"/>
      <c r="E33" s="17"/>
      <c r="F33" s="17"/>
      <c r="G33" s="17"/>
      <c r="H33" s="17"/>
      <c r="I33" s="17"/>
      <c r="J33" s="146"/>
    </row>
    <row r="34" spans="1:10" ht="15.75">
      <c r="A34" s="14">
        <v>32</v>
      </c>
      <c r="B34" s="120"/>
      <c r="C34" s="4"/>
      <c r="D34" s="17"/>
      <c r="E34" s="17"/>
      <c r="F34" s="17"/>
      <c r="G34" s="17"/>
      <c r="H34" s="17"/>
      <c r="I34" s="17"/>
      <c r="J34" s="146"/>
    </row>
    <row r="35" spans="1:10" ht="15.75">
      <c r="A35" s="14">
        <v>33</v>
      </c>
      <c r="B35" s="121"/>
      <c r="C35" s="4"/>
      <c r="D35" s="146"/>
      <c r="E35" s="16"/>
      <c r="F35" s="16"/>
      <c r="G35" s="16"/>
      <c r="H35" s="17"/>
      <c r="I35" s="17"/>
      <c r="J35" s="146"/>
    </row>
    <row r="36" spans="1:10" ht="15.75">
      <c r="A36" s="14">
        <v>34</v>
      </c>
      <c r="B36" s="120"/>
      <c r="C36" s="4"/>
      <c r="D36" s="17"/>
      <c r="E36" s="17"/>
      <c r="F36" s="17"/>
      <c r="G36" s="17"/>
      <c r="H36" s="17"/>
      <c r="I36" s="17"/>
      <c r="J36" s="146"/>
    </row>
    <row r="37" spans="1:10" ht="15.75">
      <c r="A37" s="14">
        <v>35</v>
      </c>
      <c r="B37" s="120"/>
      <c r="C37" s="4"/>
      <c r="D37" s="17"/>
      <c r="E37" s="17"/>
      <c r="F37" s="17"/>
      <c r="G37" s="17"/>
      <c r="H37" s="17"/>
      <c r="I37" s="17"/>
      <c r="J37" s="146"/>
    </row>
    <row r="38" spans="1:10" ht="15.75">
      <c r="A38" s="14">
        <v>36</v>
      </c>
      <c r="B38" s="120"/>
      <c r="C38" s="4"/>
      <c r="D38" s="17"/>
      <c r="E38" s="17"/>
      <c r="F38" s="17"/>
      <c r="G38" s="17"/>
      <c r="H38" s="17"/>
      <c r="I38" s="17"/>
      <c r="J38" s="146"/>
    </row>
    <row r="39" spans="1:10" ht="15.75">
      <c r="A39" s="14">
        <v>37</v>
      </c>
      <c r="B39" s="120"/>
      <c r="C39" s="4"/>
      <c r="D39" s="17"/>
      <c r="E39" s="17"/>
      <c r="F39" s="17"/>
      <c r="G39" s="17"/>
      <c r="H39" s="17"/>
      <c r="I39" s="17"/>
      <c r="J39" s="146"/>
    </row>
    <row r="40" spans="1:10" ht="15.75">
      <c r="A40" s="14">
        <v>38</v>
      </c>
      <c r="B40" s="120"/>
      <c r="C40" s="4"/>
      <c r="D40" s="17"/>
      <c r="E40" s="17"/>
      <c r="F40" s="17"/>
      <c r="G40" s="17"/>
      <c r="H40" s="17"/>
      <c r="I40" s="17"/>
      <c r="J40" s="146"/>
    </row>
    <row r="41" spans="1:10" ht="15.75">
      <c r="A41" s="14">
        <v>40</v>
      </c>
      <c r="B41" s="120"/>
      <c r="C41" s="4"/>
      <c r="D41" s="17"/>
      <c r="E41" s="17"/>
      <c r="F41" s="17"/>
      <c r="G41" s="17"/>
      <c r="H41" s="17"/>
      <c r="I41" s="17"/>
      <c r="J41" s="146"/>
    </row>
    <row r="42" spans="1:10" ht="15.75">
      <c r="A42" s="14">
        <v>41</v>
      </c>
      <c r="B42" s="120"/>
      <c r="C42" s="4"/>
      <c r="D42" s="17"/>
      <c r="E42" s="17"/>
      <c r="F42" s="17"/>
      <c r="G42" s="17"/>
      <c r="H42" s="17"/>
      <c r="I42" s="17"/>
      <c r="J42" s="146"/>
    </row>
    <row r="43" spans="1:10" ht="15.75">
      <c r="A43" s="14">
        <v>42</v>
      </c>
      <c r="B43" s="120"/>
      <c r="C43" s="4"/>
      <c r="D43" s="17"/>
      <c r="E43" s="17"/>
      <c r="F43" s="17"/>
      <c r="G43" s="17"/>
      <c r="H43" s="17"/>
      <c r="I43" s="17"/>
      <c r="J43" s="146"/>
    </row>
    <row r="44" spans="1:10" ht="15.75">
      <c r="A44" s="14">
        <v>43</v>
      </c>
      <c r="B44" s="121"/>
      <c r="C44" s="4"/>
      <c r="D44" s="146"/>
      <c r="E44" s="146"/>
      <c r="F44" s="16"/>
      <c r="G44" s="16"/>
      <c r="H44" s="17"/>
      <c r="I44" s="17"/>
      <c r="J44" s="146"/>
    </row>
    <row r="45" spans="1:10" ht="15.75">
      <c r="A45" s="14">
        <v>44</v>
      </c>
      <c r="B45" s="120"/>
      <c r="C45" s="4"/>
      <c r="D45" s="17"/>
      <c r="E45" s="17"/>
      <c r="F45" s="17"/>
      <c r="G45" s="17"/>
      <c r="H45" s="17"/>
      <c r="I45" s="17"/>
      <c r="J45" s="146"/>
    </row>
    <row r="46" spans="1:10" ht="15.75">
      <c r="A46" s="14">
        <v>45</v>
      </c>
      <c r="B46" s="120"/>
      <c r="C46" s="4"/>
      <c r="D46" s="17"/>
      <c r="E46" s="17"/>
      <c r="F46" s="17"/>
      <c r="G46" s="17"/>
      <c r="H46" s="17"/>
      <c r="I46" s="17"/>
      <c r="J46" s="146"/>
    </row>
    <row r="47" spans="1:10" ht="15.75">
      <c r="A47" s="14">
        <v>47</v>
      </c>
      <c r="B47" s="120"/>
      <c r="C47" s="4"/>
      <c r="D47" s="17"/>
      <c r="E47" s="17"/>
      <c r="F47" s="17"/>
      <c r="G47" s="17"/>
      <c r="H47" s="17"/>
      <c r="I47" s="17"/>
      <c r="J47" s="146"/>
    </row>
    <row r="48" spans="1:10" ht="15.75">
      <c r="A48" s="14">
        <v>48</v>
      </c>
      <c r="B48" s="121"/>
      <c r="C48" s="4"/>
      <c r="D48" s="146"/>
      <c r="E48" s="16"/>
      <c r="F48" s="16"/>
      <c r="G48" s="16"/>
      <c r="H48" s="17"/>
      <c r="I48" s="17"/>
      <c r="J48" s="146"/>
    </row>
    <row r="49" spans="1:11" ht="15.75">
      <c r="A49" s="14">
        <v>49</v>
      </c>
      <c r="B49" s="121"/>
      <c r="C49" s="4"/>
      <c r="D49" s="146"/>
      <c r="E49" s="16"/>
      <c r="F49" s="16"/>
      <c r="G49" s="16"/>
      <c r="H49" s="17"/>
      <c r="I49" s="17"/>
      <c r="J49" s="146"/>
    </row>
    <row r="50" spans="1:11" ht="15.75">
      <c r="A50" s="14">
        <v>50</v>
      </c>
      <c r="B50" s="121"/>
      <c r="C50" s="4"/>
      <c r="D50" s="17"/>
      <c r="E50" s="17"/>
      <c r="F50" s="17"/>
      <c r="G50" s="17"/>
      <c r="H50" s="17"/>
      <c r="I50" s="17"/>
      <c r="J50" s="146"/>
    </row>
    <row r="51" spans="1:11" ht="15.75">
      <c r="A51" s="14">
        <v>52</v>
      </c>
      <c r="B51" s="120"/>
      <c r="C51" s="4"/>
      <c r="D51" s="17"/>
      <c r="E51" s="17"/>
      <c r="F51" s="17"/>
      <c r="G51" s="17"/>
      <c r="H51" s="17"/>
      <c r="I51" s="17"/>
      <c r="J51" s="146"/>
    </row>
    <row r="52" spans="1:11" ht="15.75">
      <c r="A52" s="14">
        <v>53</v>
      </c>
      <c r="B52" s="120"/>
      <c r="C52" s="4"/>
      <c r="D52" s="17"/>
      <c r="E52" s="17"/>
      <c r="F52" s="17"/>
      <c r="G52" s="17"/>
      <c r="H52" s="17"/>
      <c r="I52" s="17"/>
      <c r="J52" s="146"/>
    </row>
    <row r="53" spans="1:11" ht="15.75">
      <c r="A53" s="14">
        <v>54</v>
      </c>
      <c r="B53" s="120"/>
      <c r="C53" s="4"/>
      <c r="D53" s="17"/>
      <c r="E53" s="17"/>
      <c r="F53" s="17"/>
      <c r="G53" s="17"/>
      <c r="H53" s="17"/>
      <c r="I53" s="17"/>
      <c r="J53" s="146"/>
    </row>
    <row r="54" spans="1:11" ht="15.75">
      <c r="A54" s="14">
        <v>55</v>
      </c>
      <c r="B54" s="120"/>
      <c r="C54" s="4"/>
      <c r="D54" s="17"/>
      <c r="E54" s="17"/>
      <c r="F54" s="17"/>
      <c r="G54" s="17"/>
      <c r="H54" s="17"/>
      <c r="I54" s="17"/>
      <c r="J54" s="146"/>
    </row>
    <row r="55" spans="1:11" ht="15.75">
      <c r="A55" s="14">
        <v>56</v>
      </c>
      <c r="B55" s="120"/>
      <c r="C55" s="4"/>
      <c r="D55" s="17"/>
      <c r="E55" s="17"/>
      <c r="F55" s="17"/>
      <c r="G55" s="17"/>
      <c r="H55" s="17"/>
      <c r="I55" s="17"/>
      <c r="J55" s="146"/>
    </row>
    <row r="56" spans="1:11" ht="15.75">
      <c r="A56" s="14">
        <v>57</v>
      </c>
      <c r="B56" s="120"/>
      <c r="C56" s="4"/>
      <c r="D56" s="17"/>
      <c r="E56" s="17"/>
      <c r="F56" s="17"/>
      <c r="G56" s="17"/>
      <c r="H56" s="17"/>
      <c r="I56" s="17"/>
      <c r="J56" s="146"/>
    </row>
    <row r="57" spans="1:11" ht="15.75">
      <c r="A57" s="14">
        <v>59</v>
      </c>
      <c r="B57" s="120"/>
      <c r="C57" s="4"/>
      <c r="D57" s="17"/>
      <c r="E57" s="17"/>
      <c r="F57" s="17"/>
      <c r="G57" s="17"/>
      <c r="H57" s="17"/>
      <c r="I57" s="17"/>
      <c r="J57" s="146"/>
    </row>
    <row r="58" spans="1:11" ht="15.75">
      <c r="A58" s="14">
        <v>60</v>
      </c>
      <c r="B58" s="120"/>
      <c r="C58" s="4"/>
      <c r="D58" s="5"/>
      <c r="E58" s="5"/>
      <c r="F58" s="5"/>
      <c r="G58" s="17"/>
      <c r="H58" s="17"/>
      <c r="I58" s="17"/>
      <c r="J58" s="146"/>
    </row>
    <row r="59" spans="1:11" s="33" customFormat="1" ht="15.75">
      <c r="A59" s="14">
        <v>61</v>
      </c>
      <c r="B59" s="121"/>
      <c r="C59" s="14"/>
      <c r="D59" s="15"/>
      <c r="E59" s="14"/>
      <c r="F59" s="14"/>
      <c r="G59" s="160"/>
      <c r="H59" s="146"/>
      <c r="I59" s="146"/>
      <c r="J59" s="146"/>
    </row>
    <row r="60" spans="1:11" ht="15.75">
      <c r="A60" s="14">
        <v>62</v>
      </c>
      <c r="B60" s="120"/>
      <c r="C60" s="4"/>
      <c r="D60" s="5"/>
      <c r="E60" s="5"/>
      <c r="F60" s="5"/>
      <c r="G60" s="17"/>
      <c r="H60" s="17"/>
      <c r="I60" s="17"/>
      <c r="J60" s="146"/>
    </row>
    <row r="61" spans="1:11" ht="15.75">
      <c r="A61" s="14">
        <v>63</v>
      </c>
      <c r="B61" s="120"/>
      <c r="C61" s="4"/>
      <c r="D61" s="5"/>
      <c r="E61" s="5"/>
      <c r="F61" s="5"/>
      <c r="G61" s="17"/>
      <c r="H61" s="17"/>
      <c r="I61" s="17"/>
      <c r="J61" s="146"/>
    </row>
    <row r="62" spans="1:11" ht="15.75">
      <c r="A62" s="14">
        <v>64</v>
      </c>
      <c r="B62" s="120"/>
      <c r="C62" s="4"/>
      <c r="D62" s="5"/>
      <c r="E62" s="5"/>
      <c r="F62" s="5"/>
      <c r="G62" s="17"/>
      <c r="H62" s="17"/>
      <c r="I62" s="17"/>
      <c r="J62" s="146"/>
    </row>
    <row r="63" spans="1:11" s="33" customFormat="1" ht="15.75">
      <c r="A63" s="14">
        <v>65</v>
      </c>
      <c r="B63" s="121"/>
      <c r="C63" s="14"/>
      <c r="D63" s="15"/>
      <c r="E63" s="15"/>
      <c r="F63" s="15"/>
      <c r="G63" s="146"/>
      <c r="H63" s="146"/>
      <c r="I63" s="146"/>
      <c r="J63" s="146"/>
    </row>
    <row r="64" spans="1:11" s="33" customFormat="1" ht="15.75">
      <c r="A64" s="14">
        <v>66</v>
      </c>
      <c r="B64" s="120"/>
      <c r="C64" s="4"/>
      <c r="D64" s="5"/>
      <c r="E64" s="5"/>
      <c r="F64" s="5"/>
      <c r="G64" s="17"/>
      <c r="H64" s="17"/>
      <c r="I64" s="17"/>
      <c r="J64" s="146"/>
      <c r="K64"/>
    </row>
    <row r="65" spans="1:10" s="33" customFormat="1" ht="15.75">
      <c r="A65" s="14">
        <v>67</v>
      </c>
      <c r="B65" s="121"/>
      <c r="C65" s="14"/>
      <c r="D65" s="15"/>
      <c r="E65" s="15"/>
      <c r="F65" s="15"/>
      <c r="G65" s="146"/>
      <c r="H65" s="146"/>
      <c r="I65" s="146"/>
      <c r="J65" s="146"/>
    </row>
    <row r="66" spans="1:10" s="33" customFormat="1"/>
    <row r="67" spans="1:10">
      <c r="H67" s="105"/>
      <c r="I67" s="105"/>
      <c r="J67" s="105"/>
    </row>
  </sheetData>
  <sortState ref="A3:J69">
    <sortCondition ref="B3"/>
  </sortState>
  <mergeCells count="1"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selection activeCell="D6" sqref="D6"/>
    </sheetView>
  </sheetViews>
  <sheetFormatPr defaultRowHeight="15"/>
  <cols>
    <col min="1" max="1" width="5.28515625" customWidth="1"/>
    <col min="2" max="2" width="42.7109375" customWidth="1"/>
    <col min="3" max="3" width="9.42578125" customWidth="1"/>
    <col min="4" max="4" width="10.7109375" customWidth="1"/>
    <col min="5" max="7" width="11" customWidth="1"/>
    <col min="8" max="8" width="13.7109375" customWidth="1"/>
    <col min="9" max="9" width="10.5703125" bestFit="1" customWidth="1"/>
    <col min="10" max="10" width="20.28515625" customWidth="1"/>
    <col min="11" max="11" width="9.7109375" bestFit="1" customWidth="1"/>
  </cols>
  <sheetData>
    <row r="1" spans="1:10" ht="21">
      <c r="A1" s="4"/>
      <c r="B1" s="258" t="s">
        <v>87</v>
      </c>
      <c r="C1" s="259"/>
      <c r="D1" s="259"/>
      <c r="E1" s="259"/>
      <c r="F1" s="259"/>
      <c r="G1" s="259"/>
      <c r="H1" s="259"/>
      <c r="I1" s="259"/>
      <c r="J1" s="260"/>
    </row>
    <row r="2" spans="1:10" ht="30.75" customHeight="1">
      <c r="A2" s="4"/>
      <c r="B2" s="51" t="s">
        <v>1</v>
      </c>
      <c r="C2" s="51" t="s">
        <v>2</v>
      </c>
      <c r="D2" s="51" t="s">
        <v>4</v>
      </c>
      <c r="E2" s="51" t="s">
        <v>5</v>
      </c>
      <c r="F2" s="51" t="s">
        <v>77</v>
      </c>
      <c r="G2" s="51" t="s">
        <v>1659</v>
      </c>
      <c r="H2" s="51" t="s">
        <v>7</v>
      </c>
      <c r="I2" s="51" t="s">
        <v>8</v>
      </c>
      <c r="J2" s="51" t="s">
        <v>69</v>
      </c>
    </row>
    <row r="3" spans="1:10" ht="17.25" customHeight="1">
      <c r="A3" s="4">
        <v>1</v>
      </c>
      <c r="B3" s="54" t="s">
        <v>1563</v>
      </c>
      <c r="C3" s="61" t="s">
        <v>10</v>
      </c>
      <c r="D3" s="61"/>
      <c r="E3" s="61"/>
      <c r="F3" s="61"/>
      <c r="G3" s="61"/>
      <c r="H3" s="61">
        <v>252000</v>
      </c>
      <c r="I3" s="61">
        <f>SUM(D3:G3)</f>
        <v>0</v>
      </c>
      <c r="J3" s="61">
        <f>204000-I3</f>
        <v>204000</v>
      </c>
    </row>
    <row r="4" spans="1:10" ht="15.75">
      <c r="A4" s="4">
        <v>2</v>
      </c>
      <c r="B4" s="54" t="s">
        <v>1564</v>
      </c>
      <c r="C4" s="61" t="s">
        <v>10</v>
      </c>
      <c r="D4" s="61"/>
      <c r="E4" s="61"/>
      <c r="F4" s="61"/>
      <c r="G4" s="61"/>
      <c r="H4" s="61">
        <v>252000</v>
      </c>
      <c r="I4" s="61">
        <f t="shared" ref="I4:I56" si="0">SUM(D4:G4)</f>
        <v>0</v>
      </c>
      <c r="J4" s="61">
        <f t="shared" ref="J4:J56" si="1">204000-I4</f>
        <v>204000</v>
      </c>
    </row>
    <row r="5" spans="1:10" ht="15.75">
      <c r="A5" s="4">
        <v>3</v>
      </c>
      <c r="B5" s="54" t="s">
        <v>1565</v>
      </c>
      <c r="C5" s="61" t="s">
        <v>10</v>
      </c>
      <c r="D5" s="61"/>
      <c r="E5" s="61"/>
      <c r="F5" s="61"/>
      <c r="G5" s="61"/>
      <c r="H5" s="61">
        <v>252000</v>
      </c>
      <c r="I5" s="61">
        <f t="shared" si="0"/>
        <v>0</v>
      </c>
      <c r="J5" s="61">
        <f t="shared" si="1"/>
        <v>204000</v>
      </c>
    </row>
    <row r="6" spans="1:10" ht="15.75">
      <c r="A6" s="4">
        <v>4</v>
      </c>
      <c r="B6" s="54" t="s">
        <v>1566</v>
      </c>
      <c r="C6" s="61" t="s">
        <v>10</v>
      </c>
      <c r="D6" s="61">
        <v>204000</v>
      </c>
      <c r="E6" s="61"/>
      <c r="F6" s="61"/>
      <c r="G6" s="61"/>
      <c r="H6" s="61">
        <v>252000</v>
      </c>
      <c r="I6" s="61">
        <f t="shared" si="0"/>
        <v>204000</v>
      </c>
      <c r="J6" s="61">
        <f t="shared" si="1"/>
        <v>0</v>
      </c>
    </row>
    <row r="7" spans="1:10" ht="15.75">
      <c r="A7" s="4">
        <v>5</v>
      </c>
      <c r="B7" s="55" t="s">
        <v>1567</v>
      </c>
      <c r="C7" s="61" t="s">
        <v>10</v>
      </c>
      <c r="D7" s="61">
        <v>204000</v>
      </c>
      <c r="E7" s="61"/>
      <c r="F7" s="61"/>
      <c r="G7" s="61"/>
      <c r="H7" s="61">
        <v>252000</v>
      </c>
      <c r="I7" s="61">
        <f t="shared" si="0"/>
        <v>204000</v>
      </c>
      <c r="J7" s="61">
        <f t="shared" si="1"/>
        <v>0</v>
      </c>
    </row>
    <row r="8" spans="1:10" ht="15.75">
      <c r="A8" s="4">
        <v>6</v>
      </c>
      <c r="B8" s="54" t="s">
        <v>1568</v>
      </c>
      <c r="C8" s="61" t="s">
        <v>10</v>
      </c>
      <c r="D8" s="61"/>
      <c r="E8" s="61"/>
      <c r="F8" s="61"/>
      <c r="G8" s="61"/>
      <c r="H8" s="61">
        <v>252000</v>
      </c>
      <c r="I8" s="61">
        <f t="shared" si="0"/>
        <v>0</v>
      </c>
      <c r="J8" s="61">
        <f t="shared" si="1"/>
        <v>204000</v>
      </c>
    </row>
    <row r="9" spans="1:10" ht="15.75">
      <c r="A9" s="4">
        <v>7</v>
      </c>
      <c r="B9" s="54" t="s">
        <v>1569</v>
      </c>
      <c r="C9" s="61" t="s">
        <v>10</v>
      </c>
      <c r="D9" s="61">
        <v>252000</v>
      </c>
      <c r="E9" s="61"/>
      <c r="F9" s="61"/>
      <c r="G9" s="61"/>
      <c r="H9" s="61">
        <v>252000</v>
      </c>
      <c r="I9" s="61">
        <f t="shared" si="0"/>
        <v>252000</v>
      </c>
      <c r="J9" s="61">
        <f t="shared" si="1"/>
        <v>-48000</v>
      </c>
    </row>
    <row r="10" spans="1:10" ht="15.75">
      <c r="A10" s="4">
        <v>8</v>
      </c>
      <c r="B10" s="54" t="s">
        <v>1570</v>
      </c>
      <c r="C10" s="61" t="s">
        <v>10</v>
      </c>
      <c r="D10" s="61"/>
      <c r="E10" s="61"/>
      <c r="F10" s="61"/>
      <c r="G10" s="61"/>
      <c r="H10" s="61">
        <v>252000</v>
      </c>
      <c r="I10" s="61">
        <f t="shared" si="0"/>
        <v>0</v>
      </c>
      <c r="J10" s="61">
        <f t="shared" si="1"/>
        <v>204000</v>
      </c>
    </row>
    <row r="11" spans="1:10" ht="15.75">
      <c r="A11" s="4">
        <v>9</v>
      </c>
      <c r="B11" s="55" t="s">
        <v>1571</v>
      </c>
      <c r="C11" s="61" t="s">
        <v>10</v>
      </c>
      <c r="D11" s="61">
        <v>204000</v>
      </c>
      <c r="E11" s="61"/>
      <c r="F11" s="61"/>
      <c r="G11" s="61"/>
      <c r="H11" s="61">
        <v>252000</v>
      </c>
      <c r="I11" s="61">
        <f t="shared" si="0"/>
        <v>204000</v>
      </c>
      <c r="J11" s="61">
        <f t="shared" si="1"/>
        <v>0</v>
      </c>
    </row>
    <row r="12" spans="1:10" ht="15.75">
      <c r="A12" s="4">
        <v>10</v>
      </c>
      <c r="B12" s="54" t="s">
        <v>1572</v>
      </c>
      <c r="C12" s="61" t="s">
        <v>10</v>
      </c>
      <c r="D12" s="61"/>
      <c r="E12" s="61"/>
      <c r="F12" s="61"/>
      <c r="G12" s="61"/>
      <c r="H12" s="61">
        <v>252000</v>
      </c>
      <c r="I12" s="61">
        <f t="shared" si="0"/>
        <v>0</v>
      </c>
      <c r="J12" s="61">
        <f t="shared" si="1"/>
        <v>204000</v>
      </c>
    </row>
    <row r="13" spans="1:10" ht="15.75">
      <c r="A13" s="4">
        <v>11</v>
      </c>
      <c r="B13" s="54" t="s">
        <v>1573</v>
      </c>
      <c r="C13" s="61" t="s">
        <v>10</v>
      </c>
      <c r="D13" s="61">
        <v>45000</v>
      </c>
      <c r="E13" s="61"/>
      <c r="F13" s="61"/>
      <c r="G13" s="61"/>
      <c r="H13" s="61">
        <v>252000</v>
      </c>
      <c r="I13" s="61">
        <f t="shared" si="0"/>
        <v>45000</v>
      </c>
      <c r="J13" s="61">
        <f t="shared" si="1"/>
        <v>159000</v>
      </c>
    </row>
    <row r="14" spans="1:10" ht="15.75">
      <c r="A14" s="4">
        <v>12</v>
      </c>
      <c r="B14" s="54" t="s">
        <v>1574</v>
      </c>
      <c r="C14" s="61" t="s">
        <v>10</v>
      </c>
      <c r="D14" s="61"/>
      <c r="E14" s="61"/>
      <c r="F14" s="61"/>
      <c r="G14" s="61"/>
      <c r="H14" s="61">
        <v>252000</v>
      </c>
      <c r="I14" s="61">
        <f t="shared" si="0"/>
        <v>0</v>
      </c>
      <c r="J14" s="61">
        <f t="shared" si="1"/>
        <v>204000</v>
      </c>
    </row>
    <row r="15" spans="1:10" ht="15.75">
      <c r="A15" s="4">
        <v>13</v>
      </c>
      <c r="B15" s="54" t="s">
        <v>1575</v>
      </c>
      <c r="C15" s="61" t="s">
        <v>10</v>
      </c>
      <c r="D15" s="61"/>
      <c r="E15" s="61"/>
      <c r="F15" s="61"/>
      <c r="G15" s="61"/>
      <c r="H15" s="61">
        <v>252000</v>
      </c>
      <c r="I15" s="61">
        <f t="shared" si="0"/>
        <v>0</v>
      </c>
      <c r="J15" s="61">
        <f t="shared" si="1"/>
        <v>204000</v>
      </c>
    </row>
    <row r="16" spans="1:10" ht="15.75">
      <c r="A16" s="4">
        <v>14</v>
      </c>
      <c r="B16" s="54" t="s">
        <v>1576</v>
      </c>
      <c r="C16" s="61" t="s">
        <v>10</v>
      </c>
      <c r="D16" s="61">
        <v>54000</v>
      </c>
      <c r="E16" s="61"/>
      <c r="F16" s="61"/>
      <c r="G16" s="61"/>
      <c r="H16" s="61">
        <v>252000</v>
      </c>
      <c r="I16" s="61">
        <f t="shared" si="0"/>
        <v>54000</v>
      </c>
      <c r="J16" s="61">
        <f t="shared" si="1"/>
        <v>150000</v>
      </c>
    </row>
    <row r="17" spans="1:10" ht="15.75">
      <c r="A17" s="4">
        <v>15</v>
      </c>
      <c r="B17" s="54" t="s">
        <v>1577</v>
      </c>
      <c r="C17" s="61" t="s">
        <v>10</v>
      </c>
      <c r="D17" s="61">
        <v>150000</v>
      </c>
      <c r="E17" s="61"/>
      <c r="F17" s="61"/>
      <c r="G17" s="61"/>
      <c r="H17" s="61">
        <v>252000</v>
      </c>
      <c r="I17" s="61">
        <f t="shared" si="0"/>
        <v>150000</v>
      </c>
      <c r="J17" s="61">
        <f t="shared" si="1"/>
        <v>54000</v>
      </c>
    </row>
    <row r="18" spans="1:10" ht="15.75">
      <c r="A18" s="4">
        <v>16</v>
      </c>
      <c r="B18" s="54" t="s">
        <v>1578</v>
      </c>
      <c r="C18" s="61" t="s">
        <v>10</v>
      </c>
      <c r="D18" s="61"/>
      <c r="E18" s="61"/>
      <c r="F18" s="61"/>
      <c r="G18" s="61"/>
      <c r="H18" s="61">
        <v>252000</v>
      </c>
      <c r="I18" s="61">
        <f t="shared" si="0"/>
        <v>0</v>
      </c>
      <c r="J18" s="61">
        <f t="shared" si="1"/>
        <v>204000</v>
      </c>
    </row>
    <row r="19" spans="1:10" ht="15.75">
      <c r="A19" s="4">
        <v>17</v>
      </c>
      <c r="B19" s="54" t="s">
        <v>1579</v>
      </c>
      <c r="C19" s="61" t="s">
        <v>10</v>
      </c>
      <c r="D19" s="61"/>
      <c r="E19" s="61"/>
      <c r="F19" s="61"/>
      <c r="G19" s="61"/>
      <c r="H19" s="61">
        <v>252000</v>
      </c>
      <c r="I19" s="61">
        <f t="shared" si="0"/>
        <v>0</v>
      </c>
      <c r="J19" s="61">
        <f t="shared" si="1"/>
        <v>204000</v>
      </c>
    </row>
    <row r="20" spans="1:10" ht="15.75">
      <c r="A20" s="4">
        <v>18</v>
      </c>
      <c r="B20" s="55" t="s">
        <v>1580</v>
      </c>
      <c r="C20" s="61" t="s">
        <v>10</v>
      </c>
      <c r="D20" s="61"/>
      <c r="E20" s="61"/>
      <c r="F20" s="61"/>
      <c r="G20" s="61"/>
      <c r="H20" s="61">
        <v>252000</v>
      </c>
      <c r="I20" s="61">
        <f t="shared" si="0"/>
        <v>0</v>
      </c>
      <c r="J20" s="61">
        <f t="shared" si="1"/>
        <v>204000</v>
      </c>
    </row>
    <row r="21" spans="1:10" ht="15.75">
      <c r="A21" s="4">
        <v>19</v>
      </c>
      <c r="B21" s="54" t="s">
        <v>1581</v>
      </c>
      <c r="C21" s="61" t="s">
        <v>10</v>
      </c>
      <c r="D21" s="61"/>
      <c r="E21" s="61"/>
      <c r="F21" s="61"/>
      <c r="G21" s="61"/>
      <c r="H21" s="61">
        <v>252000</v>
      </c>
      <c r="I21" s="61">
        <f t="shared" si="0"/>
        <v>0</v>
      </c>
      <c r="J21" s="61">
        <f t="shared" si="1"/>
        <v>204000</v>
      </c>
    </row>
    <row r="22" spans="1:10" ht="15.75">
      <c r="A22" s="4">
        <v>20</v>
      </c>
      <c r="B22" s="54" t="s">
        <v>1665</v>
      </c>
      <c r="C22" s="61" t="s">
        <v>10</v>
      </c>
      <c r="D22" s="61">
        <v>252000</v>
      </c>
      <c r="E22" s="61"/>
      <c r="F22" s="61"/>
      <c r="G22" s="61"/>
      <c r="H22" s="61">
        <v>252000</v>
      </c>
      <c r="I22" s="61">
        <f t="shared" si="0"/>
        <v>252000</v>
      </c>
      <c r="J22" s="61">
        <f t="shared" si="1"/>
        <v>-48000</v>
      </c>
    </row>
    <row r="23" spans="1:10" ht="15.75">
      <c r="A23" s="4">
        <v>21</v>
      </c>
      <c r="B23" s="54" t="s">
        <v>1582</v>
      </c>
      <c r="C23" s="61" t="s">
        <v>10</v>
      </c>
      <c r="D23" s="61"/>
      <c r="E23" s="61"/>
      <c r="F23" s="61"/>
      <c r="G23" s="61"/>
      <c r="H23" s="61">
        <v>252000</v>
      </c>
      <c r="I23" s="61">
        <f t="shared" si="0"/>
        <v>0</v>
      </c>
      <c r="J23" s="61">
        <f t="shared" si="1"/>
        <v>204000</v>
      </c>
    </row>
    <row r="24" spans="1:10" ht="15.75">
      <c r="A24" s="4">
        <v>22</v>
      </c>
      <c r="B24" s="55" t="s">
        <v>1583</v>
      </c>
      <c r="C24" s="61" t="s">
        <v>10</v>
      </c>
      <c r="D24" s="61"/>
      <c r="E24" s="61"/>
      <c r="F24" s="61"/>
      <c r="G24" s="61"/>
      <c r="H24" s="61">
        <v>252000</v>
      </c>
      <c r="I24" s="61">
        <f t="shared" si="0"/>
        <v>0</v>
      </c>
      <c r="J24" s="61">
        <f t="shared" si="1"/>
        <v>204000</v>
      </c>
    </row>
    <row r="25" spans="1:10" ht="15.75">
      <c r="A25" s="4">
        <v>23</v>
      </c>
      <c r="B25" s="54" t="s">
        <v>1584</v>
      </c>
      <c r="C25" s="61" t="s">
        <v>10</v>
      </c>
      <c r="D25" s="61">
        <v>100000</v>
      </c>
      <c r="E25" s="61"/>
      <c r="F25" s="61"/>
      <c r="G25" s="61"/>
      <c r="H25" s="61">
        <v>252000</v>
      </c>
      <c r="I25" s="61">
        <f t="shared" si="0"/>
        <v>100000</v>
      </c>
      <c r="J25" s="61">
        <f t="shared" si="1"/>
        <v>104000</v>
      </c>
    </row>
    <row r="26" spans="1:10" ht="15.75">
      <c r="A26" s="4">
        <v>24</v>
      </c>
      <c r="B26" s="54" t="s">
        <v>1585</v>
      </c>
      <c r="C26" s="61" t="s">
        <v>10</v>
      </c>
      <c r="D26" s="61">
        <v>252000</v>
      </c>
      <c r="E26" s="61"/>
      <c r="F26" s="61"/>
      <c r="G26" s="61"/>
      <c r="H26" s="61">
        <v>252000</v>
      </c>
      <c r="I26" s="61">
        <f t="shared" si="0"/>
        <v>252000</v>
      </c>
      <c r="J26" s="61">
        <f t="shared" si="1"/>
        <v>-48000</v>
      </c>
    </row>
    <row r="27" spans="1:10" ht="15.75">
      <c r="A27" s="4">
        <v>25</v>
      </c>
      <c r="B27" s="54" t="s">
        <v>1586</v>
      </c>
      <c r="C27" s="61" t="s">
        <v>10</v>
      </c>
      <c r="D27" s="61"/>
      <c r="E27" s="61"/>
      <c r="F27" s="61"/>
      <c r="G27" s="61"/>
      <c r="H27" s="61">
        <v>252000</v>
      </c>
      <c r="I27" s="61">
        <f t="shared" si="0"/>
        <v>0</v>
      </c>
      <c r="J27" s="61">
        <f t="shared" si="1"/>
        <v>204000</v>
      </c>
    </row>
    <row r="28" spans="1:10" ht="15.75">
      <c r="A28" s="4">
        <v>26</v>
      </c>
      <c r="B28" s="55" t="s">
        <v>1587</v>
      </c>
      <c r="C28" s="61" t="s">
        <v>10</v>
      </c>
      <c r="D28" s="61"/>
      <c r="E28" s="61"/>
      <c r="F28" s="61"/>
      <c r="G28" s="61"/>
      <c r="H28" s="61">
        <v>252000</v>
      </c>
      <c r="I28" s="61">
        <f t="shared" si="0"/>
        <v>0</v>
      </c>
      <c r="J28" s="61">
        <f t="shared" si="1"/>
        <v>204000</v>
      </c>
    </row>
    <row r="29" spans="1:10" ht="15.75">
      <c r="A29" s="4">
        <v>27</v>
      </c>
      <c r="B29" s="54" t="s">
        <v>1588</v>
      </c>
      <c r="C29" s="61" t="s">
        <v>10</v>
      </c>
      <c r="D29" s="61"/>
      <c r="E29" s="61"/>
      <c r="F29" s="61"/>
      <c r="G29" s="61"/>
      <c r="H29" s="61">
        <v>252000</v>
      </c>
      <c r="I29" s="61">
        <f t="shared" si="0"/>
        <v>0</v>
      </c>
      <c r="J29" s="61">
        <f t="shared" si="1"/>
        <v>204000</v>
      </c>
    </row>
    <row r="30" spans="1:10" ht="15.75">
      <c r="A30" s="4">
        <v>28</v>
      </c>
      <c r="B30" s="55" t="s">
        <v>1589</v>
      </c>
      <c r="C30" s="61" t="s">
        <v>10</v>
      </c>
      <c r="D30" s="61"/>
      <c r="E30" s="61"/>
      <c r="F30" s="61"/>
      <c r="G30" s="61"/>
      <c r="H30" s="61">
        <v>252000</v>
      </c>
      <c r="I30" s="61">
        <f t="shared" si="0"/>
        <v>0</v>
      </c>
      <c r="J30" s="61">
        <f t="shared" si="1"/>
        <v>204000</v>
      </c>
    </row>
    <row r="31" spans="1:10" ht="15.75">
      <c r="A31" s="4">
        <v>29</v>
      </c>
      <c r="B31" s="54" t="s">
        <v>1590</v>
      </c>
      <c r="C31" s="61" t="s">
        <v>10</v>
      </c>
      <c r="D31" s="61"/>
      <c r="E31" s="61"/>
      <c r="F31" s="61"/>
      <c r="G31" s="61"/>
      <c r="H31" s="61">
        <v>252000</v>
      </c>
      <c r="I31" s="61">
        <f t="shared" si="0"/>
        <v>0</v>
      </c>
      <c r="J31" s="61">
        <f t="shared" si="1"/>
        <v>204000</v>
      </c>
    </row>
    <row r="32" spans="1:10" ht="15.75">
      <c r="A32" s="4">
        <v>30</v>
      </c>
      <c r="B32" s="54" t="s">
        <v>1591</v>
      </c>
      <c r="C32" s="61" t="s">
        <v>10</v>
      </c>
      <c r="D32" s="61">
        <v>102000</v>
      </c>
      <c r="E32" s="61"/>
      <c r="F32" s="61"/>
      <c r="G32" s="61"/>
      <c r="H32" s="61">
        <v>252000</v>
      </c>
      <c r="I32" s="61">
        <f t="shared" si="0"/>
        <v>102000</v>
      </c>
      <c r="J32" s="61">
        <f t="shared" si="1"/>
        <v>102000</v>
      </c>
    </row>
    <row r="33" spans="1:11" ht="15.75">
      <c r="A33" s="4">
        <v>31</v>
      </c>
      <c r="B33" s="55" t="s">
        <v>1592</v>
      </c>
      <c r="C33" s="61" t="s">
        <v>10</v>
      </c>
      <c r="D33" s="61"/>
      <c r="E33" s="61"/>
      <c r="F33" s="61"/>
      <c r="G33" s="61"/>
      <c r="H33" s="61">
        <v>252000</v>
      </c>
      <c r="I33" s="61">
        <f t="shared" si="0"/>
        <v>0</v>
      </c>
      <c r="J33" s="61">
        <f t="shared" si="1"/>
        <v>204000</v>
      </c>
    </row>
    <row r="34" spans="1:11" s="33" customFormat="1" ht="15.75">
      <c r="A34" s="14">
        <v>32</v>
      </c>
      <c r="B34" s="54" t="s">
        <v>1593</v>
      </c>
      <c r="C34" s="61" t="s">
        <v>10</v>
      </c>
      <c r="D34" s="61"/>
      <c r="E34" s="61"/>
      <c r="F34" s="61"/>
      <c r="G34" s="61"/>
      <c r="H34" s="61">
        <v>252000</v>
      </c>
      <c r="I34" s="61">
        <f t="shared" si="0"/>
        <v>0</v>
      </c>
      <c r="J34" s="61">
        <f t="shared" si="1"/>
        <v>204000</v>
      </c>
      <c r="K34" s="157"/>
    </row>
    <row r="35" spans="1:11" ht="15.75">
      <c r="A35" s="4">
        <v>33</v>
      </c>
      <c r="B35" s="54" t="s">
        <v>1594</v>
      </c>
      <c r="C35" s="61" t="s">
        <v>10</v>
      </c>
      <c r="D35" s="61"/>
      <c r="E35" s="61"/>
      <c r="F35" s="61"/>
      <c r="G35" s="61"/>
      <c r="H35" s="61">
        <v>252000</v>
      </c>
      <c r="I35" s="61">
        <f t="shared" si="0"/>
        <v>0</v>
      </c>
      <c r="J35" s="61">
        <f t="shared" si="1"/>
        <v>204000</v>
      </c>
    </row>
    <row r="36" spans="1:11" ht="15.75">
      <c r="A36" s="14">
        <v>34</v>
      </c>
      <c r="B36" s="54" t="s">
        <v>1595</v>
      </c>
      <c r="C36" s="61" t="s">
        <v>10</v>
      </c>
      <c r="D36" s="61">
        <v>34000</v>
      </c>
      <c r="E36" s="61"/>
      <c r="F36" s="61"/>
      <c r="G36" s="61"/>
      <c r="H36" s="61">
        <v>252000</v>
      </c>
      <c r="I36" s="61">
        <f t="shared" si="0"/>
        <v>34000</v>
      </c>
      <c r="J36" s="61">
        <f t="shared" si="1"/>
        <v>170000</v>
      </c>
    </row>
    <row r="37" spans="1:11" ht="15.75">
      <c r="A37" s="4">
        <v>35</v>
      </c>
      <c r="B37" s="55" t="s">
        <v>1596</v>
      </c>
      <c r="C37" s="61" t="s">
        <v>10</v>
      </c>
      <c r="D37" s="61">
        <v>34000</v>
      </c>
      <c r="E37" s="61">
        <v>100000</v>
      </c>
      <c r="F37" s="61"/>
      <c r="G37" s="61"/>
      <c r="H37" s="61">
        <v>252000</v>
      </c>
      <c r="I37" s="61">
        <f t="shared" si="0"/>
        <v>134000</v>
      </c>
      <c r="J37" s="61">
        <f t="shared" si="1"/>
        <v>70000</v>
      </c>
    </row>
    <row r="38" spans="1:11" ht="15.75">
      <c r="A38" s="14">
        <v>36</v>
      </c>
      <c r="B38" s="54" t="s">
        <v>1597</v>
      </c>
      <c r="C38" s="61" t="s">
        <v>10</v>
      </c>
      <c r="D38" s="61">
        <v>100000</v>
      </c>
      <c r="E38" s="61"/>
      <c r="F38" s="61"/>
      <c r="G38" s="61"/>
      <c r="H38" s="61">
        <v>252000</v>
      </c>
      <c r="I38" s="61">
        <f t="shared" si="0"/>
        <v>100000</v>
      </c>
      <c r="J38" s="61">
        <f t="shared" si="1"/>
        <v>104000</v>
      </c>
    </row>
    <row r="39" spans="1:11" ht="15.75">
      <c r="A39" s="4">
        <v>37</v>
      </c>
      <c r="B39" s="54" t="s">
        <v>1598</v>
      </c>
      <c r="C39" s="61" t="s">
        <v>10</v>
      </c>
      <c r="D39" s="61"/>
      <c r="E39" s="61"/>
      <c r="F39" s="61"/>
      <c r="G39" s="61"/>
      <c r="H39" s="61">
        <v>252000</v>
      </c>
      <c r="I39" s="61">
        <f t="shared" si="0"/>
        <v>0</v>
      </c>
      <c r="J39" s="61">
        <f t="shared" si="1"/>
        <v>204000</v>
      </c>
    </row>
    <row r="40" spans="1:11" s="33" customFormat="1" ht="15.75">
      <c r="A40" s="14">
        <v>38</v>
      </c>
      <c r="B40" s="54" t="s">
        <v>1599</v>
      </c>
      <c r="C40" s="61" t="s">
        <v>10</v>
      </c>
      <c r="D40" s="61"/>
      <c r="E40" s="61"/>
      <c r="F40" s="61"/>
      <c r="G40" s="61"/>
      <c r="H40" s="61">
        <v>252000</v>
      </c>
      <c r="I40" s="61">
        <f t="shared" si="0"/>
        <v>0</v>
      </c>
      <c r="J40" s="61">
        <f t="shared" si="1"/>
        <v>204000</v>
      </c>
    </row>
    <row r="41" spans="1:11" s="33" customFormat="1" ht="15.75">
      <c r="A41" s="4">
        <v>39</v>
      </c>
      <c r="B41" s="54" t="s">
        <v>1600</v>
      </c>
      <c r="C41" s="61" t="s">
        <v>10</v>
      </c>
      <c r="D41" s="61">
        <v>34000</v>
      </c>
      <c r="E41" s="61"/>
      <c r="F41" s="61"/>
      <c r="G41" s="61"/>
      <c r="H41" s="61">
        <v>252000</v>
      </c>
      <c r="I41" s="61">
        <f t="shared" si="0"/>
        <v>34000</v>
      </c>
      <c r="J41" s="61">
        <f t="shared" si="1"/>
        <v>170000</v>
      </c>
    </row>
    <row r="42" spans="1:11" ht="15.75">
      <c r="A42" s="14">
        <v>40</v>
      </c>
      <c r="B42" s="54" t="s">
        <v>1601</v>
      </c>
      <c r="C42" s="61" t="s">
        <v>10</v>
      </c>
      <c r="D42" s="61"/>
      <c r="E42" s="61"/>
      <c r="F42" s="61"/>
      <c r="G42" s="61"/>
      <c r="H42" s="61">
        <v>252000</v>
      </c>
      <c r="I42" s="61">
        <f t="shared" si="0"/>
        <v>0</v>
      </c>
      <c r="J42" s="61">
        <f t="shared" si="1"/>
        <v>204000</v>
      </c>
    </row>
    <row r="43" spans="1:11" ht="15.75">
      <c r="A43" s="4">
        <v>41</v>
      </c>
      <c r="B43" s="54" t="s">
        <v>1602</v>
      </c>
      <c r="C43" s="61" t="s">
        <v>10</v>
      </c>
      <c r="D43" s="61">
        <v>252000</v>
      </c>
      <c r="E43" s="61"/>
      <c r="F43" s="61"/>
      <c r="G43" s="61"/>
      <c r="H43" s="61">
        <v>252000</v>
      </c>
      <c r="I43" s="61">
        <f t="shared" si="0"/>
        <v>252000</v>
      </c>
      <c r="J43" s="61">
        <f t="shared" si="1"/>
        <v>-48000</v>
      </c>
    </row>
    <row r="44" spans="1:11" ht="15.75">
      <c r="A44" s="4">
        <v>42</v>
      </c>
      <c r="B44" s="55" t="s">
        <v>1603</v>
      </c>
      <c r="C44" s="61" t="s">
        <v>10</v>
      </c>
      <c r="D44" s="61">
        <v>50000</v>
      </c>
      <c r="E44" s="61"/>
      <c r="F44" s="61"/>
      <c r="G44" s="61"/>
      <c r="H44" s="61">
        <v>252000</v>
      </c>
      <c r="I44" s="61">
        <f t="shared" si="0"/>
        <v>50000</v>
      </c>
      <c r="J44" s="61">
        <f t="shared" si="1"/>
        <v>154000</v>
      </c>
    </row>
    <row r="45" spans="1:11" ht="15.75">
      <c r="A45" s="14">
        <v>43</v>
      </c>
      <c r="B45" s="55" t="s">
        <v>1604</v>
      </c>
      <c r="C45" s="61" t="s">
        <v>10</v>
      </c>
      <c r="D45" s="61">
        <v>252000</v>
      </c>
      <c r="E45" s="61"/>
      <c r="F45" s="61"/>
      <c r="G45" s="61"/>
      <c r="H45" s="61">
        <v>252000</v>
      </c>
      <c r="I45" s="61">
        <f t="shared" si="0"/>
        <v>252000</v>
      </c>
      <c r="J45" s="61">
        <f t="shared" si="1"/>
        <v>-48000</v>
      </c>
    </row>
    <row r="46" spans="1:11" ht="15.75">
      <c r="A46" s="4">
        <v>44</v>
      </c>
      <c r="B46" s="54" t="s">
        <v>1605</v>
      </c>
      <c r="C46" s="61" t="s">
        <v>10</v>
      </c>
      <c r="D46" s="61"/>
      <c r="E46" s="61"/>
      <c r="F46" s="61"/>
      <c r="G46" s="61"/>
      <c r="H46" s="61">
        <v>252000</v>
      </c>
      <c r="I46" s="61">
        <f t="shared" si="0"/>
        <v>0</v>
      </c>
      <c r="J46" s="61">
        <f t="shared" si="1"/>
        <v>204000</v>
      </c>
    </row>
    <row r="47" spans="1:11" ht="15.75">
      <c r="A47" s="4">
        <v>45</v>
      </c>
      <c r="B47" s="54" t="s">
        <v>1606</v>
      </c>
      <c r="C47" s="61" t="s">
        <v>10</v>
      </c>
      <c r="D47" s="61"/>
      <c r="E47" s="61"/>
      <c r="F47" s="61"/>
      <c r="G47" s="61"/>
      <c r="H47" s="61">
        <v>252000</v>
      </c>
      <c r="I47" s="61">
        <f t="shared" si="0"/>
        <v>0</v>
      </c>
      <c r="J47" s="61">
        <f t="shared" si="1"/>
        <v>204000</v>
      </c>
    </row>
    <row r="48" spans="1:11" ht="15.75">
      <c r="A48" s="14">
        <v>46</v>
      </c>
      <c r="B48" s="54" t="s">
        <v>1607</v>
      </c>
      <c r="C48" s="61" t="s">
        <v>10</v>
      </c>
      <c r="D48" s="61"/>
      <c r="E48" s="61"/>
      <c r="F48" s="61"/>
      <c r="G48" s="61"/>
      <c r="H48" s="61">
        <v>252000</v>
      </c>
      <c r="I48" s="61">
        <f t="shared" si="0"/>
        <v>0</v>
      </c>
      <c r="J48" s="61">
        <f t="shared" si="1"/>
        <v>204000</v>
      </c>
    </row>
    <row r="49" spans="1:10" ht="15.75">
      <c r="A49" s="4">
        <v>47</v>
      </c>
      <c r="B49" s="54" t="s">
        <v>1608</v>
      </c>
      <c r="C49" s="61" t="s">
        <v>10</v>
      </c>
      <c r="D49" s="61"/>
      <c r="E49" s="61"/>
      <c r="F49" s="61"/>
      <c r="G49" s="61"/>
      <c r="H49" s="61">
        <v>252000</v>
      </c>
      <c r="I49" s="61">
        <f t="shared" si="0"/>
        <v>0</v>
      </c>
      <c r="J49" s="61">
        <f t="shared" si="1"/>
        <v>204000</v>
      </c>
    </row>
    <row r="50" spans="1:10" ht="15.75">
      <c r="A50" s="4">
        <v>48</v>
      </c>
      <c r="B50" s="54" t="s">
        <v>1609</v>
      </c>
      <c r="C50" s="61" t="s">
        <v>10</v>
      </c>
      <c r="D50" s="61"/>
      <c r="E50" s="61"/>
      <c r="F50" s="61"/>
      <c r="G50" s="61"/>
      <c r="H50" s="61">
        <v>252000</v>
      </c>
      <c r="I50" s="61">
        <f t="shared" si="0"/>
        <v>0</v>
      </c>
      <c r="J50" s="61">
        <f t="shared" si="1"/>
        <v>204000</v>
      </c>
    </row>
    <row r="51" spans="1:10" ht="15.75">
      <c r="A51" s="14">
        <v>49</v>
      </c>
      <c r="B51" s="55" t="s">
        <v>1610</v>
      </c>
      <c r="C51" s="61" t="s">
        <v>10</v>
      </c>
      <c r="D51" s="61">
        <v>100000</v>
      </c>
      <c r="E51" s="61"/>
      <c r="F51" s="61"/>
      <c r="G51" s="61"/>
      <c r="H51" s="61">
        <v>252000</v>
      </c>
      <c r="I51" s="61">
        <f t="shared" si="0"/>
        <v>100000</v>
      </c>
      <c r="J51" s="61">
        <f t="shared" si="1"/>
        <v>104000</v>
      </c>
    </row>
    <row r="52" spans="1:10" ht="15.75">
      <c r="A52" s="4">
        <v>50</v>
      </c>
      <c r="B52" s="55" t="s">
        <v>1611</v>
      </c>
      <c r="C52" s="61" t="s">
        <v>10</v>
      </c>
      <c r="D52" s="61">
        <v>100000</v>
      </c>
      <c r="E52" s="61">
        <v>100000</v>
      </c>
      <c r="F52" s="61"/>
      <c r="G52" s="61"/>
      <c r="H52" s="61">
        <v>252000</v>
      </c>
      <c r="I52" s="61">
        <f t="shared" si="0"/>
        <v>200000</v>
      </c>
      <c r="J52" s="61">
        <f t="shared" si="1"/>
        <v>4000</v>
      </c>
    </row>
    <row r="53" spans="1:10" ht="15.75">
      <c r="A53" s="4">
        <v>51</v>
      </c>
      <c r="B53" s="54" t="s">
        <v>1612</v>
      </c>
      <c r="C53" s="61" t="s">
        <v>10</v>
      </c>
      <c r="D53" s="61"/>
      <c r="E53" s="61"/>
      <c r="F53" s="61"/>
      <c r="G53" s="61"/>
      <c r="H53" s="61">
        <v>252000</v>
      </c>
      <c r="I53" s="61">
        <f t="shared" si="0"/>
        <v>0</v>
      </c>
      <c r="J53" s="61">
        <f t="shared" si="1"/>
        <v>204000</v>
      </c>
    </row>
    <row r="54" spans="1:10" ht="15.75">
      <c r="A54" s="14">
        <v>52</v>
      </c>
      <c r="B54" s="55" t="s">
        <v>1613</v>
      </c>
      <c r="C54" s="61" t="s">
        <v>10</v>
      </c>
      <c r="D54" s="61"/>
      <c r="E54" s="61"/>
      <c r="F54" s="61"/>
      <c r="G54" s="61"/>
      <c r="H54" s="61">
        <v>252000</v>
      </c>
      <c r="I54" s="61">
        <f t="shared" si="0"/>
        <v>0</v>
      </c>
      <c r="J54" s="61">
        <f t="shared" si="1"/>
        <v>204000</v>
      </c>
    </row>
    <row r="55" spans="1:10" ht="15.75">
      <c r="A55" s="4">
        <v>53</v>
      </c>
      <c r="B55" s="55" t="s">
        <v>1614</v>
      </c>
      <c r="C55" s="61" t="s">
        <v>10</v>
      </c>
      <c r="D55" s="61">
        <v>34000</v>
      </c>
      <c r="E55" s="61"/>
      <c r="F55" s="61"/>
      <c r="G55" s="61"/>
      <c r="H55" s="61">
        <v>252000</v>
      </c>
      <c r="I55" s="61">
        <f t="shared" si="0"/>
        <v>34000</v>
      </c>
      <c r="J55" s="61">
        <f t="shared" si="1"/>
        <v>170000</v>
      </c>
    </row>
    <row r="56" spans="1:10">
      <c r="D56" s="61"/>
      <c r="E56" s="61"/>
      <c r="F56" s="61"/>
      <c r="G56" s="61"/>
      <c r="H56" s="61">
        <v>252000</v>
      </c>
      <c r="I56" s="61">
        <f t="shared" si="0"/>
        <v>0</v>
      </c>
      <c r="J56" s="61">
        <f t="shared" si="1"/>
        <v>204000</v>
      </c>
    </row>
    <row r="57" spans="1:10">
      <c r="D57" s="61"/>
      <c r="E57" s="61"/>
      <c r="F57" s="61"/>
      <c r="G57" s="61"/>
      <c r="H57" s="61"/>
      <c r="I57" s="61"/>
      <c r="J57" s="61"/>
    </row>
    <row r="58" spans="1:10">
      <c r="D58" s="61"/>
      <c r="E58" s="61"/>
      <c r="F58" s="61"/>
      <c r="G58" s="61"/>
      <c r="H58" s="61"/>
      <c r="I58" s="61"/>
      <c r="J58" s="61"/>
    </row>
    <row r="59" spans="1:10">
      <c r="D59" s="61"/>
      <c r="E59" s="61"/>
      <c r="F59" s="61"/>
      <c r="G59" s="61"/>
      <c r="H59" s="61"/>
      <c r="I59" s="61"/>
      <c r="J59" s="61"/>
    </row>
    <row r="60" spans="1:10">
      <c r="D60" s="61"/>
      <c r="E60" s="61"/>
      <c r="F60" s="61"/>
      <c r="G60" s="61"/>
      <c r="H60" s="61"/>
      <c r="I60" s="61"/>
      <c r="J60" s="61"/>
    </row>
    <row r="61" spans="1:10">
      <c r="D61" s="61"/>
      <c r="E61" s="61"/>
      <c r="F61" s="61"/>
      <c r="G61" s="61"/>
      <c r="H61" s="61"/>
      <c r="I61" s="61"/>
      <c r="J61" s="61"/>
    </row>
    <row r="62" spans="1:10">
      <c r="D62" s="61"/>
      <c r="E62" s="61"/>
      <c r="F62" s="61"/>
      <c r="G62" s="61"/>
      <c r="H62" s="61"/>
      <c r="I62" s="61"/>
      <c r="J62" s="61"/>
    </row>
    <row r="63" spans="1:10">
      <c r="D63" s="61"/>
      <c r="E63" s="61"/>
      <c r="F63" s="61"/>
      <c r="G63" s="61"/>
      <c r="H63" s="61"/>
      <c r="I63" s="61"/>
      <c r="J63" s="61"/>
    </row>
    <row r="64" spans="1:10">
      <c r="D64" s="61"/>
      <c r="E64" s="61"/>
      <c r="F64" s="61"/>
      <c r="G64" s="61"/>
      <c r="H64" s="61"/>
      <c r="I64" s="61"/>
      <c r="J64" s="61"/>
    </row>
    <row r="65" spans="4:10">
      <c r="D65" s="61"/>
      <c r="E65" s="61"/>
      <c r="F65" s="61"/>
      <c r="G65" s="61"/>
      <c r="H65" s="61"/>
      <c r="I65" s="61"/>
      <c r="J65" s="61"/>
    </row>
    <row r="66" spans="4:10">
      <c r="D66" s="61"/>
      <c r="E66" s="61"/>
      <c r="F66" s="61"/>
      <c r="G66" s="61"/>
      <c r="H66" s="61"/>
      <c r="I66" s="61"/>
      <c r="J66" s="61"/>
    </row>
    <row r="67" spans="4:10">
      <c r="D67" s="61"/>
      <c r="E67" s="61"/>
      <c r="F67" s="61"/>
      <c r="G67" s="61"/>
      <c r="H67" s="61"/>
      <c r="I67" s="61"/>
      <c r="J67" s="61"/>
    </row>
    <row r="68" spans="4:10">
      <c r="D68" s="61"/>
      <c r="E68" s="61"/>
      <c r="F68" s="61"/>
      <c r="G68" s="61"/>
      <c r="H68" s="61"/>
      <c r="I68" s="61"/>
      <c r="J68" s="61"/>
    </row>
    <row r="69" spans="4:10">
      <c r="D69" s="61"/>
      <c r="E69" s="61"/>
      <c r="F69" s="61"/>
      <c r="G69" s="61"/>
      <c r="H69" s="61"/>
      <c r="I69" s="61"/>
      <c r="J69" s="61"/>
    </row>
    <row r="70" spans="4:10">
      <c r="D70" s="61"/>
      <c r="E70" s="61"/>
      <c r="F70" s="61"/>
      <c r="G70" s="61"/>
      <c r="H70" s="61"/>
      <c r="I70" s="61"/>
      <c r="J70" s="61"/>
    </row>
    <row r="71" spans="4:10">
      <c r="D71" s="61"/>
      <c r="E71" s="61"/>
      <c r="F71" s="61"/>
      <c r="G71" s="61"/>
      <c r="H71" s="61"/>
      <c r="I71" s="61"/>
      <c r="J71" s="61"/>
    </row>
    <row r="72" spans="4:10">
      <c r="D72" s="61"/>
      <c r="E72" s="61"/>
      <c r="F72" s="61"/>
      <c r="G72" s="61"/>
      <c r="H72" s="61"/>
      <c r="I72" s="61"/>
      <c r="J72" s="61"/>
    </row>
    <row r="73" spans="4:10">
      <c r="D73" s="61"/>
      <c r="E73" s="61"/>
      <c r="F73" s="61"/>
      <c r="G73" s="61"/>
      <c r="H73" s="61"/>
      <c r="I73" s="61"/>
      <c r="J73" s="61"/>
    </row>
    <row r="74" spans="4:10">
      <c r="D74" s="61"/>
      <c r="E74" s="61"/>
      <c r="F74" s="61"/>
      <c r="G74" s="61"/>
      <c r="H74" s="61"/>
      <c r="I74" s="61"/>
      <c r="J74" s="61"/>
    </row>
    <row r="75" spans="4:10">
      <c r="D75" s="61"/>
      <c r="E75" s="61"/>
      <c r="F75" s="61"/>
      <c r="G75" s="61"/>
      <c r="H75" s="61"/>
      <c r="I75" s="61"/>
      <c r="J75" s="61"/>
    </row>
    <row r="76" spans="4:10">
      <c r="D76" s="61"/>
      <c r="E76" s="61"/>
      <c r="F76" s="61"/>
      <c r="G76" s="61"/>
      <c r="H76" s="61"/>
      <c r="I76" s="61"/>
      <c r="J76" s="61"/>
    </row>
    <row r="77" spans="4:10">
      <c r="D77" s="61"/>
      <c r="E77" s="61"/>
      <c r="F77" s="61"/>
      <c r="G77" s="61"/>
      <c r="H77" s="61"/>
      <c r="I77" s="61"/>
      <c r="J77" s="61"/>
    </row>
    <row r="78" spans="4:10">
      <c r="D78" s="61"/>
      <c r="E78" s="61"/>
      <c r="F78" s="61"/>
      <c r="G78" s="61"/>
      <c r="H78" s="61"/>
      <c r="I78" s="61"/>
      <c r="J78" s="61"/>
    </row>
    <row r="79" spans="4:10">
      <c r="D79" s="61"/>
      <c r="E79" s="61"/>
      <c r="F79" s="61"/>
      <c r="G79" s="61"/>
      <c r="H79" s="61"/>
      <c r="I79" s="61"/>
      <c r="J79" s="61"/>
    </row>
    <row r="80" spans="4:10">
      <c r="D80" s="61"/>
      <c r="E80" s="61"/>
      <c r="F80" s="61"/>
      <c r="G80" s="61"/>
      <c r="H80" s="61"/>
      <c r="I80" s="61"/>
      <c r="J80" s="61"/>
    </row>
    <row r="81" spans="4:10">
      <c r="D81" s="61"/>
      <c r="E81" s="61"/>
      <c r="F81" s="61"/>
      <c r="G81" s="61"/>
      <c r="H81" s="61"/>
      <c r="I81" s="61"/>
      <c r="J81" s="61"/>
    </row>
    <row r="82" spans="4:10">
      <c r="D82" s="61"/>
      <c r="E82" s="61"/>
      <c r="F82" s="61"/>
      <c r="G82" s="61"/>
      <c r="H82" s="61"/>
      <c r="I82" s="61"/>
      <c r="J82" s="61"/>
    </row>
    <row r="83" spans="4:10">
      <c r="D83" s="61"/>
      <c r="E83" s="61"/>
      <c r="F83" s="61"/>
      <c r="G83" s="61"/>
      <c r="H83" s="61"/>
      <c r="I83" s="61"/>
      <c r="J83" s="61"/>
    </row>
    <row r="84" spans="4:10">
      <c r="D84" s="61"/>
      <c r="E84" s="61"/>
      <c r="F84" s="61"/>
      <c r="G84" s="61"/>
      <c r="H84" s="61"/>
      <c r="I84" s="61"/>
      <c r="J84" s="61"/>
    </row>
    <row r="85" spans="4:10">
      <c r="D85" s="61"/>
      <c r="E85" s="61"/>
      <c r="F85" s="61"/>
      <c r="G85" s="61"/>
      <c r="H85" s="61"/>
      <c r="I85" s="61"/>
      <c r="J85" s="61"/>
    </row>
    <row r="86" spans="4:10">
      <c r="D86" s="61"/>
      <c r="E86" s="61"/>
      <c r="F86" s="61"/>
      <c r="G86" s="61"/>
      <c r="H86" s="61"/>
      <c r="I86" s="61"/>
      <c r="J86" s="61"/>
    </row>
    <row r="87" spans="4:10">
      <c r="D87" s="61"/>
      <c r="E87" s="61"/>
      <c r="F87" s="61"/>
      <c r="G87" s="61"/>
      <c r="H87" s="61"/>
      <c r="I87" s="61"/>
      <c r="J87" s="61"/>
    </row>
    <row r="88" spans="4:10">
      <c r="D88" s="61"/>
      <c r="E88" s="61"/>
      <c r="F88" s="61"/>
      <c r="G88" s="61"/>
      <c r="H88" s="61"/>
      <c r="I88" s="61"/>
      <c r="J88" s="61"/>
    </row>
    <row r="89" spans="4:10">
      <c r="D89" s="61"/>
      <c r="E89" s="61"/>
      <c r="F89" s="61"/>
      <c r="G89" s="61"/>
      <c r="H89" s="61"/>
      <c r="I89" s="61"/>
      <c r="J89" s="61"/>
    </row>
    <row r="90" spans="4:10">
      <c r="D90" s="61"/>
      <c r="E90" s="61"/>
      <c r="F90" s="61"/>
      <c r="G90" s="61"/>
      <c r="H90" s="61"/>
      <c r="I90" s="61"/>
      <c r="J90" s="61"/>
    </row>
    <row r="91" spans="4:10">
      <c r="D91" s="61"/>
      <c r="E91" s="61"/>
      <c r="F91" s="61"/>
      <c r="G91" s="61"/>
      <c r="H91" s="61"/>
      <c r="I91" s="61"/>
      <c r="J91" s="61"/>
    </row>
    <row r="92" spans="4:10">
      <c r="D92" s="61"/>
      <c r="E92" s="61"/>
      <c r="F92" s="61"/>
      <c r="G92" s="61"/>
      <c r="H92" s="61"/>
      <c r="I92" s="61"/>
      <c r="J92" s="61"/>
    </row>
    <row r="93" spans="4:10">
      <c r="D93" s="61"/>
      <c r="E93" s="61"/>
      <c r="F93" s="61"/>
      <c r="G93" s="61"/>
      <c r="H93" s="61"/>
      <c r="I93" s="61"/>
      <c r="J93" s="61"/>
    </row>
  </sheetData>
  <sortState ref="A3:H42">
    <sortCondition ref="B3"/>
  </sortState>
  <mergeCells count="1">
    <mergeCell ref="B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153"/>
  <sheetViews>
    <sheetView topLeftCell="A10" workbookViewId="0">
      <selection activeCell="D14" sqref="D14"/>
    </sheetView>
  </sheetViews>
  <sheetFormatPr defaultColWidth="9.140625" defaultRowHeight="15"/>
  <cols>
    <col min="1" max="1" width="3.85546875" style="4" customWidth="1"/>
    <col min="2" max="2" width="37.85546875" style="4" customWidth="1"/>
    <col min="3" max="3" width="8.85546875" style="4" customWidth="1"/>
    <col min="4" max="6" width="13" style="4" customWidth="1"/>
    <col min="7" max="7" width="12.28515625" style="4" customWidth="1"/>
    <col min="8" max="8" width="14.85546875" style="4" customWidth="1"/>
    <col min="9" max="9" width="13.140625" style="4" customWidth="1"/>
    <col min="10" max="10" width="15.42578125" style="4" customWidth="1"/>
    <col min="11" max="11" width="10.5703125" style="4" bestFit="1" customWidth="1"/>
    <col min="12" max="16384" width="9.140625" style="4"/>
  </cols>
  <sheetData>
    <row r="1" spans="1:17" ht="21">
      <c r="A1" s="19"/>
      <c r="B1" s="258" t="s">
        <v>88</v>
      </c>
      <c r="C1" s="259"/>
      <c r="D1" s="259"/>
      <c r="E1" s="259"/>
      <c r="F1" s="259"/>
      <c r="G1" s="259"/>
      <c r="H1" s="259"/>
      <c r="I1" s="259"/>
      <c r="J1" s="260"/>
    </row>
    <row r="2" spans="1:17" ht="30">
      <c r="A2" s="4" t="s">
        <v>0</v>
      </c>
      <c r="B2" s="51" t="s">
        <v>1</v>
      </c>
      <c r="C2" s="51" t="s">
        <v>2</v>
      </c>
      <c r="D2" s="51" t="s">
        <v>4</v>
      </c>
      <c r="E2" s="51"/>
      <c r="F2" s="51"/>
      <c r="G2" s="51" t="s">
        <v>5</v>
      </c>
      <c r="H2" s="51" t="s">
        <v>7</v>
      </c>
      <c r="I2" s="51" t="s">
        <v>8</v>
      </c>
      <c r="J2" s="51" t="s">
        <v>69</v>
      </c>
      <c r="K2" s="51"/>
      <c r="L2" s="51"/>
      <c r="M2" s="51"/>
      <c r="N2" s="51"/>
      <c r="O2" s="51"/>
      <c r="P2" s="51"/>
      <c r="Q2" s="51"/>
    </row>
    <row r="3" spans="1:17" ht="18.75" customHeight="1">
      <c r="A3" s="4">
        <v>1</v>
      </c>
      <c r="B3" s="120" t="s">
        <v>1615</v>
      </c>
      <c r="C3" s="61" t="s">
        <v>10</v>
      </c>
      <c r="D3" s="61"/>
      <c r="E3" s="61"/>
      <c r="F3" s="61"/>
      <c r="G3" s="61"/>
      <c r="H3" s="61">
        <v>252000</v>
      </c>
      <c r="I3" s="61">
        <f>SUM(D3:G3)</f>
        <v>0</v>
      </c>
      <c r="J3" s="61">
        <f>204000-I3</f>
        <v>204000</v>
      </c>
      <c r="K3" s="51"/>
      <c r="L3" s="51"/>
      <c r="M3" s="51"/>
      <c r="N3" s="51"/>
      <c r="O3" s="51"/>
      <c r="P3" s="51"/>
      <c r="Q3" s="51"/>
    </row>
    <row r="4" spans="1:17" ht="15.75">
      <c r="A4" s="4">
        <v>2</v>
      </c>
      <c r="B4" s="120" t="s">
        <v>1616</v>
      </c>
      <c r="C4" s="61" t="s">
        <v>10</v>
      </c>
      <c r="D4" s="61"/>
      <c r="E4" s="61"/>
      <c r="F4" s="61"/>
      <c r="G4" s="61"/>
      <c r="H4" s="61">
        <v>252000</v>
      </c>
      <c r="I4" s="61">
        <f t="shared" ref="I4:I47" si="0">SUM(D4:G4)</f>
        <v>0</v>
      </c>
      <c r="J4" s="61">
        <f t="shared" ref="J4:J47" si="1">204000-I4</f>
        <v>204000</v>
      </c>
      <c r="K4" s="51"/>
      <c r="L4" s="51"/>
      <c r="M4" s="51"/>
      <c r="N4" s="51"/>
      <c r="O4" s="51"/>
      <c r="P4" s="51"/>
      <c r="Q4" s="51"/>
    </row>
    <row r="5" spans="1:17" ht="15.75">
      <c r="A5" s="4">
        <v>3</v>
      </c>
      <c r="B5" s="120" t="s">
        <v>1617</v>
      </c>
      <c r="C5" s="61" t="s">
        <v>10</v>
      </c>
      <c r="D5" s="61"/>
      <c r="E5" s="61"/>
      <c r="F5" s="61"/>
      <c r="G5" s="61"/>
      <c r="H5" s="61">
        <v>252000</v>
      </c>
      <c r="I5" s="61">
        <f t="shared" si="0"/>
        <v>0</v>
      </c>
      <c r="J5" s="61">
        <f t="shared" si="1"/>
        <v>204000</v>
      </c>
      <c r="K5" s="51"/>
      <c r="L5" s="51"/>
      <c r="M5" s="51"/>
      <c r="N5" s="51"/>
      <c r="O5" s="51"/>
      <c r="P5" s="51"/>
      <c r="Q5" s="51"/>
    </row>
    <row r="6" spans="1:17" s="37" customFormat="1" ht="15.75">
      <c r="A6" s="4">
        <v>4</v>
      </c>
      <c r="B6" s="120" t="s">
        <v>1618</v>
      </c>
      <c r="C6" s="61" t="s">
        <v>10</v>
      </c>
      <c r="D6" s="61">
        <v>252000</v>
      </c>
      <c r="E6" s="61"/>
      <c r="F6" s="61"/>
      <c r="G6" s="61"/>
      <c r="H6" s="61">
        <v>252000</v>
      </c>
      <c r="I6" s="61">
        <f t="shared" si="0"/>
        <v>252000</v>
      </c>
      <c r="J6" s="61">
        <f t="shared" si="1"/>
        <v>-48000</v>
      </c>
      <c r="K6" s="51"/>
      <c r="L6" s="51"/>
      <c r="M6" s="51"/>
      <c r="N6" s="51"/>
      <c r="O6" s="51"/>
      <c r="P6" s="51"/>
      <c r="Q6" s="51"/>
    </row>
    <row r="7" spans="1:17" s="58" customFormat="1" ht="15.75">
      <c r="A7" s="4">
        <v>5</v>
      </c>
      <c r="B7" s="120" t="s">
        <v>1619</v>
      </c>
      <c r="C7" s="61" t="s">
        <v>10</v>
      </c>
      <c r="D7" s="148"/>
      <c r="E7" s="148"/>
      <c r="F7" s="148"/>
      <c r="G7" s="148"/>
      <c r="H7" s="61">
        <v>252000</v>
      </c>
      <c r="I7" s="61">
        <f t="shared" si="0"/>
        <v>0</v>
      </c>
      <c r="J7" s="61">
        <f t="shared" si="1"/>
        <v>204000</v>
      </c>
      <c r="K7" s="147"/>
      <c r="L7" s="147"/>
      <c r="M7" s="147"/>
      <c r="N7" s="147"/>
      <c r="O7" s="147"/>
      <c r="P7" s="147"/>
      <c r="Q7" s="147"/>
    </row>
    <row r="8" spans="1:17" s="14" customFormat="1" ht="15.75">
      <c r="A8" s="4">
        <v>6</v>
      </c>
      <c r="B8" s="120" t="s">
        <v>1620</v>
      </c>
      <c r="C8" s="61" t="s">
        <v>10</v>
      </c>
      <c r="D8" s="159"/>
      <c r="E8" s="159"/>
      <c r="F8" s="159"/>
      <c r="G8" s="159"/>
      <c r="H8" s="61">
        <v>252000</v>
      </c>
      <c r="I8" s="61">
        <f t="shared" si="0"/>
        <v>0</v>
      </c>
      <c r="J8" s="61">
        <f t="shared" si="1"/>
        <v>204000</v>
      </c>
      <c r="K8" s="158"/>
      <c r="L8" s="158"/>
      <c r="M8" s="158"/>
      <c r="N8" s="158"/>
      <c r="O8" s="158"/>
      <c r="P8" s="158"/>
      <c r="Q8" s="158"/>
    </row>
    <row r="9" spans="1:17" ht="15.75">
      <c r="A9" s="4">
        <v>7</v>
      </c>
      <c r="B9" s="120" t="s">
        <v>1621</v>
      </c>
      <c r="C9" s="61" t="s">
        <v>10</v>
      </c>
      <c r="D9" s="61">
        <v>100000</v>
      </c>
      <c r="E9" s="61"/>
      <c r="F9" s="61"/>
      <c r="G9" s="61"/>
      <c r="H9" s="61">
        <v>252000</v>
      </c>
      <c r="I9" s="61">
        <f t="shared" si="0"/>
        <v>100000</v>
      </c>
      <c r="J9" s="61">
        <f t="shared" si="1"/>
        <v>104000</v>
      </c>
      <c r="K9" s="51"/>
      <c r="L9" s="51"/>
      <c r="M9" s="51"/>
      <c r="N9" s="51"/>
      <c r="O9" s="51"/>
      <c r="P9" s="51"/>
      <c r="Q9" s="51"/>
    </row>
    <row r="10" spans="1:17" ht="15.75">
      <c r="A10" s="4">
        <v>8</v>
      </c>
      <c r="B10" s="120" t="s">
        <v>1622</v>
      </c>
      <c r="C10" s="61" t="s">
        <v>10</v>
      </c>
      <c r="D10" s="61">
        <v>34000</v>
      </c>
      <c r="E10" s="61"/>
      <c r="F10" s="61"/>
      <c r="G10" s="61"/>
      <c r="H10" s="61">
        <v>252000</v>
      </c>
      <c r="I10" s="61">
        <f t="shared" si="0"/>
        <v>34000</v>
      </c>
      <c r="J10" s="61">
        <f t="shared" si="1"/>
        <v>170000</v>
      </c>
      <c r="K10" s="51"/>
      <c r="L10" s="51"/>
      <c r="M10" s="51"/>
      <c r="N10" s="51"/>
      <c r="O10" s="51"/>
      <c r="P10" s="51"/>
      <c r="Q10" s="51"/>
    </row>
    <row r="11" spans="1:17" ht="15.75">
      <c r="A11" s="4">
        <v>9</v>
      </c>
      <c r="B11" s="120" t="s">
        <v>1622</v>
      </c>
      <c r="C11" s="61" t="s">
        <v>10</v>
      </c>
      <c r="D11" s="61"/>
      <c r="E11" s="61"/>
      <c r="F11" s="61"/>
      <c r="G11" s="61"/>
      <c r="H11" s="61">
        <v>252000</v>
      </c>
      <c r="I11" s="61">
        <f t="shared" si="0"/>
        <v>0</v>
      </c>
      <c r="J11" s="61">
        <f t="shared" si="1"/>
        <v>204000</v>
      </c>
      <c r="K11" s="51"/>
      <c r="L11" s="51"/>
      <c r="M11" s="51"/>
      <c r="N11" s="51"/>
      <c r="O11" s="51"/>
      <c r="P11" s="51"/>
      <c r="Q11" s="51"/>
    </row>
    <row r="12" spans="1:17" ht="15.75">
      <c r="A12" s="4">
        <v>10</v>
      </c>
      <c r="B12" s="120" t="s">
        <v>1623</v>
      </c>
      <c r="C12" s="61" t="s">
        <v>10</v>
      </c>
      <c r="D12" s="61"/>
      <c r="E12" s="61"/>
      <c r="F12" s="61"/>
      <c r="G12" s="61"/>
      <c r="H12" s="61">
        <v>252000</v>
      </c>
      <c r="I12" s="61">
        <f t="shared" si="0"/>
        <v>0</v>
      </c>
      <c r="J12" s="61">
        <f t="shared" si="1"/>
        <v>204000</v>
      </c>
      <c r="K12" s="51"/>
      <c r="L12" s="51"/>
      <c r="M12" s="51"/>
      <c r="N12" s="51"/>
      <c r="O12" s="51"/>
      <c r="P12" s="51"/>
      <c r="Q12" s="51"/>
    </row>
    <row r="13" spans="1:17" ht="15.75">
      <c r="A13" s="4">
        <v>11</v>
      </c>
      <c r="B13" s="120" t="s">
        <v>1624</v>
      </c>
      <c r="C13" s="61" t="s">
        <v>10</v>
      </c>
      <c r="D13" s="61"/>
      <c r="E13" s="61"/>
      <c r="F13" s="61"/>
      <c r="G13" s="61"/>
      <c r="H13" s="61">
        <v>252000</v>
      </c>
      <c r="I13" s="61">
        <f t="shared" si="0"/>
        <v>0</v>
      </c>
      <c r="J13" s="61">
        <f t="shared" si="1"/>
        <v>204000</v>
      </c>
      <c r="K13" s="51"/>
      <c r="L13" s="51"/>
      <c r="M13" s="51"/>
      <c r="N13" s="51"/>
      <c r="O13" s="51"/>
      <c r="P13" s="51"/>
      <c r="Q13" s="51"/>
    </row>
    <row r="14" spans="1:17" ht="15.75">
      <c r="A14" s="4">
        <v>12</v>
      </c>
      <c r="B14" s="120" t="s">
        <v>1625</v>
      </c>
      <c r="C14" s="61" t="s">
        <v>10</v>
      </c>
      <c r="D14" s="61">
        <v>134000</v>
      </c>
      <c r="E14" s="61"/>
      <c r="F14" s="61"/>
      <c r="G14" s="61"/>
      <c r="H14" s="61">
        <v>252000</v>
      </c>
      <c r="I14" s="61">
        <f t="shared" si="0"/>
        <v>134000</v>
      </c>
      <c r="J14" s="61">
        <f t="shared" si="1"/>
        <v>70000</v>
      </c>
      <c r="K14" s="51"/>
      <c r="L14" s="51"/>
      <c r="M14" s="51"/>
      <c r="N14" s="51"/>
      <c r="O14" s="51"/>
      <c r="P14" s="51"/>
      <c r="Q14" s="51"/>
    </row>
    <row r="15" spans="1:17" ht="14.25" customHeight="1">
      <c r="A15" s="4">
        <v>13</v>
      </c>
      <c r="B15" s="120" t="s">
        <v>1626</v>
      </c>
      <c r="C15" s="61" t="s">
        <v>10</v>
      </c>
      <c r="D15" s="61"/>
      <c r="E15" s="61"/>
      <c r="F15" s="61"/>
      <c r="G15" s="61"/>
      <c r="H15" s="61">
        <v>252000</v>
      </c>
      <c r="I15" s="61">
        <f t="shared" si="0"/>
        <v>0</v>
      </c>
      <c r="J15" s="61">
        <f t="shared" si="1"/>
        <v>204000</v>
      </c>
      <c r="K15" s="51"/>
      <c r="L15" s="51"/>
      <c r="M15" s="51"/>
      <c r="N15" s="51"/>
      <c r="O15" s="51"/>
      <c r="P15" s="51"/>
      <c r="Q15" s="51"/>
    </row>
    <row r="16" spans="1:17" ht="15.75">
      <c r="A16" s="4">
        <v>14</v>
      </c>
      <c r="B16" s="120" t="s">
        <v>1627</v>
      </c>
      <c r="C16" s="61" t="s">
        <v>10</v>
      </c>
      <c r="D16" s="61">
        <v>25000</v>
      </c>
      <c r="E16" s="61"/>
      <c r="F16" s="61"/>
      <c r="G16" s="61"/>
      <c r="H16" s="61">
        <v>252000</v>
      </c>
      <c r="I16" s="61">
        <f t="shared" si="0"/>
        <v>25000</v>
      </c>
      <c r="J16" s="61">
        <f t="shared" si="1"/>
        <v>179000</v>
      </c>
      <c r="K16" s="51"/>
      <c r="L16" s="51"/>
      <c r="M16" s="51"/>
      <c r="N16" s="51"/>
      <c r="O16" s="51"/>
      <c r="P16" s="51"/>
      <c r="Q16" s="51"/>
    </row>
    <row r="17" spans="1:17" s="31" customFormat="1" ht="15.75">
      <c r="A17" s="4">
        <v>15</v>
      </c>
      <c r="B17" s="120" t="s">
        <v>1628</v>
      </c>
      <c r="C17" s="61" t="s">
        <v>10</v>
      </c>
      <c r="D17" s="61"/>
      <c r="E17" s="61"/>
      <c r="F17" s="61"/>
      <c r="G17" s="61"/>
      <c r="H17" s="61">
        <v>252000</v>
      </c>
      <c r="I17" s="61">
        <f t="shared" si="0"/>
        <v>0</v>
      </c>
      <c r="J17" s="61">
        <f t="shared" si="1"/>
        <v>204000</v>
      </c>
      <c r="K17" s="51"/>
      <c r="L17" s="51"/>
      <c r="M17" s="51"/>
      <c r="N17" s="51"/>
      <c r="O17" s="51"/>
      <c r="P17" s="51"/>
      <c r="Q17" s="51"/>
    </row>
    <row r="18" spans="1:17" ht="15.75">
      <c r="A18" s="4">
        <v>16</v>
      </c>
      <c r="B18" s="120" t="s">
        <v>1629</v>
      </c>
      <c r="C18" s="61" t="s">
        <v>10</v>
      </c>
      <c r="D18" s="61">
        <v>252000</v>
      </c>
      <c r="E18" s="61"/>
      <c r="F18" s="61"/>
      <c r="G18" s="61"/>
      <c r="H18" s="61">
        <v>252000</v>
      </c>
      <c r="I18" s="61">
        <f t="shared" si="0"/>
        <v>252000</v>
      </c>
      <c r="J18" s="61">
        <f t="shared" si="1"/>
        <v>-48000</v>
      </c>
      <c r="K18" s="51"/>
      <c r="L18" s="51"/>
      <c r="M18" s="51"/>
      <c r="N18" s="51"/>
      <c r="O18" s="51"/>
      <c r="P18" s="51"/>
      <c r="Q18" s="51"/>
    </row>
    <row r="19" spans="1:17" ht="15.75">
      <c r="A19" s="4">
        <v>17</v>
      </c>
      <c r="B19" s="120" t="s">
        <v>1630</v>
      </c>
      <c r="C19" s="61" t="s">
        <v>10</v>
      </c>
      <c r="D19" s="61"/>
      <c r="E19" s="61"/>
      <c r="F19" s="61"/>
      <c r="G19" s="61"/>
      <c r="H19" s="61">
        <v>252000</v>
      </c>
      <c r="I19" s="61">
        <f t="shared" si="0"/>
        <v>0</v>
      </c>
      <c r="J19" s="61">
        <f t="shared" si="1"/>
        <v>204000</v>
      </c>
      <c r="K19" s="51"/>
      <c r="L19" s="51"/>
      <c r="M19" s="51"/>
      <c r="N19" s="51"/>
      <c r="O19" s="51"/>
      <c r="P19" s="51"/>
      <c r="Q19" s="51"/>
    </row>
    <row r="20" spans="1:17" ht="15.75">
      <c r="A20" s="4">
        <v>18</v>
      </c>
      <c r="B20" s="120" t="s">
        <v>1631</v>
      </c>
      <c r="C20" s="61" t="s">
        <v>10</v>
      </c>
      <c r="D20" s="61"/>
      <c r="E20" s="61"/>
      <c r="F20" s="61"/>
      <c r="G20" s="61"/>
      <c r="H20" s="61">
        <v>252000</v>
      </c>
      <c r="I20" s="61">
        <f t="shared" si="0"/>
        <v>0</v>
      </c>
      <c r="J20" s="61">
        <f t="shared" si="1"/>
        <v>204000</v>
      </c>
      <c r="K20" s="51"/>
      <c r="L20" s="51"/>
      <c r="M20" s="51"/>
      <c r="N20" s="51"/>
      <c r="O20" s="51"/>
      <c r="P20" s="51"/>
      <c r="Q20" s="51"/>
    </row>
    <row r="21" spans="1:17" ht="15.75">
      <c r="A21" s="4">
        <v>19</v>
      </c>
      <c r="B21" s="120" t="s">
        <v>1632</v>
      </c>
      <c r="C21" s="61" t="s">
        <v>10</v>
      </c>
      <c r="D21" s="61"/>
      <c r="E21" s="61"/>
      <c r="F21" s="61"/>
      <c r="G21" s="61"/>
      <c r="H21" s="61">
        <v>252000</v>
      </c>
      <c r="I21" s="61">
        <f t="shared" si="0"/>
        <v>0</v>
      </c>
      <c r="J21" s="61">
        <f t="shared" si="1"/>
        <v>204000</v>
      </c>
      <c r="K21" s="51"/>
      <c r="L21" s="51"/>
      <c r="M21" s="51"/>
      <c r="N21" s="51"/>
      <c r="O21" s="51"/>
      <c r="P21" s="51"/>
      <c r="Q21" s="51"/>
    </row>
    <row r="22" spans="1:17" ht="15.75">
      <c r="A22" s="4">
        <v>20</v>
      </c>
      <c r="B22" s="120" t="s">
        <v>1633</v>
      </c>
      <c r="C22" s="61" t="s">
        <v>10</v>
      </c>
      <c r="D22" s="21"/>
      <c r="E22" s="21"/>
      <c r="F22" s="21"/>
      <c r="G22" s="21"/>
      <c r="H22" s="61">
        <v>252000</v>
      </c>
      <c r="I22" s="61">
        <f t="shared" si="0"/>
        <v>0</v>
      </c>
      <c r="J22" s="61">
        <f t="shared" si="1"/>
        <v>204000</v>
      </c>
      <c r="K22" s="51"/>
      <c r="L22" s="51"/>
      <c r="M22" s="51"/>
      <c r="N22" s="51"/>
      <c r="O22" s="51"/>
      <c r="P22" s="51"/>
      <c r="Q22" s="51"/>
    </row>
    <row r="23" spans="1:17" s="14" customFormat="1" ht="15.75">
      <c r="A23" s="4">
        <v>21</v>
      </c>
      <c r="B23" s="120" t="s">
        <v>1634</v>
      </c>
      <c r="C23" s="61" t="s">
        <v>10</v>
      </c>
      <c r="D23" s="159">
        <v>34000</v>
      </c>
      <c r="E23" s="159"/>
      <c r="F23" s="159"/>
      <c r="G23" s="159"/>
      <c r="H23" s="61">
        <v>252000</v>
      </c>
      <c r="I23" s="61">
        <f t="shared" si="0"/>
        <v>34000</v>
      </c>
      <c r="J23" s="61">
        <f t="shared" si="1"/>
        <v>170000</v>
      </c>
      <c r="K23" s="158"/>
      <c r="L23" s="158"/>
      <c r="M23" s="158"/>
      <c r="N23" s="158"/>
      <c r="O23" s="158"/>
      <c r="P23" s="158"/>
      <c r="Q23" s="158"/>
    </row>
    <row r="24" spans="1:17" ht="15.75">
      <c r="A24" s="4">
        <v>22</v>
      </c>
      <c r="B24" s="120" t="s">
        <v>1635</v>
      </c>
      <c r="C24" s="61" t="s">
        <v>10</v>
      </c>
      <c r="D24" s="61">
        <v>34000</v>
      </c>
      <c r="E24" s="61">
        <v>150000</v>
      </c>
      <c r="F24" s="61"/>
      <c r="G24" s="61"/>
      <c r="H24" s="61">
        <v>252000</v>
      </c>
      <c r="I24" s="61">
        <f t="shared" si="0"/>
        <v>184000</v>
      </c>
      <c r="J24" s="61">
        <f t="shared" si="1"/>
        <v>20000</v>
      </c>
      <c r="K24" s="51"/>
      <c r="L24" s="51"/>
      <c r="M24" s="51"/>
      <c r="N24" s="51"/>
      <c r="O24" s="51"/>
      <c r="P24" s="51"/>
      <c r="Q24" s="51"/>
    </row>
    <row r="25" spans="1:17" ht="15.75">
      <c r="A25" s="4">
        <v>23</v>
      </c>
      <c r="B25" s="120" t="s">
        <v>1636</v>
      </c>
      <c r="C25" s="61" t="s">
        <v>10</v>
      </c>
      <c r="D25" s="61"/>
      <c r="E25" s="61"/>
      <c r="F25" s="61"/>
      <c r="G25" s="61"/>
      <c r="H25" s="61">
        <v>252000</v>
      </c>
      <c r="I25" s="61">
        <f t="shared" si="0"/>
        <v>0</v>
      </c>
      <c r="J25" s="61">
        <f t="shared" si="1"/>
        <v>204000</v>
      </c>
      <c r="K25" s="51"/>
      <c r="L25" s="51"/>
      <c r="M25" s="51"/>
      <c r="N25" s="51"/>
      <c r="O25" s="51"/>
      <c r="P25" s="51"/>
      <c r="Q25" s="51"/>
    </row>
    <row r="26" spans="1:17" ht="15.75">
      <c r="A26" s="4">
        <v>24</v>
      </c>
      <c r="B26" s="120" t="s">
        <v>1637</v>
      </c>
      <c r="C26" s="61" t="s">
        <v>10</v>
      </c>
      <c r="D26" s="61"/>
      <c r="E26" s="61"/>
      <c r="F26" s="61"/>
      <c r="G26" s="61"/>
      <c r="H26" s="61">
        <v>252000</v>
      </c>
      <c r="I26" s="61">
        <f t="shared" si="0"/>
        <v>0</v>
      </c>
      <c r="J26" s="61">
        <f t="shared" si="1"/>
        <v>204000</v>
      </c>
      <c r="K26" s="51"/>
      <c r="L26" s="51"/>
      <c r="M26" s="51"/>
      <c r="N26" s="51"/>
      <c r="O26" s="51"/>
      <c r="P26" s="51"/>
      <c r="Q26" s="51"/>
    </row>
    <row r="27" spans="1:17" ht="15.75">
      <c r="A27" s="4">
        <v>25</v>
      </c>
      <c r="B27" s="120" t="s">
        <v>1638</v>
      </c>
      <c r="C27" s="61" t="s">
        <v>10</v>
      </c>
      <c r="D27" s="61">
        <v>190000</v>
      </c>
      <c r="E27" s="61"/>
      <c r="F27" s="61"/>
      <c r="G27" s="61"/>
      <c r="H27" s="61">
        <v>252000</v>
      </c>
      <c r="I27" s="61">
        <f t="shared" si="0"/>
        <v>190000</v>
      </c>
      <c r="J27" s="61">
        <f t="shared" si="1"/>
        <v>14000</v>
      </c>
      <c r="K27" s="51"/>
      <c r="L27" s="51"/>
      <c r="M27" s="51"/>
      <c r="N27" s="51"/>
      <c r="O27" s="51"/>
      <c r="P27" s="51"/>
      <c r="Q27" s="51"/>
    </row>
    <row r="28" spans="1:17" ht="15.75">
      <c r="A28" s="4">
        <v>26</v>
      </c>
      <c r="B28" s="120" t="s">
        <v>1639</v>
      </c>
      <c r="C28" s="61" t="s">
        <v>10</v>
      </c>
      <c r="D28" s="61"/>
      <c r="E28" s="61"/>
      <c r="F28" s="61"/>
      <c r="G28" s="61"/>
      <c r="H28" s="61">
        <v>252000</v>
      </c>
      <c r="I28" s="61">
        <f t="shared" si="0"/>
        <v>0</v>
      </c>
      <c r="J28" s="61">
        <f t="shared" si="1"/>
        <v>204000</v>
      </c>
      <c r="K28" s="51"/>
      <c r="L28" s="51"/>
      <c r="M28" s="51"/>
      <c r="N28" s="51"/>
      <c r="O28" s="51"/>
      <c r="P28" s="51"/>
      <c r="Q28" s="51"/>
    </row>
    <row r="29" spans="1:17" ht="15.75">
      <c r="A29" s="4">
        <v>27</v>
      </c>
      <c r="B29" s="120" t="s">
        <v>1640</v>
      </c>
      <c r="C29" s="61" t="s">
        <v>10</v>
      </c>
      <c r="D29" s="61">
        <v>76000</v>
      </c>
      <c r="E29" s="61">
        <v>135000</v>
      </c>
      <c r="F29" s="61"/>
      <c r="G29" s="61"/>
      <c r="H29" s="61">
        <v>252000</v>
      </c>
      <c r="I29" s="61">
        <f t="shared" si="0"/>
        <v>211000</v>
      </c>
      <c r="J29" s="61">
        <f t="shared" si="1"/>
        <v>-7000</v>
      </c>
      <c r="K29" s="51"/>
      <c r="L29" s="51"/>
      <c r="M29" s="51"/>
      <c r="N29" s="51"/>
      <c r="O29" s="51"/>
      <c r="P29" s="51"/>
      <c r="Q29" s="51"/>
    </row>
    <row r="30" spans="1:17" ht="15.75">
      <c r="A30" s="4">
        <v>28</v>
      </c>
      <c r="B30" s="120" t="s">
        <v>1641</v>
      </c>
      <c r="C30" s="61" t="s">
        <v>10</v>
      </c>
      <c r="D30" s="61"/>
      <c r="E30" s="61"/>
      <c r="F30" s="61"/>
      <c r="G30" s="61"/>
      <c r="H30" s="61">
        <v>252000</v>
      </c>
      <c r="I30" s="61">
        <f t="shared" si="0"/>
        <v>0</v>
      </c>
      <c r="J30" s="61">
        <f t="shared" si="1"/>
        <v>204000</v>
      </c>
      <c r="K30" s="21"/>
    </row>
    <row r="31" spans="1:17" ht="15.75">
      <c r="A31" s="4">
        <v>29</v>
      </c>
      <c r="B31" s="120" t="s">
        <v>1642</v>
      </c>
      <c r="C31" s="61" t="s">
        <v>10</v>
      </c>
      <c r="D31" s="21">
        <v>252000</v>
      </c>
      <c r="E31" s="21"/>
      <c r="F31" s="21"/>
      <c r="G31" s="21"/>
      <c r="H31" s="61">
        <v>252000</v>
      </c>
      <c r="I31" s="61">
        <f t="shared" si="0"/>
        <v>252000</v>
      </c>
      <c r="J31" s="61">
        <f t="shared" si="1"/>
        <v>-48000</v>
      </c>
      <c r="K31" s="21"/>
    </row>
    <row r="32" spans="1:17" ht="15.75">
      <c r="A32" s="4">
        <v>30</v>
      </c>
      <c r="B32" s="120" t="s">
        <v>1643</v>
      </c>
      <c r="C32" s="61" t="s">
        <v>10</v>
      </c>
      <c r="D32" s="61"/>
      <c r="E32" s="61"/>
      <c r="F32" s="61"/>
      <c r="G32" s="61"/>
      <c r="H32" s="61">
        <v>252000</v>
      </c>
      <c r="I32" s="61">
        <f t="shared" si="0"/>
        <v>0</v>
      </c>
      <c r="J32" s="61">
        <f t="shared" si="1"/>
        <v>204000</v>
      </c>
      <c r="K32" s="21"/>
    </row>
    <row r="33" spans="1:11" ht="15.75">
      <c r="A33" s="4">
        <v>31</v>
      </c>
      <c r="B33" s="120" t="s">
        <v>1644</v>
      </c>
      <c r="C33" s="61" t="s">
        <v>10</v>
      </c>
      <c r="D33" s="61">
        <v>252000</v>
      </c>
      <c r="E33" s="61"/>
      <c r="F33" s="61"/>
      <c r="G33" s="61"/>
      <c r="H33" s="61">
        <v>252000</v>
      </c>
      <c r="I33" s="61">
        <f t="shared" si="0"/>
        <v>252000</v>
      </c>
      <c r="J33" s="61">
        <f t="shared" si="1"/>
        <v>-48000</v>
      </c>
      <c r="K33" s="21"/>
    </row>
    <row r="34" spans="1:11" ht="15.75">
      <c r="A34" s="4">
        <v>32</v>
      </c>
      <c r="B34" s="120" t="s">
        <v>1645</v>
      </c>
      <c r="C34" s="61" t="s">
        <v>10</v>
      </c>
      <c r="D34" s="61"/>
      <c r="E34" s="61"/>
      <c r="F34" s="61"/>
      <c r="G34" s="61"/>
      <c r="H34" s="61">
        <v>252000</v>
      </c>
      <c r="I34" s="61">
        <f t="shared" si="0"/>
        <v>0</v>
      </c>
      <c r="J34" s="61">
        <f t="shared" si="1"/>
        <v>204000</v>
      </c>
      <c r="K34" s="21"/>
    </row>
    <row r="35" spans="1:11" ht="15.75">
      <c r="A35" s="4">
        <v>33</v>
      </c>
      <c r="B35" s="120" t="s">
        <v>1646</v>
      </c>
      <c r="C35" s="61" t="s">
        <v>10</v>
      </c>
      <c r="D35" s="21"/>
      <c r="E35" s="21"/>
      <c r="F35" s="21"/>
      <c r="G35" s="21"/>
      <c r="H35" s="61">
        <v>252000</v>
      </c>
      <c r="I35" s="61">
        <f t="shared" si="0"/>
        <v>0</v>
      </c>
      <c r="J35" s="61">
        <f t="shared" si="1"/>
        <v>204000</v>
      </c>
      <c r="K35" s="21"/>
    </row>
    <row r="36" spans="1:11" s="14" customFormat="1" ht="15.75">
      <c r="A36" s="4">
        <v>34</v>
      </c>
      <c r="B36" s="120" t="s">
        <v>1646</v>
      </c>
      <c r="C36" s="61" t="s">
        <v>10</v>
      </c>
      <c r="D36" s="21"/>
      <c r="E36" s="21"/>
      <c r="F36" s="21"/>
      <c r="G36" s="21"/>
      <c r="H36" s="61">
        <v>252000</v>
      </c>
      <c r="I36" s="61">
        <f t="shared" si="0"/>
        <v>0</v>
      </c>
      <c r="J36" s="61">
        <f t="shared" si="1"/>
        <v>204000</v>
      </c>
      <c r="K36" s="23"/>
    </row>
    <row r="37" spans="1:11" s="14" customFormat="1" ht="15.75">
      <c r="A37" s="4">
        <v>35</v>
      </c>
      <c r="B37" s="120" t="s">
        <v>1646</v>
      </c>
      <c r="C37" s="61" t="s">
        <v>10</v>
      </c>
      <c r="D37" s="21"/>
      <c r="E37" s="21"/>
      <c r="F37" s="21"/>
      <c r="G37" s="21"/>
      <c r="H37" s="61">
        <v>252000</v>
      </c>
      <c r="I37" s="61">
        <f t="shared" si="0"/>
        <v>0</v>
      </c>
      <c r="J37" s="61">
        <f t="shared" si="1"/>
        <v>204000</v>
      </c>
      <c r="K37" s="23"/>
    </row>
    <row r="38" spans="1:11" ht="15.75">
      <c r="A38" s="4">
        <v>36</v>
      </c>
      <c r="B38" s="120" t="s">
        <v>1647</v>
      </c>
      <c r="C38" s="61" t="s">
        <v>10</v>
      </c>
      <c r="D38" s="61"/>
      <c r="E38" s="61"/>
      <c r="F38" s="61"/>
      <c r="G38" s="61"/>
      <c r="H38" s="61">
        <v>252000</v>
      </c>
      <c r="I38" s="61">
        <f t="shared" si="0"/>
        <v>0</v>
      </c>
      <c r="J38" s="61">
        <f t="shared" si="1"/>
        <v>204000</v>
      </c>
      <c r="K38" s="21"/>
    </row>
    <row r="39" spans="1:11" ht="15.75">
      <c r="A39" s="4">
        <v>37</v>
      </c>
      <c r="B39" s="120" t="s">
        <v>1648</v>
      </c>
      <c r="C39" s="61" t="s">
        <v>10</v>
      </c>
      <c r="D39" s="61">
        <v>252000</v>
      </c>
      <c r="E39" s="61"/>
      <c r="F39" s="61"/>
      <c r="G39" s="61"/>
      <c r="H39" s="61">
        <v>252000</v>
      </c>
      <c r="I39" s="61">
        <f t="shared" si="0"/>
        <v>252000</v>
      </c>
      <c r="J39" s="61">
        <f t="shared" si="1"/>
        <v>-48000</v>
      </c>
      <c r="K39" s="21"/>
    </row>
    <row r="40" spans="1:11" ht="15.75">
      <c r="A40" s="4">
        <v>38</v>
      </c>
      <c r="B40" s="120" t="s">
        <v>1649</v>
      </c>
      <c r="C40" s="61" t="s">
        <v>10</v>
      </c>
      <c r="D40" s="21"/>
      <c r="E40" s="21"/>
      <c r="F40" s="21"/>
      <c r="G40" s="21"/>
      <c r="H40" s="61">
        <v>252000</v>
      </c>
      <c r="I40" s="61">
        <f t="shared" si="0"/>
        <v>0</v>
      </c>
      <c r="J40" s="61">
        <f t="shared" si="1"/>
        <v>204000</v>
      </c>
      <c r="K40" s="21"/>
    </row>
    <row r="41" spans="1:11" ht="15.75">
      <c r="A41" s="4">
        <v>39</v>
      </c>
      <c r="B41" s="120" t="s">
        <v>1650</v>
      </c>
      <c r="C41" s="61" t="s">
        <v>10</v>
      </c>
      <c r="D41" s="61">
        <v>34000</v>
      </c>
      <c r="E41" s="61"/>
      <c r="F41" s="61"/>
      <c r="G41" s="61"/>
      <c r="H41" s="61">
        <v>252000</v>
      </c>
      <c r="I41" s="61">
        <f t="shared" si="0"/>
        <v>34000</v>
      </c>
      <c r="J41" s="61">
        <f t="shared" si="1"/>
        <v>170000</v>
      </c>
      <c r="K41" s="21"/>
    </row>
    <row r="42" spans="1:11" ht="15.75">
      <c r="A42" s="4">
        <v>40</v>
      </c>
      <c r="B42" s="120" t="s">
        <v>1651</v>
      </c>
      <c r="C42" s="61" t="s">
        <v>10</v>
      </c>
      <c r="D42" s="61"/>
      <c r="E42" s="61"/>
      <c r="F42" s="61"/>
      <c r="G42" s="61"/>
      <c r="H42" s="61">
        <v>252000</v>
      </c>
      <c r="I42" s="61">
        <f t="shared" si="0"/>
        <v>0</v>
      </c>
      <c r="J42" s="61">
        <f t="shared" si="1"/>
        <v>204000</v>
      </c>
      <c r="K42" s="21"/>
    </row>
    <row r="43" spans="1:11" ht="15.75">
      <c r="A43" s="4">
        <v>41</v>
      </c>
      <c r="B43" s="120" t="s">
        <v>1652</v>
      </c>
      <c r="C43" s="61" t="s">
        <v>10</v>
      </c>
      <c r="D43" s="21"/>
      <c r="E43" s="21"/>
      <c r="F43" s="21"/>
      <c r="G43" s="21"/>
      <c r="H43" s="61">
        <v>252000</v>
      </c>
      <c r="I43" s="61">
        <f t="shared" si="0"/>
        <v>0</v>
      </c>
      <c r="J43" s="61">
        <f t="shared" si="1"/>
        <v>204000</v>
      </c>
      <c r="K43" s="21"/>
    </row>
    <row r="44" spans="1:11" ht="15.75">
      <c r="A44" s="4">
        <v>42</v>
      </c>
      <c r="B44" s="120" t="s">
        <v>1653</v>
      </c>
      <c r="C44" s="61" t="s">
        <v>10</v>
      </c>
      <c r="D44" s="61">
        <v>35000</v>
      </c>
      <c r="E44" s="61"/>
      <c r="F44" s="61"/>
      <c r="G44" s="61"/>
      <c r="H44" s="61">
        <v>252000</v>
      </c>
      <c r="I44" s="61">
        <f t="shared" si="0"/>
        <v>35000</v>
      </c>
      <c r="J44" s="61">
        <f t="shared" si="1"/>
        <v>169000</v>
      </c>
      <c r="K44" s="21"/>
    </row>
    <row r="45" spans="1:11" ht="15.75">
      <c r="A45" s="4">
        <v>43</v>
      </c>
      <c r="B45" s="120" t="s">
        <v>1654</v>
      </c>
      <c r="C45" s="61" t="s">
        <v>10</v>
      </c>
      <c r="D45" s="61"/>
      <c r="E45" s="61"/>
      <c r="F45" s="61"/>
      <c r="G45" s="61"/>
      <c r="H45" s="61">
        <v>252000</v>
      </c>
      <c r="I45" s="61">
        <f t="shared" si="0"/>
        <v>0</v>
      </c>
      <c r="J45" s="61">
        <f t="shared" si="1"/>
        <v>204000</v>
      </c>
      <c r="K45" s="21"/>
    </row>
    <row r="46" spans="1:11" ht="15.75">
      <c r="A46" s="4">
        <v>44</v>
      </c>
      <c r="B46" s="120" t="s">
        <v>1655</v>
      </c>
      <c r="C46" s="61" t="s">
        <v>10</v>
      </c>
      <c r="D46" s="61">
        <v>34000</v>
      </c>
      <c r="E46" s="61"/>
      <c r="F46" s="61"/>
      <c r="G46" s="61"/>
      <c r="H46" s="61">
        <v>252000</v>
      </c>
      <c r="I46" s="61">
        <f t="shared" si="0"/>
        <v>34000</v>
      </c>
      <c r="J46" s="61">
        <f t="shared" si="1"/>
        <v>170000</v>
      </c>
      <c r="K46" s="21"/>
    </row>
    <row r="47" spans="1:11" ht="15.75">
      <c r="A47" s="4">
        <v>45</v>
      </c>
      <c r="B47" s="120" t="s">
        <v>1656</v>
      </c>
      <c r="C47" s="61" t="s">
        <v>10</v>
      </c>
      <c r="D47" s="21"/>
      <c r="E47" s="21"/>
      <c r="F47" s="21"/>
      <c r="G47" s="21"/>
      <c r="H47" s="61">
        <v>252000</v>
      </c>
      <c r="I47" s="61">
        <f t="shared" si="0"/>
        <v>0</v>
      </c>
      <c r="J47" s="61">
        <f t="shared" si="1"/>
        <v>204000</v>
      </c>
      <c r="K47" s="21"/>
    </row>
    <row r="48" spans="1:11">
      <c r="A48" s="4">
        <v>46</v>
      </c>
      <c r="C48" s="61"/>
      <c r="D48" s="61"/>
      <c r="E48" s="61"/>
      <c r="F48" s="61"/>
      <c r="G48" s="61"/>
      <c r="H48" s="61"/>
      <c r="I48" s="61"/>
      <c r="J48" s="61"/>
      <c r="K48" s="21"/>
    </row>
    <row r="49" spans="1:11">
      <c r="A49" s="4">
        <v>47</v>
      </c>
      <c r="C49" s="61"/>
      <c r="D49" s="61"/>
      <c r="E49" s="61"/>
      <c r="F49" s="61"/>
      <c r="G49" s="61"/>
      <c r="H49" s="61"/>
      <c r="I49" s="61"/>
      <c r="J49" s="61"/>
      <c r="K49" s="21"/>
    </row>
    <row r="50" spans="1:11" s="14" customFormat="1">
      <c r="A50" s="4">
        <v>48</v>
      </c>
      <c r="B50" s="4"/>
      <c r="C50" s="159"/>
      <c r="D50" s="159"/>
      <c r="E50" s="159"/>
      <c r="F50" s="159"/>
      <c r="G50" s="159"/>
      <c r="H50" s="159"/>
      <c r="I50" s="159"/>
      <c r="J50" s="159"/>
    </row>
    <row r="51" spans="1:11">
      <c r="A51" s="4">
        <v>49</v>
      </c>
      <c r="D51" s="21"/>
      <c r="E51" s="21"/>
      <c r="F51" s="21"/>
      <c r="G51" s="21"/>
      <c r="H51" s="5"/>
      <c r="I51" s="21"/>
      <c r="J51" s="5"/>
    </row>
    <row r="52" spans="1:11">
      <c r="A52" s="4">
        <v>50</v>
      </c>
      <c r="D52" s="21"/>
      <c r="E52" s="21"/>
      <c r="F52" s="21"/>
      <c r="G52" s="21"/>
      <c r="I52" s="21"/>
    </row>
    <row r="53" spans="1:11">
      <c r="A53" s="4">
        <v>51</v>
      </c>
      <c r="D53" s="21"/>
      <c r="E53" s="21"/>
      <c r="F53" s="21"/>
      <c r="G53" s="21"/>
      <c r="I53" s="21"/>
    </row>
    <row r="54" spans="1:11">
      <c r="A54" s="4">
        <v>52</v>
      </c>
      <c r="D54" s="21"/>
      <c r="E54" s="21"/>
      <c r="F54" s="21"/>
      <c r="G54" s="21"/>
      <c r="I54" s="21"/>
    </row>
    <row r="55" spans="1:11">
      <c r="A55" s="4">
        <v>53</v>
      </c>
      <c r="D55" s="21"/>
      <c r="E55" s="21"/>
      <c r="F55" s="21"/>
      <c r="G55" s="21"/>
      <c r="I55" s="21"/>
    </row>
    <row r="56" spans="1:11">
      <c r="A56" s="4">
        <v>54</v>
      </c>
      <c r="D56" s="21"/>
      <c r="E56" s="21"/>
      <c r="F56" s="21"/>
      <c r="G56" s="21"/>
      <c r="I56" s="21"/>
    </row>
    <row r="57" spans="1:11">
      <c r="A57" s="4">
        <v>55</v>
      </c>
      <c r="D57" s="21"/>
      <c r="E57" s="21"/>
      <c r="F57" s="21"/>
      <c r="G57" s="21"/>
      <c r="I57" s="21"/>
    </row>
    <row r="58" spans="1:11">
      <c r="A58" s="4">
        <v>56</v>
      </c>
      <c r="D58" s="21"/>
      <c r="E58" s="21"/>
      <c r="F58" s="21"/>
      <c r="G58" s="21"/>
      <c r="I58" s="21"/>
    </row>
    <row r="59" spans="1:11">
      <c r="A59" s="4">
        <v>57</v>
      </c>
      <c r="D59" s="21"/>
      <c r="E59" s="21"/>
      <c r="F59" s="21"/>
      <c r="G59" s="21"/>
      <c r="I59" s="21"/>
    </row>
    <row r="60" spans="1:11">
      <c r="A60" s="4">
        <v>58</v>
      </c>
      <c r="D60" s="21"/>
      <c r="E60" s="21"/>
      <c r="F60" s="21"/>
      <c r="G60" s="21"/>
      <c r="I60" s="21"/>
    </row>
    <row r="61" spans="1:11">
      <c r="A61" s="4">
        <v>59</v>
      </c>
      <c r="D61" s="21"/>
      <c r="E61" s="21"/>
      <c r="F61" s="21"/>
      <c r="G61" s="21"/>
      <c r="I61" s="21"/>
    </row>
    <row r="62" spans="1:11">
      <c r="A62" s="4">
        <v>60</v>
      </c>
      <c r="D62" s="21"/>
      <c r="E62" s="21"/>
      <c r="F62" s="21"/>
      <c r="G62" s="21"/>
      <c r="I62" s="21"/>
    </row>
    <row r="63" spans="1:11">
      <c r="A63" s="4">
        <v>61</v>
      </c>
      <c r="D63" s="21"/>
      <c r="E63" s="21"/>
      <c r="F63" s="21"/>
      <c r="G63" s="21"/>
      <c r="I63" s="21"/>
    </row>
    <row r="64" spans="1:11">
      <c r="A64" s="4">
        <v>62</v>
      </c>
      <c r="D64" s="21"/>
      <c r="E64" s="21"/>
      <c r="F64" s="21"/>
      <c r="G64" s="21"/>
      <c r="I64" s="21"/>
    </row>
    <row r="65" spans="1:10">
      <c r="A65" s="4">
        <v>63</v>
      </c>
      <c r="D65" s="21"/>
      <c r="E65" s="21"/>
      <c r="F65" s="21"/>
      <c r="G65" s="21"/>
      <c r="I65" s="21"/>
    </row>
    <row r="66" spans="1:10">
      <c r="A66" s="4">
        <v>64</v>
      </c>
      <c r="D66" s="21"/>
      <c r="E66" s="21"/>
      <c r="F66" s="21"/>
      <c r="G66" s="21"/>
      <c r="I66" s="21"/>
    </row>
    <row r="67" spans="1:10">
      <c r="A67" s="4">
        <v>65</v>
      </c>
      <c r="D67" s="21"/>
      <c r="E67" s="21"/>
      <c r="F67" s="21"/>
      <c r="G67" s="21"/>
      <c r="I67" s="21"/>
    </row>
    <row r="68" spans="1:10">
      <c r="A68" s="4">
        <v>66</v>
      </c>
      <c r="D68" s="21"/>
      <c r="E68" s="21"/>
      <c r="F68" s="21"/>
      <c r="G68" s="21"/>
      <c r="I68" s="21"/>
    </row>
    <row r="69" spans="1:10">
      <c r="A69" s="4">
        <v>67</v>
      </c>
      <c r="D69" s="21"/>
      <c r="E69" s="21"/>
      <c r="F69" s="21"/>
      <c r="G69" s="21"/>
      <c r="I69" s="21"/>
    </row>
    <row r="70" spans="1:10">
      <c r="A70" s="4">
        <v>68</v>
      </c>
      <c r="D70" s="21"/>
      <c r="E70" s="21"/>
      <c r="F70" s="21"/>
      <c r="G70" s="21"/>
      <c r="I70" s="21"/>
    </row>
    <row r="71" spans="1:10">
      <c r="A71" s="4">
        <v>69</v>
      </c>
      <c r="D71" s="21"/>
      <c r="E71" s="21"/>
      <c r="F71" s="21"/>
      <c r="G71" s="21"/>
      <c r="I71" s="21"/>
    </row>
    <row r="72" spans="1:10">
      <c r="A72" s="4">
        <v>70</v>
      </c>
      <c r="D72" s="21"/>
      <c r="E72" s="21"/>
      <c r="F72" s="21"/>
      <c r="G72" s="21"/>
      <c r="I72" s="21"/>
    </row>
    <row r="73" spans="1:10">
      <c r="A73" s="4">
        <v>71</v>
      </c>
      <c r="D73" s="21"/>
      <c r="E73" s="21"/>
      <c r="F73" s="21"/>
      <c r="G73" s="21"/>
      <c r="I73" s="21"/>
    </row>
    <row r="74" spans="1:10">
      <c r="A74" s="4">
        <v>72</v>
      </c>
      <c r="D74" s="21"/>
      <c r="E74" s="21"/>
      <c r="F74" s="21"/>
      <c r="G74" s="21"/>
      <c r="I74" s="21"/>
    </row>
    <row r="75" spans="1:10">
      <c r="A75" s="4">
        <v>73</v>
      </c>
      <c r="D75" s="21"/>
      <c r="E75" s="21"/>
      <c r="F75" s="21"/>
      <c r="G75" s="21"/>
      <c r="I75" s="21"/>
    </row>
    <row r="76" spans="1:10">
      <c r="A76" s="4">
        <v>74</v>
      </c>
      <c r="D76" s="21"/>
      <c r="E76" s="21"/>
      <c r="F76" s="21"/>
      <c r="G76" s="21"/>
      <c r="I76" s="21"/>
    </row>
    <row r="77" spans="1:10">
      <c r="A77" s="4">
        <v>75</v>
      </c>
      <c r="D77" s="21"/>
      <c r="E77" s="21"/>
      <c r="F77" s="21"/>
      <c r="G77" s="21"/>
      <c r="I77" s="21"/>
    </row>
    <row r="78" spans="1:10">
      <c r="A78" s="4">
        <v>76</v>
      </c>
      <c r="D78" s="21"/>
      <c r="E78" s="21"/>
      <c r="F78" s="21"/>
      <c r="G78" s="21"/>
      <c r="I78" s="21"/>
    </row>
    <row r="79" spans="1:10">
      <c r="A79" s="4">
        <v>77</v>
      </c>
      <c r="D79" s="21"/>
      <c r="E79" s="21"/>
      <c r="F79" s="21"/>
      <c r="G79" s="21"/>
      <c r="I79" s="21"/>
    </row>
    <row r="80" spans="1:10">
      <c r="A80" s="4">
        <v>78</v>
      </c>
      <c r="C80" s="16"/>
      <c r="D80" s="245"/>
      <c r="E80" s="245"/>
      <c r="F80" s="245"/>
      <c r="G80" s="245"/>
      <c r="H80" s="16"/>
      <c r="I80" s="245"/>
      <c r="J80" s="16"/>
    </row>
    <row r="81" spans="1:9">
      <c r="A81" s="4">
        <v>79</v>
      </c>
      <c r="D81" s="21"/>
      <c r="E81" s="21"/>
      <c r="F81" s="21"/>
      <c r="G81" s="21"/>
      <c r="I81" s="21"/>
    </row>
    <row r="82" spans="1:9">
      <c r="A82" s="4">
        <v>80</v>
      </c>
      <c r="D82" s="21"/>
      <c r="E82" s="21"/>
      <c r="F82" s="21"/>
      <c r="G82" s="21"/>
      <c r="I82" s="21"/>
    </row>
    <row r="83" spans="1:9">
      <c r="A83" s="4">
        <v>81</v>
      </c>
      <c r="D83" s="21"/>
      <c r="E83" s="21"/>
      <c r="F83" s="21"/>
      <c r="G83" s="21"/>
      <c r="I83" s="21"/>
    </row>
    <row r="84" spans="1:9">
      <c r="A84" s="4">
        <v>82</v>
      </c>
      <c r="D84" s="21"/>
      <c r="E84" s="21"/>
      <c r="F84" s="21"/>
      <c r="G84" s="21"/>
      <c r="I84" s="21"/>
    </row>
    <row r="85" spans="1:9">
      <c r="A85" s="4">
        <v>83</v>
      </c>
      <c r="D85" s="21"/>
      <c r="E85" s="21"/>
      <c r="F85" s="21"/>
      <c r="G85" s="21"/>
      <c r="I85" s="21"/>
    </row>
    <row r="86" spans="1:9">
      <c r="A86" s="4">
        <v>84</v>
      </c>
      <c r="D86" s="21"/>
      <c r="E86" s="21"/>
      <c r="F86" s="21"/>
      <c r="G86" s="21"/>
    </row>
    <row r="87" spans="1:9">
      <c r="A87" s="4">
        <v>85</v>
      </c>
      <c r="D87" s="21"/>
      <c r="E87" s="21"/>
      <c r="F87" s="21"/>
      <c r="G87" s="21"/>
    </row>
    <row r="88" spans="1:9">
      <c r="A88" s="4">
        <v>86</v>
      </c>
      <c r="D88" s="21"/>
      <c r="E88" s="21"/>
      <c r="F88" s="21"/>
      <c r="G88" s="21"/>
    </row>
    <row r="89" spans="1:9">
      <c r="A89" s="4">
        <v>87</v>
      </c>
      <c r="D89" s="21"/>
      <c r="E89" s="21"/>
      <c r="F89" s="21"/>
      <c r="G89" s="21"/>
    </row>
    <row r="90" spans="1:9">
      <c r="A90" s="4">
        <v>88</v>
      </c>
      <c r="D90" s="21"/>
      <c r="E90" s="21"/>
      <c r="F90" s="21"/>
      <c r="G90" s="21"/>
    </row>
    <row r="91" spans="1:9">
      <c r="A91" s="4">
        <v>89</v>
      </c>
      <c r="D91" s="21"/>
      <c r="E91" s="21"/>
      <c r="F91" s="21"/>
      <c r="G91" s="21"/>
    </row>
    <row r="92" spans="1:9">
      <c r="A92" s="4">
        <v>90</v>
      </c>
      <c r="D92" s="21"/>
      <c r="E92" s="21"/>
      <c r="F92" s="21"/>
      <c r="G92" s="21"/>
    </row>
    <row r="93" spans="1:9">
      <c r="A93" s="4">
        <v>91</v>
      </c>
      <c r="D93" s="21"/>
      <c r="E93" s="21"/>
      <c r="F93" s="21"/>
      <c r="G93" s="21"/>
    </row>
    <row r="94" spans="1:9">
      <c r="A94" s="4">
        <v>92</v>
      </c>
      <c r="D94" s="21"/>
      <c r="E94" s="21"/>
      <c r="F94" s="21"/>
      <c r="G94" s="21"/>
    </row>
    <row r="95" spans="1:9">
      <c r="A95" s="4">
        <v>93</v>
      </c>
      <c r="D95" s="21"/>
      <c r="E95" s="21"/>
      <c r="F95" s="21"/>
      <c r="G95" s="21"/>
    </row>
    <row r="96" spans="1:9">
      <c r="A96" s="4">
        <v>94</v>
      </c>
      <c r="D96" s="21"/>
      <c r="E96" s="21"/>
      <c r="F96" s="21"/>
      <c r="G96" s="21"/>
    </row>
    <row r="97" spans="1:7">
      <c r="A97" s="4">
        <v>95</v>
      </c>
      <c r="D97" s="21"/>
      <c r="E97" s="21"/>
      <c r="F97" s="21"/>
      <c r="G97" s="21"/>
    </row>
    <row r="98" spans="1:7">
      <c r="A98" s="4">
        <v>96</v>
      </c>
      <c r="D98" s="21"/>
      <c r="E98" s="21"/>
      <c r="F98" s="21"/>
      <c r="G98" s="21"/>
    </row>
    <row r="99" spans="1:7">
      <c r="A99" s="4">
        <v>97</v>
      </c>
      <c r="D99" s="21"/>
      <c r="E99" s="21"/>
      <c r="F99" s="21"/>
      <c r="G99" s="21"/>
    </row>
    <row r="100" spans="1:7">
      <c r="A100" s="4">
        <v>98</v>
      </c>
      <c r="D100" s="21"/>
      <c r="E100" s="21"/>
      <c r="F100" s="21"/>
      <c r="G100" s="21"/>
    </row>
    <row r="101" spans="1:7">
      <c r="A101" s="4">
        <v>99</v>
      </c>
      <c r="D101" s="21"/>
      <c r="E101" s="21"/>
      <c r="F101" s="21"/>
      <c r="G101" s="21"/>
    </row>
    <row r="102" spans="1:7">
      <c r="A102" s="4">
        <v>100</v>
      </c>
      <c r="D102" s="21"/>
      <c r="E102" s="21"/>
      <c r="F102" s="21"/>
      <c r="G102" s="21"/>
    </row>
    <row r="103" spans="1:7">
      <c r="A103" s="4">
        <v>101</v>
      </c>
      <c r="D103" s="21"/>
      <c r="E103" s="21"/>
      <c r="F103" s="21"/>
      <c r="G103" s="21"/>
    </row>
    <row r="104" spans="1:7">
      <c r="A104" s="4">
        <v>102</v>
      </c>
      <c r="D104" s="21"/>
      <c r="E104" s="21"/>
      <c r="F104" s="21"/>
      <c r="G104" s="21"/>
    </row>
    <row r="105" spans="1:7">
      <c r="A105" s="4">
        <v>103</v>
      </c>
      <c r="B105"/>
      <c r="D105" s="21"/>
      <c r="E105" s="21"/>
      <c r="F105" s="21"/>
      <c r="G105" s="21"/>
    </row>
    <row r="106" spans="1:7">
      <c r="A106" s="4">
        <v>104</v>
      </c>
      <c r="B106"/>
      <c r="D106" s="21"/>
      <c r="E106" s="21"/>
      <c r="F106" s="21"/>
      <c r="G106" s="21"/>
    </row>
    <row r="107" spans="1:7">
      <c r="A107" s="4">
        <v>105</v>
      </c>
      <c r="B107"/>
      <c r="D107" s="21"/>
      <c r="E107" s="21"/>
      <c r="F107" s="21"/>
      <c r="G107" s="21"/>
    </row>
    <row r="108" spans="1:7">
      <c r="A108" s="4">
        <v>106</v>
      </c>
      <c r="B108"/>
      <c r="D108" s="21"/>
      <c r="E108" s="21"/>
      <c r="F108" s="21"/>
      <c r="G108" s="21"/>
    </row>
    <row r="109" spans="1:7">
      <c r="A109" s="4">
        <v>107</v>
      </c>
      <c r="B109"/>
      <c r="D109" s="21"/>
      <c r="E109" s="21"/>
      <c r="F109" s="21"/>
      <c r="G109" s="21"/>
    </row>
    <row r="110" spans="1:7">
      <c r="A110" s="4">
        <v>108</v>
      </c>
      <c r="B110"/>
      <c r="D110" s="21"/>
      <c r="E110" s="21"/>
      <c r="F110" s="21"/>
      <c r="G110" s="21"/>
    </row>
    <row r="111" spans="1:7">
      <c r="B111"/>
      <c r="D111" s="21"/>
      <c r="E111" s="21"/>
      <c r="F111" s="21"/>
      <c r="G111" s="21"/>
    </row>
    <row r="112" spans="1:7">
      <c r="B112"/>
      <c r="D112" s="21"/>
      <c r="E112" s="21"/>
      <c r="F112" s="21"/>
      <c r="G112" s="21"/>
    </row>
    <row r="113" spans="2:7">
      <c r="B113"/>
      <c r="D113" s="21"/>
      <c r="E113" s="21"/>
      <c r="F113" s="21"/>
      <c r="G113" s="21"/>
    </row>
    <row r="114" spans="2:7">
      <c r="B114"/>
      <c r="D114" s="21"/>
      <c r="E114" s="21"/>
      <c r="F114" s="21"/>
      <c r="G114" s="21"/>
    </row>
    <row r="115" spans="2:7">
      <c r="B115"/>
      <c r="D115" s="21"/>
      <c r="E115" s="21"/>
      <c r="F115" s="21"/>
      <c r="G115" s="21"/>
    </row>
    <row r="116" spans="2:7">
      <c r="B116"/>
      <c r="D116" s="21"/>
      <c r="E116" s="21"/>
      <c r="F116" s="21"/>
      <c r="G116" s="21"/>
    </row>
    <row r="117" spans="2:7">
      <c r="B117"/>
      <c r="D117" s="21"/>
      <c r="E117" s="21"/>
      <c r="F117" s="21"/>
      <c r="G117" s="21"/>
    </row>
    <row r="118" spans="2:7">
      <c r="B118"/>
      <c r="D118" s="21"/>
      <c r="E118" s="21"/>
      <c r="F118" s="21"/>
      <c r="G118" s="21"/>
    </row>
    <row r="119" spans="2:7">
      <c r="B119"/>
      <c r="D119" s="21"/>
      <c r="E119" s="21"/>
      <c r="F119" s="21"/>
      <c r="G119" s="21"/>
    </row>
    <row r="120" spans="2:7">
      <c r="B120"/>
      <c r="D120" s="21"/>
      <c r="E120" s="21"/>
      <c r="F120" s="21"/>
      <c r="G120" s="21"/>
    </row>
    <row r="121" spans="2:7">
      <c r="B121"/>
      <c r="D121" s="21"/>
      <c r="E121" s="21"/>
      <c r="F121" s="21"/>
      <c r="G121" s="21"/>
    </row>
    <row r="122" spans="2:7">
      <c r="B122"/>
      <c r="D122" s="21"/>
      <c r="E122" s="21"/>
      <c r="F122" s="21"/>
      <c r="G122" s="21"/>
    </row>
    <row r="123" spans="2:7">
      <c r="B123"/>
      <c r="D123" s="21"/>
      <c r="E123" s="21"/>
      <c r="F123" s="21"/>
      <c r="G123" s="21"/>
    </row>
    <row r="124" spans="2:7">
      <c r="B124"/>
      <c r="D124" s="21"/>
      <c r="E124" s="21"/>
      <c r="F124" s="21"/>
      <c r="G124" s="21"/>
    </row>
    <row r="125" spans="2:7">
      <c r="B125"/>
      <c r="D125" s="21"/>
      <c r="E125" s="21"/>
      <c r="F125" s="21"/>
      <c r="G125" s="21"/>
    </row>
    <row r="126" spans="2:7">
      <c r="B126"/>
      <c r="D126" s="21"/>
      <c r="E126" s="21"/>
      <c r="F126" s="21"/>
      <c r="G126" s="21"/>
    </row>
    <row r="127" spans="2:7">
      <c r="B127"/>
      <c r="D127" s="21"/>
      <c r="E127" s="21"/>
      <c r="F127" s="21"/>
      <c r="G127" s="21"/>
    </row>
    <row r="128" spans="2:7">
      <c r="B128"/>
      <c r="D128" s="21"/>
      <c r="E128" s="21"/>
      <c r="F128" s="21"/>
      <c r="G128" s="21"/>
    </row>
    <row r="129" spans="2:7">
      <c r="B129"/>
      <c r="D129" s="21"/>
      <c r="E129" s="21"/>
      <c r="F129" s="21"/>
      <c r="G129" s="21"/>
    </row>
    <row r="130" spans="2:7">
      <c r="B130"/>
      <c r="D130" s="21"/>
      <c r="E130" s="21"/>
      <c r="F130" s="21"/>
      <c r="G130" s="21"/>
    </row>
    <row r="131" spans="2:7">
      <c r="B131"/>
      <c r="D131" s="21"/>
      <c r="E131" s="21"/>
      <c r="F131" s="21"/>
      <c r="G131" s="21"/>
    </row>
    <row r="132" spans="2:7">
      <c r="B132"/>
      <c r="D132" s="21"/>
      <c r="E132" s="21"/>
      <c r="F132" s="21"/>
      <c r="G132" s="21"/>
    </row>
    <row r="133" spans="2:7">
      <c r="B133"/>
      <c r="D133" s="21"/>
      <c r="E133" s="21"/>
      <c r="F133" s="21"/>
      <c r="G133" s="21"/>
    </row>
    <row r="134" spans="2:7">
      <c r="B134"/>
    </row>
    <row r="135" spans="2:7">
      <c r="B135"/>
    </row>
    <row r="136" spans="2:7">
      <c r="B136"/>
    </row>
    <row r="137" spans="2:7">
      <c r="B137"/>
    </row>
    <row r="138" spans="2:7">
      <c r="B138"/>
    </row>
    <row r="139" spans="2:7">
      <c r="B139"/>
    </row>
    <row r="140" spans="2:7">
      <c r="B140"/>
    </row>
    <row r="141" spans="2:7">
      <c r="B141"/>
    </row>
    <row r="142" spans="2:7">
      <c r="B142"/>
    </row>
    <row r="143" spans="2:7">
      <c r="B143"/>
    </row>
    <row r="144" spans="2:7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</sheetData>
  <sortState ref="A3:H50">
    <sortCondition ref="B3"/>
  </sortState>
  <mergeCells count="1">
    <mergeCell ref="B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83"/>
  <sheetViews>
    <sheetView topLeftCell="A7" workbookViewId="0">
      <selection activeCell="D44" sqref="D44"/>
    </sheetView>
  </sheetViews>
  <sheetFormatPr defaultColWidth="8.85546875" defaultRowHeight="15"/>
  <cols>
    <col min="1" max="1" width="6.42578125" customWidth="1"/>
    <col min="2" max="2" width="41.28515625" customWidth="1"/>
    <col min="3" max="3" width="7.28515625" customWidth="1"/>
    <col min="4" max="4" width="9.85546875" customWidth="1"/>
    <col min="5" max="5" width="10.28515625" customWidth="1"/>
    <col min="6" max="6" width="11.7109375" customWidth="1"/>
    <col min="7" max="8" width="12.140625" hidden="1" customWidth="1"/>
    <col min="9" max="9" width="14.42578125" customWidth="1"/>
    <col min="10" max="10" width="6.85546875" hidden="1" customWidth="1"/>
    <col min="11" max="11" width="13.42578125" customWidth="1"/>
    <col min="12" max="12" width="11.5703125" customWidth="1"/>
    <col min="13" max="13" width="10.5703125" bestFit="1" customWidth="1"/>
  </cols>
  <sheetData>
    <row r="1" spans="1:14" ht="23.25" customHeight="1">
      <c r="A1" s="4"/>
      <c r="B1" s="261" t="s">
        <v>89</v>
      </c>
      <c r="C1" s="261"/>
      <c r="D1" s="261"/>
      <c r="E1" s="261"/>
      <c r="F1" s="261"/>
      <c r="G1" s="52"/>
      <c r="H1" s="52"/>
      <c r="I1" s="52"/>
      <c r="J1" s="52"/>
      <c r="K1" s="24"/>
      <c r="L1" s="24"/>
    </row>
    <row r="2" spans="1:14" ht="40.5" customHeight="1">
      <c r="A2" s="4" t="s">
        <v>0</v>
      </c>
      <c r="B2" s="60" t="s">
        <v>1</v>
      </c>
      <c r="C2" s="9" t="s">
        <v>64</v>
      </c>
      <c r="D2" s="9" t="s">
        <v>68</v>
      </c>
      <c r="E2" s="46" t="s">
        <v>65</v>
      </c>
      <c r="F2" s="53" t="s">
        <v>7</v>
      </c>
      <c r="G2" s="109"/>
      <c r="H2" s="9"/>
      <c r="I2" s="46" t="s">
        <v>8</v>
      </c>
      <c r="J2" s="8"/>
      <c r="K2" s="46" t="s">
        <v>71</v>
      </c>
      <c r="L2" s="50"/>
    </row>
    <row r="3" spans="1:14" s="59" customFormat="1" ht="16.5" thickBot="1">
      <c r="A3" s="58">
        <v>1</v>
      </c>
      <c r="B3" s="233" t="s">
        <v>1490</v>
      </c>
      <c r="C3" s="208" t="s">
        <v>10</v>
      </c>
      <c r="D3" s="208"/>
      <c r="E3" s="208"/>
      <c r="F3" s="208">
        <v>222000</v>
      </c>
      <c r="G3" s="209"/>
      <c r="H3" s="208"/>
      <c r="I3" s="208">
        <f>SUM(D3:E3)</f>
        <v>0</v>
      </c>
      <c r="J3" s="207"/>
      <c r="K3" s="208">
        <f>184000-I3</f>
        <v>184000</v>
      </c>
      <c r="L3" s="210"/>
      <c r="M3" s="211"/>
      <c r="N3" s="58"/>
    </row>
    <row r="4" spans="1:14" s="33" customFormat="1" ht="16.5" thickBot="1">
      <c r="A4" s="14">
        <v>2</v>
      </c>
      <c r="B4" s="231" t="s">
        <v>1491</v>
      </c>
      <c r="C4" s="208" t="s">
        <v>10</v>
      </c>
      <c r="D4" s="62"/>
      <c r="E4" s="62"/>
      <c r="F4" s="208">
        <v>222000</v>
      </c>
      <c r="G4" s="110"/>
      <c r="H4" s="62"/>
      <c r="I4" s="208">
        <f t="shared" ref="I4:I67" si="0">SUM(D4:E4)</f>
        <v>0</v>
      </c>
      <c r="J4" s="53"/>
      <c r="K4" s="208">
        <f t="shared" ref="K4:K46" si="1">184000-I4</f>
        <v>184000</v>
      </c>
      <c r="L4" s="38"/>
      <c r="M4" s="39"/>
      <c r="N4" s="14"/>
    </row>
    <row r="5" spans="1:14" s="59" customFormat="1" ht="16.5" thickBot="1">
      <c r="A5" s="4">
        <v>3</v>
      </c>
      <c r="B5" s="231" t="s">
        <v>1492</v>
      </c>
      <c r="C5" s="208" t="s">
        <v>10</v>
      </c>
      <c r="D5" s="62"/>
      <c r="E5" s="62"/>
      <c r="F5" s="208">
        <v>222000</v>
      </c>
      <c r="G5" s="110"/>
      <c r="H5" s="62"/>
      <c r="I5" s="208">
        <f t="shared" si="0"/>
        <v>0</v>
      </c>
      <c r="J5" s="53"/>
      <c r="K5" s="208">
        <f t="shared" si="1"/>
        <v>184000</v>
      </c>
      <c r="L5" s="56"/>
      <c r="M5" s="57"/>
      <c r="N5" s="58"/>
    </row>
    <row r="6" spans="1:14" ht="16.5" thickBot="1">
      <c r="A6" s="58">
        <v>4</v>
      </c>
      <c r="B6" s="229" t="s">
        <v>1493</v>
      </c>
      <c r="C6" s="208" t="s">
        <v>10</v>
      </c>
      <c r="D6" s="18"/>
      <c r="E6" s="18"/>
      <c r="F6" s="208">
        <v>222000</v>
      </c>
      <c r="G6" s="110"/>
      <c r="H6" s="62"/>
      <c r="I6" s="208">
        <f t="shared" si="0"/>
        <v>0</v>
      </c>
      <c r="J6" s="53"/>
      <c r="K6" s="208">
        <f t="shared" si="1"/>
        <v>184000</v>
      </c>
      <c r="L6" s="18"/>
      <c r="M6" s="30"/>
      <c r="N6" s="4"/>
    </row>
    <row r="7" spans="1:14" ht="16.5" thickBot="1">
      <c r="A7" s="14">
        <v>5</v>
      </c>
      <c r="B7" s="229" t="s">
        <v>1494</v>
      </c>
      <c r="C7" s="208" t="s">
        <v>10</v>
      </c>
      <c r="D7" s="62"/>
      <c r="E7" s="62"/>
      <c r="F7" s="208">
        <v>222000</v>
      </c>
      <c r="G7" s="110"/>
      <c r="H7" s="62"/>
      <c r="I7" s="208">
        <f t="shared" si="0"/>
        <v>0</v>
      </c>
      <c r="J7" s="53"/>
      <c r="K7" s="208">
        <f t="shared" si="1"/>
        <v>184000</v>
      </c>
      <c r="L7" s="18"/>
      <c r="M7" s="30"/>
      <c r="N7" s="4"/>
    </row>
    <row r="8" spans="1:14" ht="16.5" thickBot="1">
      <c r="A8" s="4">
        <v>6</v>
      </c>
      <c r="B8" s="231" t="s">
        <v>1495</v>
      </c>
      <c r="C8" s="208" t="s">
        <v>10</v>
      </c>
      <c r="D8" s="62">
        <v>200000</v>
      </c>
      <c r="E8" s="62"/>
      <c r="F8" s="208">
        <v>222000</v>
      </c>
      <c r="G8" s="110"/>
      <c r="H8" s="62"/>
      <c r="I8" s="208">
        <f t="shared" si="0"/>
        <v>200000</v>
      </c>
      <c r="J8" s="53"/>
      <c r="K8" s="208">
        <f t="shared" si="1"/>
        <v>-16000</v>
      </c>
      <c r="L8" s="18"/>
      <c r="M8" s="30"/>
      <c r="N8" s="4"/>
    </row>
    <row r="9" spans="1:14" ht="16.5" thickBot="1">
      <c r="A9" s="58">
        <v>7</v>
      </c>
      <c r="B9" s="231" t="s">
        <v>1496</v>
      </c>
      <c r="C9" s="208" t="s">
        <v>10</v>
      </c>
      <c r="D9" s="62"/>
      <c r="E9" s="62"/>
      <c r="F9" s="208">
        <v>222000</v>
      </c>
      <c r="G9" s="110"/>
      <c r="H9" s="62"/>
      <c r="I9" s="208">
        <f t="shared" si="0"/>
        <v>0</v>
      </c>
      <c r="J9" s="53"/>
      <c r="K9" s="208">
        <f t="shared" si="1"/>
        <v>184000</v>
      </c>
      <c r="L9" s="18"/>
      <c r="M9" s="30"/>
      <c r="N9" s="4"/>
    </row>
    <row r="10" spans="1:14" ht="16.5" thickBot="1">
      <c r="A10" s="14">
        <v>8</v>
      </c>
      <c r="B10" s="231" t="s">
        <v>1497</v>
      </c>
      <c r="C10" s="208" t="s">
        <v>10</v>
      </c>
      <c r="D10" s="62"/>
      <c r="E10" s="62"/>
      <c r="F10" s="208">
        <v>222000</v>
      </c>
      <c r="G10" s="110"/>
      <c r="H10" s="62"/>
      <c r="I10" s="208">
        <f t="shared" si="0"/>
        <v>0</v>
      </c>
      <c r="J10" s="53"/>
      <c r="K10" s="208">
        <f t="shared" si="1"/>
        <v>184000</v>
      </c>
      <c r="L10" s="18"/>
      <c r="M10" s="30"/>
      <c r="N10" s="4"/>
    </row>
    <row r="11" spans="1:14" ht="19.5" customHeight="1" thickBot="1">
      <c r="A11" s="4">
        <v>9</v>
      </c>
      <c r="B11" s="231" t="s">
        <v>1498</v>
      </c>
      <c r="C11" s="208" t="s">
        <v>10</v>
      </c>
      <c r="D11" s="62"/>
      <c r="E11" s="62"/>
      <c r="F11" s="208">
        <v>222000</v>
      </c>
      <c r="G11" s="110"/>
      <c r="H11" s="62"/>
      <c r="I11" s="208">
        <f t="shared" si="0"/>
        <v>0</v>
      </c>
      <c r="J11" s="53"/>
      <c r="K11" s="208">
        <f t="shared" si="1"/>
        <v>184000</v>
      </c>
      <c r="L11" s="18"/>
      <c r="M11" s="30"/>
      <c r="N11" s="4"/>
    </row>
    <row r="12" spans="1:14" ht="16.5" thickBot="1">
      <c r="A12" s="58">
        <v>10</v>
      </c>
      <c r="B12" s="231" t="s">
        <v>1499</v>
      </c>
      <c r="C12" s="208" t="s">
        <v>10</v>
      </c>
      <c r="D12" s="62"/>
      <c r="E12" s="62"/>
      <c r="F12" s="208">
        <v>222000</v>
      </c>
      <c r="G12" s="110"/>
      <c r="H12" s="62"/>
      <c r="I12" s="208">
        <f t="shared" si="0"/>
        <v>0</v>
      </c>
      <c r="J12" s="53"/>
      <c r="K12" s="208">
        <f t="shared" si="1"/>
        <v>184000</v>
      </c>
      <c r="L12" s="18"/>
      <c r="M12" s="30"/>
      <c r="N12" s="4"/>
    </row>
    <row r="13" spans="1:14" ht="16.5" thickBot="1">
      <c r="A13" s="14">
        <v>11</v>
      </c>
      <c r="B13" s="229" t="s">
        <v>1500</v>
      </c>
      <c r="C13" s="208" t="s">
        <v>10</v>
      </c>
      <c r="D13" s="62">
        <v>40000</v>
      </c>
      <c r="E13" s="62"/>
      <c r="F13" s="208">
        <v>222000</v>
      </c>
      <c r="G13" s="110"/>
      <c r="H13" s="62"/>
      <c r="I13" s="208">
        <f t="shared" si="0"/>
        <v>40000</v>
      </c>
      <c r="J13" s="53"/>
      <c r="K13" s="208">
        <f t="shared" si="1"/>
        <v>144000</v>
      </c>
      <c r="L13" s="18"/>
      <c r="M13" s="30"/>
      <c r="N13" s="4"/>
    </row>
    <row r="14" spans="1:14" ht="16.5" thickBot="1">
      <c r="A14" s="4">
        <v>12</v>
      </c>
      <c r="B14" s="231" t="s">
        <v>1501</v>
      </c>
      <c r="C14" s="208" t="s">
        <v>10</v>
      </c>
      <c r="D14" s="62"/>
      <c r="E14" s="62"/>
      <c r="F14" s="208">
        <v>222000</v>
      </c>
      <c r="G14" s="110"/>
      <c r="H14" s="62"/>
      <c r="I14" s="208">
        <f t="shared" si="0"/>
        <v>0</v>
      </c>
      <c r="J14" s="53"/>
      <c r="K14" s="208">
        <f t="shared" si="1"/>
        <v>184000</v>
      </c>
      <c r="L14" s="18"/>
      <c r="M14" s="30"/>
      <c r="N14" s="4"/>
    </row>
    <row r="15" spans="1:14" ht="16.5" thickBot="1">
      <c r="A15" s="58">
        <v>13</v>
      </c>
      <c r="B15" s="229" t="s">
        <v>1502</v>
      </c>
      <c r="C15" s="208" t="s">
        <v>10</v>
      </c>
      <c r="D15" s="18"/>
      <c r="E15" s="18"/>
      <c r="F15" s="208">
        <v>222000</v>
      </c>
      <c r="G15" s="110"/>
      <c r="H15" s="62"/>
      <c r="I15" s="208">
        <f t="shared" si="0"/>
        <v>0</v>
      </c>
      <c r="J15" s="53"/>
      <c r="K15" s="208">
        <f t="shared" si="1"/>
        <v>184000</v>
      </c>
      <c r="L15" s="18"/>
      <c r="M15" s="30"/>
      <c r="N15" s="4"/>
    </row>
    <row r="16" spans="1:14" ht="16.5" thickBot="1">
      <c r="A16" s="14">
        <v>14</v>
      </c>
      <c r="B16" s="229" t="s">
        <v>1503</v>
      </c>
      <c r="C16" s="208" t="s">
        <v>10</v>
      </c>
      <c r="D16" s="62">
        <v>15000</v>
      </c>
      <c r="E16" s="62"/>
      <c r="F16" s="208">
        <v>222000</v>
      </c>
      <c r="G16" s="110"/>
      <c r="H16" s="62"/>
      <c r="I16" s="208">
        <f t="shared" si="0"/>
        <v>15000</v>
      </c>
      <c r="J16" s="53"/>
      <c r="K16" s="208">
        <f t="shared" si="1"/>
        <v>169000</v>
      </c>
      <c r="L16" s="18"/>
      <c r="M16" s="30"/>
      <c r="N16" s="4"/>
    </row>
    <row r="17" spans="1:14" ht="16.5" thickBot="1">
      <c r="A17" s="4">
        <v>15</v>
      </c>
      <c r="B17" s="231" t="s">
        <v>1504</v>
      </c>
      <c r="C17" s="208" t="s">
        <v>10</v>
      </c>
      <c r="D17" s="62"/>
      <c r="E17" s="62"/>
      <c r="F17" s="208">
        <v>222000</v>
      </c>
      <c r="G17" s="110"/>
      <c r="H17" s="62"/>
      <c r="I17" s="208">
        <f t="shared" si="0"/>
        <v>0</v>
      </c>
      <c r="J17" s="53"/>
      <c r="K17" s="208">
        <f t="shared" si="1"/>
        <v>184000</v>
      </c>
      <c r="L17" s="18"/>
      <c r="M17" s="30"/>
      <c r="N17" s="4"/>
    </row>
    <row r="18" spans="1:14" ht="16.5" thickBot="1">
      <c r="A18" s="58">
        <v>16</v>
      </c>
      <c r="B18" s="231" t="s">
        <v>1505</v>
      </c>
      <c r="C18" s="208" t="s">
        <v>10</v>
      </c>
      <c r="D18" s="62"/>
      <c r="E18" s="62"/>
      <c r="F18" s="208">
        <v>222000</v>
      </c>
      <c r="G18" s="110"/>
      <c r="H18" s="62"/>
      <c r="I18" s="208">
        <f t="shared" si="0"/>
        <v>0</v>
      </c>
      <c r="J18" s="53"/>
      <c r="K18" s="208">
        <f t="shared" si="1"/>
        <v>184000</v>
      </c>
      <c r="L18" s="18"/>
      <c r="M18" s="30"/>
      <c r="N18" s="4"/>
    </row>
    <row r="19" spans="1:14" ht="16.5" thickBot="1">
      <c r="A19" s="14">
        <v>17</v>
      </c>
      <c r="B19" s="229" t="s">
        <v>1506</v>
      </c>
      <c r="C19" s="208" t="s">
        <v>10</v>
      </c>
      <c r="D19" s="62">
        <v>70000</v>
      </c>
      <c r="E19" s="62">
        <v>70000</v>
      </c>
      <c r="F19" s="208">
        <v>222000</v>
      </c>
      <c r="G19" s="110"/>
      <c r="H19" s="62"/>
      <c r="I19" s="208">
        <f t="shared" si="0"/>
        <v>140000</v>
      </c>
      <c r="J19" s="53"/>
      <c r="K19" s="208">
        <f t="shared" si="1"/>
        <v>44000</v>
      </c>
      <c r="L19" s="18"/>
      <c r="M19" s="30"/>
      <c r="N19" s="4"/>
    </row>
    <row r="20" spans="1:14" ht="16.5" thickBot="1">
      <c r="A20" s="4">
        <v>18</v>
      </c>
      <c r="B20" s="231" t="s">
        <v>1507</v>
      </c>
      <c r="C20" s="208" t="s">
        <v>10</v>
      </c>
      <c r="D20" s="62"/>
      <c r="E20" s="62"/>
      <c r="F20" s="208">
        <v>222000</v>
      </c>
      <c r="G20" s="110"/>
      <c r="H20" s="62"/>
      <c r="I20" s="208">
        <f t="shared" si="0"/>
        <v>0</v>
      </c>
      <c r="J20" s="53"/>
      <c r="K20" s="208">
        <f t="shared" si="1"/>
        <v>184000</v>
      </c>
      <c r="L20" s="18"/>
      <c r="M20" s="30"/>
      <c r="N20" s="4"/>
    </row>
    <row r="21" spans="1:14" ht="16.5" thickBot="1">
      <c r="A21" s="58">
        <v>19</v>
      </c>
      <c r="B21" s="231" t="s">
        <v>1508</v>
      </c>
      <c r="C21" s="208" t="s">
        <v>10</v>
      </c>
      <c r="D21" s="62"/>
      <c r="E21" s="62"/>
      <c r="F21" s="208">
        <v>222000</v>
      </c>
      <c r="G21" s="110"/>
      <c r="H21" s="62"/>
      <c r="I21" s="208">
        <f t="shared" si="0"/>
        <v>0</v>
      </c>
      <c r="J21" s="53"/>
      <c r="K21" s="208">
        <f t="shared" si="1"/>
        <v>184000</v>
      </c>
      <c r="L21" s="18"/>
      <c r="M21" s="30"/>
      <c r="N21" s="4"/>
    </row>
    <row r="22" spans="1:14" s="59" customFormat="1" ht="16.5" thickBot="1">
      <c r="A22" s="14">
        <v>20</v>
      </c>
      <c r="B22" s="229" t="s">
        <v>1509</v>
      </c>
      <c r="C22" s="208" t="s">
        <v>10</v>
      </c>
      <c r="D22" s="62">
        <v>134000</v>
      </c>
      <c r="E22" s="62"/>
      <c r="F22" s="208">
        <v>222000</v>
      </c>
      <c r="G22" s="110"/>
      <c r="H22" s="62"/>
      <c r="I22" s="208">
        <f t="shared" si="0"/>
        <v>134000</v>
      </c>
      <c r="J22" s="53"/>
      <c r="K22" s="208">
        <f t="shared" si="1"/>
        <v>50000</v>
      </c>
      <c r="L22" s="56"/>
      <c r="M22" s="57"/>
      <c r="N22" s="58"/>
    </row>
    <row r="23" spans="1:14" ht="17.25" customHeight="1" thickBot="1">
      <c r="A23" s="4">
        <v>21</v>
      </c>
      <c r="B23" s="231" t="s">
        <v>1510</v>
      </c>
      <c r="C23" s="208" t="s">
        <v>10</v>
      </c>
      <c r="D23" s="62"/>
      <c r="E23" s="62"/>
      <c r="F23" s="208">
        <v>222000</v>
      </c>
      <c r="G23" s="110"/>
      <c r="H23" s="62"/>
      <c r="I23" s="208">
        <f t="shared" si="0"/>
        <v>0</v>
      </c>
      <c r="J23" s="53"/>
      <c r="K23" s="208">
        <f t="shared" si="1"/>
        <v>184000</v>
      </c>
      <c r="L23" s="18"/>
      <c r="M23" s="30"/>
      <c r="N23" s="4"/>
    </row>
    <row r="24" spans="1:14" ht="17.25" customHeight="1" thickBot="1">
      <c r="A24" s="58">
        <v>22</v>
      </c>
      <c r="B24" s="229" t="s">
        <v>1511</v>
      </c>
      <c r="C24" s="208" t="s">
        <v>10</v>
      </c>
      <c r="D24" s="62"/>
      <c r="E24" s="62"/>
      <c r="F24" s="208">
        <v>222000</v>
      </c>
      <c r="G24" s="110"/>
      <c r="H24" s="62"/>
      <c r="I24" s="208">
        <f t="shared" si="0"/>
        <v>0</v>
      </c>
      <c r="J24" s="53"/>
      <c r="K24" s="208">
        <f t="shared" si="1"/>
        <v>184000</v>
      </c>
      <c r="L24" s="18"/>
      <c r="M24" s="30"/>
      <c r="N24" s="4"/>
    </row>
    <row r="25" spans="1:14" ht="16.5" thickBot="1">
      <c r="A25" s="14">
        <v>23</v>
      </c>
      <c r="B25" s="231" t="s">
        <v>1512</v>
      </c>
      <c r="C25" s="208" t="s">
        <v>10</v>
      </c>
      <c r="D25" s="62"/>
      <c r="E25" s="62"/>
      <c r="F25" s="208">
        <v>222000</v>
      </c>
      <c r="G25" s="110"/>
      <c r="H25" s="62"/>
      <c r="I25" s="208">
        <f t="shared" si="0"/>
        <v>0</v>
      </c>
      <c r="J25" s="53"/>
      <c r="K25" s="208">
        <f t="shared" si="1"/>
        <v>184000</v>
      </c>
      <c r="L25" s="18"/>
      <c r="M25" s="30"/>
      <c r="N25" s="4"/>
    </row>
    <row r="26" spans="1:14" ht="16.5" thickBot="1">
      <c r="A26" s="4">
        <v>24</v>
      </c>
      <c r="B26" s="229" t="s">
        <v>1513</v>
      </c>
      <c r="C26" s="208" t="s">
        <v>10</v>
      </c>
      <c r="D26" s="62"/>
      <c r="E26" s="62"/>
      <c r="F26" s="208">
        <v>222000</v>
      </c>
      <c r="G26" s="110"/>
      <c r="H26" s="62"/>
      <c r="I26" s="208">
        <f t="shared" si="0"/>
        <v>0</v>
      </c>
      <c r="J26" s="53"/>
      <c r="K26" s="208">
        <f t="shared" si="1"/>
        <v>184000</v>
      </c>
      <c r="L26" s="18"/>
      <c r="M26" s="30"/>
      <c r="N26" s="4"/>
    </row>
    <row r="27" spans="1:14" ht="16.5" thickBot="1">
      <c r="A27" s="58">
        <v>25</v>
      </c>
      <c r="B27" s="231" t="s">
        <v>1514</v>
      </c>
      <c r="C27" s="208" t="s">
        <v>10</v>
      </c>
      <c r="D27" s="62"/>
      <c r="E27" s="62"/>
      <c r="F27" s="208">
        <v>222000</v>
      </c>
      <c r="G27" s="110"/>
      <c r="H27" s="62"/>
      <c r="I27" s="208">
        <f t="shared" si="0"/>
        <v>0</v>
      </c>
      <c r="J27" s="53"/>
      <c r="K27" s="208">
        <f t="shared" si="1"/>
        <v>184000</v>
      </c>
      <c r="L27" s="18"/>
      <c r="M27" s="30"/>
      <c r="N27" s="4"/>
    </row>
    <row r="28" spans="1:14" ht="16.5" thickBot="1">
      <c r="A28" s="14">
        <v>26</v>
      </c>
      <c r="B28" s="231" t="s">
        <v>1515</v>
      </c>
      <c r="C28" s="208" t="s">
        <v>10</v>
      </c>
      <c r="D28" s="62">
        <v>34000</v>
      </c>
      <c r="E28" s="62"/>
      <c r="F28" s="208">
        <v>222000</v>
      </c>
      <c r="G28" s="110"/>
      <c r="H28" s="62"/>
      <c r="I28" s="208">
        <f t="shared" si="0"/>
        <v>34000</v>
      </c>
      <c r="J28" s="53"/>
      <c r="K28" s="208">
        <f t="shared" si="1"/>
        <v>150000</v>
      </c>
      <c r="L28" s="18"/>
      <c r="M28" s="30"/>
      <c r="N28" s="4"/>
    </row>
    <row r="29" spans="1:14" ht="16.5" thickBot="1">
      <c r="A29" s="4">
        <v>27</v>
      </c>
      <c r="B29" s="231" t="s">
        <v>1516</v>
      </c>
      <c r="C29" s="208" t="s">
        <v>10</v>
      </c>
      <c r="D29" s="62"/>
      <c r="E29" s="62"/>
      <c r="F29" s="208">
        <v>222000</v>
      </c>
      <c r="G29" s="110"/>
      <c r="H29" s="62"/>
      <c r="I29" s="208">
        <f t="shared" si="0"/>
        <v>0</v>
      </c>
      <c r="J29" s="53"/>
      <c r="K29" s="208">
        <f t="shared" si="1"/>
        <v>184000</v>
      </c>
      <c r="L29" s="18"/>
      <c r="M29" s="30"/>
      <c r="N29" s="4"/>
    </row>
    <row r="30" spans="1:14" ht="16.5" thickBot="1">
      <c r="A30" s="58">
        <v>28</v>
      </c>
      <c r="B30" s="229" t="s">
        <v>1517</v>
      </c>
      <c r="C30" s="208" t="s">
        <v>10</v>
      </c>
      <c r="D30" s="62">
        <v>35000</v>
      </c>
      <c r="E30" s="62"/>
      <c r="F30" s="208">
        <v>222000</v>
      </c>
      <c r="G30" s="110"/>
      <c r="H30" s="62"/>
      <c r="I30" s="208">
        <f t="shared" si="0"/>
        <v>35000</v>
      </c>
      <c r="J30" s="53"/>
      <c r="K30" s="208">
        <f t="shared" si="1"/>
        <v>149000</v>
      </c>
      <c r="L30" s="18"/>
      <c r="M30" s="30"/>
      <c r="N30" s="4"/>
    </row>
    <row r="31" spans="1:14" ht="16.5" thickBot="1">
      <c r="A31" s="14">
        <v>29</v>
      </c>
      <c r="B31" s="229" t="s">
        <v>1518</v>
      </c>
      <c r="C31" s="208" t="s">
        <v>10</v>
      </c>
      <c r="D31" s="62"/>
      <c r="E31" s="62"/>
      <c r="F31" s="208">
        <v>222000</v>
      </c>
      <c r="G31" s="110"/>
      <c r="H31" s="62"/>
      <c r="I31" s="208">
        <f t="shared" si="0"/>
        <v>0</v>
      </c>
      <c r="J31" s="53"/>
      <c r="K31" s="208">
        <f t="shared" si="1"/>
        <v>184000</v>
      </c>
      <c r="L31" s="18"/>
      <c r="M31" s="30"/>
      <c r="N31" s="4"/>
    </row>
    <row r="32" spans="1:14" ht="16.5" thickBot="1">
      <c r="A32" s="4">
        <v>30</v>
      </c>
      <c r="B32" s="231" t="s">
        <v>1519</v>
      </c>
      <c r="C32" s="208" t="s">
        <v>10</v>
      </c>
      <c r="D32" s="62">
        <v>34000</v>
      </c>
      <c r="E32" s="62"/>
      <c r="F32" s="208">
        <v>222000</v>
      </c>
      <c r="G32" s="110"/>
      <c r="H32" s="62"/>
      <c r="I32" s="208">
        <f t="shared" si="0"/>
        <v>34000</v>
      </c>
      <c r="J32" s="53"/>
      <c r="K32" s="208">
        <f t="shared" si="1"/>
        <v>150000</v>
      </c>
      <c r="L32" s="18"/>
      <c r="M32" s="30"/>
      <c r="N32" s="4"/>
    </row>
    <row r="33" spans="1:14" ht="16.5" thickBot="1">
      <c r="A33" s="58">
        <v>31</v>
      </c>
      <c r="B33" s="231" t="s">
        <v>1520</v>
      </c>
      <c r="C33" s="208" t="s">
        <v>10</v>
      </c>
      <c r="D33" s="62">
        <v>100000</v>
      </c>
      <c r="E33" s="62"/>
      <c r="F33" s="208">
        <v>222000</v>
      </c>
      <c r="G33" s="110"/>
      <c r="H33" s="62"/>
      <c r="I33" s="208">
        <f t="shared" si="0"/>
        <v>100000</v>
      </c>
      <c r="J33" s="53"/>
      <c r="K33" s="208">
        <f t="shared" si="1"/>
        <v>84000</v>
      </c>
      <c r="L33" s="18"/>
      <c r="M33" s="30"/>
      <c r="N33" s="4"/>
    </row>
    <row r="34" spans="1:14" ht="16.5" thickBot="1">
      <c r="A34" s="14">
        <v>32</v>
      </c>
      <c r="B34" s="231" t="s">
        <v>1521</v>
      </c>
      <c r="C34" s="208" t="s">
        <v>10</v>
      </c>
      <c r="D34" s="62"/>
      <c r="E34" s="62"/>
      <c r="F34" s="208">
        <v>222000</v>
      </c>
      <c r="G34" s="110"/>
      <c r="H34" s="62"/>
      <c r="I34" s="208">
        <f t="shared" si="0"/>
        <v>0</v>
      </c>
      <c r="J34" s="53"/>
      <c r="K34" s="208">
        <f t="shared" si="1"/>
        <v>184000</v>
      </c>
      <c r="L34" s="18"/>
      <c r="M34" s="30"/>
      <c r="N34" s="4"/>
    </row>
    <row r="35" spans="1:14" ht="17.25" customHeight="1" thickBot="1">
      <c r="A35" s="4">
        <v>33</v>
      </c>
      <c r="B35" s="231" t="s">
        <v>1522</v>
      </c>
      <c r="C35" s="208" t="s">
        <v>10</v>
      </c>
      <c r="D35" s="62"/>
      <c r="E35" s="62"/>
      <c r="F35" s="208">
        <v>222000</v>
      </c>
      <c r="G35" s="110"/>
      <c r="H35" s="62"/>
      <c r="I35" s="208">
        <f t="shared" si="0"/>
        <v>0</v>
      </c>
      <c r="J35" s="53"/>
      <c r="K35" s="208">
        <f t="shared" si="1"/>
        <v>184000</v>
      </c>
      <c r="L35" s="18"/>
      <c r="M35" s="30"/>
      <c r="N35" s="4"/>
    </row>
    <row r="36" spans="1:14" ht="16.5" thickBot="1">
      <c r="A36" s="58">
        <v>34</v>
      </c>
      <c r="B36" s="229" t="s">
        <v>1523</v>
      </c>
      <c r="C36" s="208" t="s">
        <v>10</v>
      </c>
      <c r="D36" s="62">
        <v>100000</v>
      </c>
      <c r="E36" s="62"/>
      <c r="F36" s="208">
        <v>222000</v>
      </c>
      <c r="G36" s="110"/>
      <c r="H36" s="62"/>
      <c r="I36" s="208">
        <f t="shared" si="0"/>
        <v>100000</v>
      </c>
      <c r="J36" s="53"/>
      <c r="K36" s="208">
        <f t="shared" si="1"/>
        <v>84000</v>
      </c>
      <c r="L36" s="18"/>
      <c r="M36" s="30"/>
      <c r="N36" s="4"/>
    </row>
    <row r="37" spans="1:14" ht="16.5" thickBot="1">
      <c r="A37" s="14">
        <v>35</v>
      </c>
      <c r="B37" s="229" t="s">
        <v>1524</v>
      </c>
      <c r="C37" s="208" t="s">
        <v>10</v>
      </c>
      <c r="D37" s="62"/>
      <c r="E37" s="62"/>
      <c r="F37" s="208">
        <v>222000</v>
      </c>
      <c r="G37" s="110"/>
      <c r="H37" s="62"/>
      <c r="I37" s="208">
        <f t="shared" si="0"/>
        <v>0</v>
      </c>
      <c r="J37" s="53"/>
      <c r="K37" s="208">
        <f t="shared" si="1"/>
        <v>184000</v>
      </c>
      <c r="L37" s="18"/>
      <c r="M37" s="30"/>
      <c r="N37" s="4"/>
    </row>
    <row r="38" spans="1:14" ht="16.5" thickBot="1">
      <c r="A38" s="4">
        <v>36</v>
      </c>
      <c r="B38" s="231" t="s">
        <v>1525</v>
      </c>
      <c r="C38" s="208" t="s">
        <v>10</v>
      </c>
      <c r="D38" s="62"/>
      <c r="E38" s="62"/>
      <c r="F38" s="208">
        <v>222000</v>
      </c>
      <c r="G38" s="110"/>
      <c r="H38" s="62"/>
      <c r="I38" s="208">
        <f t="shared" si="0"/>
        <v>0</v>
      </c>
      <c r="J38" s="53"/>
      <c r="K38" s="208">
        <f t="shared" si="1"/>
        <v>184000</v>
      </c>
      <c r="L38" s="18"/>
      <c r="M38" s="30"/>
      <c r="N38" s="4"/>
    </row>
    <row r="39" spans="1:14" ht="15" customHeight="1" thickBot="1">
      <c r="A39" s="58">
        <v>37</v>
      </c>
      <c r="B39" s="229" t="s">
        <v>1526</v>
      </c>
      <c r="C39" s="208" t="s">
        <v>10</v>
      </c>
      <c r="D39" s="18"/>
      <c r="E39" s="18"/>
      <c r="F39" s="208">
        <v>222000</v>
      </c>
      <c r="G39" s="27"/>
      <c r="H39" s="4"/>
      <c r="I39" s="208">
        <f t="shared" si="0"/>
        <v>0</v>
      </c>
      <c r="J39" s="53"/>
      <c r="K39" s="208">
        <f t="shared" si="1"/>
        <v>184000</v>
      </c>
      <c r="L39" s="4"/>
      <c r="M39" s="30"/>
      <c r="N39" s="4"/>
    </row>
    <row r="40" spans="1:14" ht="16.5" thickBot="1">
      <c r="A40" s="14">
        <v>38</v>
      </c>
      <c r="B40" s="229" t="s">
        <v>1527</v>
      </c>
      <c r="C40" s="208" t="s">
        <v>10</v>
      </c>
      <c r="D40" s="62"/>
      <c r="E40" s="62"/>
      <c r="F40" s="208">
        <v>222000</v>
      </c>
      <c r="G40" s="111"/>
      <c r="H40" s="18"/>
      <c r="I40" s="208">
        <f t="shared" si="0"/>
        <v>0</v>
      </c>
      <c r="J40" s="4"/>
      <c r="K40" s="208">
        <f t="shared" si="1"/>
        <v>184000</v>
      </c>
      <c r="L40" s="18"/>
      <c r="M40" s="30"/>
      <c r="N40" s="4"/>
    </row>
    <row r="41" spans="1:14" ht="16.5" thickBot="1">
      <c r="A41" s="4">
        <v>39</v>
      </c>
      <c r="B41" s="229" t="s">
        <v>1528</v>
      </c>
      <c r="C41" s="208" t="s">
        <v>10</v>
      </c>
      <c r="D41" s="62"/>
      <c r="E41" s="62"/>
      <c r="F41" s="208">
        <v>222000</v>
      </c>
      <c r="G41" s="111"/>
      <c r="H41" s="18"/>
      <c r="I41" s="208">
        <f t="shared" si="0"/>
        <v>0</v>
      </c>
      <c r="J41" s="4"/>
      <c r="K41" s="208">
        <f t="shared" si="1"/>
        <v>184000</v>
      </c>
      <c r="L41" s="18"/>
      <c r="M41" s="30"/>
      <c r="N41" s="4"/>
    </row>
    <row r="42" spans="1:14" s="59" customFormat="1" ht="16.5" thickBot="1">
      <c r="A42" s="58">
        <v>40</v>
      </c>
      <c r="B42" s="231" t="s">
        <v>1529</v>
      </c>
      <c r="C42" s="208" t="s">
        <v>10</v>
      </c>
      <c r="D42" s="62">
        <v>222000</v>
      </c>
      <c r="E42" s="62"/>
      <c r="F42" s="208">
        <v>222000</v>
      </c>
      <c r="G42" s="112"/>
      <c r="H42" s="56"/>
      <c r="I42" s="208">
        <f t="shared" si="0"/>
        <v>222000</v>
      </c>
      <c r="J42" s="58"/>
      <c r="K42" s="208">
        <f t="shared" si="1"/>
        <v>-38000</v>
      </c>
      <c r="L42" s="56"/>
      <c r="M42" s="57"/>
      <c r="N42" s="58"/>
    </row>
    <row r="43" spans="1:14" ht="16.5" thickBot="1">
      <c r="A43" s="14">
        <v>41</v>
      </c>
      <c r="B43" s="229" t="s">
        <v>1530</v>
      </c>
      <c r="C43" s="208" t="s">
        <v>10</v>
      </c>
      <c r="D43" s="18"/>
      <c r="E43" s="18"/>
      <c r="F43" s="208">
        <v>222000</v>
      </c>
      <c r="G43" s="111"/>
      <c r="H43" s="18"/>
      <c r="I43" s="208">
        <f t="shared" si="0"/>
        <v>0</v>
      </c>
      <c r="J43" s="4"/>
      <c r="K43" s="208">
        <f t="shared" si="1"/>
        <v>184000</v>
      </c>
      <c r="L43" s="18"/>
      <c r="M43" s="30"/>
      <c r="N43" s="4"/>
    </row>
    <row r="44" spans="1:14" ht="16.5" thickBot="1">
      <c r="A44" s="4">
        <v>42</v>
      </c>
      <c r="B44" s="229" t="s">
        <v>1666</v>
      </c>
      <c r="C44" s="208" t="s">
        <v>10</v>
      </c>
      <c r="D44" s="18">
        <v>120000</v>
      </c>
      <c r="E44" s="18"/>
      <c r="F44" s="208">
        <v>222000</v>
      </c>
      <c r="G44" s="111"/>
      <c r="H44" s="18"/>
      <c r="I44" s="208">
        <f t="shared" si="0"/>
        <v>120000</v>
      </c>
      <c r="J44" s="4"/>
      <c r="K44" s="208">
        <f t="shared" si="1"/>
        <v>64000</v>
      </c>
      <c r="L44" s="18"/>
      <c r="M44" s="30"/>
      <c r="N44" s="4"/>
    </row>
    <row r="45" spans="1:14" ht="16.5" thickBot="1">
      <c r="A45" s="58">
        <v>43</v>
      </c>
      <c r="B45" s="229"/>
      <c r="C45" s="22"/>
      <c r="D45" s="18"/>
      <c r="E45" s="18"/>
      <c r="F45" s="208">
        <v>222000</v>
      </c>
      <c r="G45" s="111"/>
      <c r="H45" s="18"/>
      <c r="I45" s="208">
        <f t="shared" si="0"/>
        <v>0</v>
      </c>
      <c r="J45" s="4"/>
      <c r="K45" s="208">
        <f t="shared" si="1"/>
        <v>184000</v>
      </c>
      <c r="L45" s="18"/>
      <c r="M45" s="30"/>
      <c r="N45" s="4"/>
    </row>
    <row r="46" spans="1:14" ht="16.5" thickBot="1">
      <c r="A46" s="14">
        <v>44</v>
      </c>
      <c r="B46" s="229"/>
      <c r="C46" s="22"/>
      <c r="D46" s="18"/>
      <c r="E46" s="18"/>
      <c r="F46" s="18"/>
      <c r="G46" s="111"/>
      <c r="H46" s="18"/>
      <c r="I46" s="208">
        <f t="shared" si="0"/>
        <v>0</v>
      </c>
      <c r="J46" s="4"/>
      <c r="K46" s="208">
        <f t="shared" si="1"/>
        <v>184000</v>
      </c>
      <c r="L46" s="18"/>
      <c r="M46" s="30"/>
      <c r="N46" s="4"/>
    </row>
    <row r="47" spans="1:14" ht="16.5" thickBot="1">
      <c r="A47" s="4">
        <v>45</v>
      </c>
      <c r="B47" s="229"/>
      <c r="C47" s="22"/>
      <c r="D47" s="18"/>
      <c r="E47" s="18"/>
      <c r="F47" s="18"/>
      <c r="G47" s="111"/>
      <c r="H47" s="18"/>
      <c r="I47" s="208">
        <f t="shared" si="0"/>
        <v>0</v>
      </c>
      <c r="J47" s="4"/>
      <c r="K47" s="18"/>
      <c r="L47" s="18"/>
      <c r="M47" s="30"/>
      <c r="N47" s="4"/>
    </row>
    <row r="48" spans="1:14" ht="16.5" thickBot="1">
      <c r="A48" s="58">
        <v>46</v>
      </c>
      <c r="B48" s="231"/>
      <c r="C48" s="22"/>
      <c r="D48" s="18"/>
      <c r="E48" s="18"/>
      <c r="F48" s="18"/>
      <c r="G48" s="111"/>
      <c r="H48" s="18"/>
      <c r="I48" s="208">
        <f t="shared" si="0"/>
        <v>0</v>
      </c>
      <c r="J48" s="4"/>
      <c r="K48" s="18"/>
      <c r="L48" s="18"/>
      <c r="M48" s="30"/>
      <c r="N48" s="4"/>
    </row>
    <row r="49" spans="1:14" ht="16.5" thickBot="1">
      <c r="A49" s="14">
        <v>47</v>
      </c>
      <c r="B49" s="229"/>
      <c r="C49" s="4"/>
      <c r="D49" s="18"/>
      <c r="E49" s="4"/>
      <c r="F49" s="4"/>
      <c r="G49" s="27"/>
      <c r="H49" s="4"/>
      <c r="I49" s="208">
        <f t="shared" si="0"/>
        <v>0</v>
      </c>
      <c r="J49" s="4"/>
      <c r="K49" s="18"/>
      <c r="L49" s="4"/>
      <c r="M49" s="4"/>
      <c r="N49" s="4"/>
    </row>
    <row r="50" spans="1:14" ht="16.5" thickBot="1">
      <c r="A50" s="4">
        <v>48</v>
      </c>
      <c r="B50" s="229"/>
      <c r="C50" s="4"/>
      <c r="D50" s="18"/>
      <c r="E50" s="4"/>
      <c r="F50" s="4"/>
      <c r="G50" s="27"/>
      <c r="H50" s="4"/>
      <c r="I50" s="208">
        <f t="shared" si="0"/>
        <v>0</v>
      </c>
      <c r="J50" s="4"/>
      <c r="K50" s="36"/>
      <c r="L50" s="4"/>
      <c r="M50" s="35"/>
      <c r="N50" s="4"/>
    </row>
    <row r="51" spans="1:14" ht="16.5" thickBot="1">
      <c r="A51" s="58">
        <v>49</v>
      </c>
      <c r="B51" s="231"/>
      <c r="C51" s="4"/>
      <c r="D51" s="18"/>
      <c r="E51" s="4"/>
      <c r="F51" s="4"/>
      <c r="G51" s="27"/>
      <c r="H51" s="4"/>
      <c r="I51" s="208">
        <f t="shared" si="0"/>
        <v>0</v>
      </c>
      <c r="J51" s="4"/>
      <c r="K51" s="18"/>
      <c r="L51" s="4"/>
      <c r="M51" s="4"/>
      <c r="N51" s="4"/>
    </row>
    <row r="52" spans="1:14" ht="16.5" thickBot="1">
      <c r="A52" s="14">
        <v>50</v>
      </c>
      <c r="B52" s="231"/>
      <c r="C52" s="4"/>
      <c r="D52" s="18"/>
      <c r="E52" s="4"/>
      <c r="F52" s="4"/>
      <c r="G52" s="27"/>
      <c r="H52" s="4"/>
      <c r="I52" s="208">
        <f t="shared" si="0"/>
        <v>0</v>
      </c>
      <c r="J52" s="4"/>
      <c r="K52" s="18"/>
      <c r="L52" s="4"/>
      <c r="M52" s="4"/>
      <c r="N52" s="4"/>
    </row>
    <row r="53" spans="1:14" ht="16.5" thickBot="1">
      <c r="A53" s="4">
        <v>51</v>
      </c>
      <c r="B53" s="231"/>
      <c r="C53" s="4"/>
      <c r="D53" s="18"/>
      <c r="E53" s="4"/>
      <c r="F53" s="4"/>
      <c r="G53" s="27"/>
      <c r="H53" s="4"/>
      <c r="I53" s="208">
        <f t="shared" si="0"/>
        <v>0</v>
      </c>
      <c r="J53" s="4"/>
      <c r="K53" s="18"/>
      <c r="L53" s="4"/>
      <c r="M53" s="4"/>
      <c r="N53" s="4"/>
    </row>
    <row r="54" spans="1:14" ht="13.5" customHeight="1" thickBot="1">
      <c r="A54" s="58">
        <v>52</v>
      </c>
      <c r="B54" s="229"/>
      <c r="C54" s="4"/>
      <c r="D54" s="18"/>
      <c r="E54" s="4"/>
      <c r="F54" s="4"/>
      <c r="G54" s="27"/>
      <c r="H54" s="4"/>
      <c r="I54" s="208">
        <f t="shared" si="0"/>
        <v>0</v>
      </c>
      <c r="J54" s="4"/>
      <c r="K54" s="18"/>
      <c r="L54" s="4"/>
      <c r="M54" s="4"/>
      <c r="N54" s="4"/>
    </row>
    <row r="55" spans="1:14" ht="15.75" customHeight="1" thickBot="1">
      <c r="A55" s="14">
        <v>53</v>
      </c>
      <c r="B55" s="231"/>
      <c r="C55" s="4"/>
      <c r="D55" s="18"/>
      <c r="E55" s="4"/>
      <c r="F55" s="4"/>
      <c r="G55" s="27"/>
      <c r="H55" s="4"/>
      <c r="I55" s="208">
        <f t="shared" si="0"/>
        <v>0</v>
      </c>
      <c r="J55" s="4"/>
      <c r="K55" s="18"/>
      <c r="L55" s="4"/>
      <c r="M55" s="4"/>
      <c r="N55" s="4"/>
    </row>
    <row r="56" spans="1:14" ht="16.5" thickBot="1">
      <c r="A56" s="4">
        <v>54</v>
      </c>
      <c r="B56" s="231"/>
      <c r="C56" s="4"/>
      <c r="D56" s="18"/>
      <c r="E56" s="4"/>
      <c r="F56" s="4"/>
      <c r="G56" s="27"/>
      <c r="H56" s="4"/>
      <c r="I56" s="208">
        <f t="shared" si="0"/>
        <v>0</v>
      </c>
      <c r="J56" s="4"/>
      <c r="K56" s="18"/>
      <c r="L56" s="4"/>
      <c r="M56" s="4"/>
      <c r="N56" s="4"/>
    </row>
    <row r="57" spans="1:14" ht="16.5" thickBot="1">
      <c r="A57" s="58">
        <v>55</v>
      </c>
      <c r="B57" s="231"/>
      <c r="C57" s="4"/>
      <c r="D57" s="18"/>
      <c r="E57" s="4"/>
      <c r="F57" s="4"/>
      <c r="G57" s="27"/>
      <c r="H57" s="4"/>
      <c r="I57" s="208">
        <f t="shared" si="0"/>
        <v>0</v>
      </c>
      <c r="J57" s="4"/>
      <c r="K57" s="18"/>
      <c r="L57" s="4"/>
      <c r="M57" s="4"/>
      <c r="N57" s="4"/>
    </row>
    <row r="58" spans="1:14" ht="16.5" thickBot="1">
      <c r="A58" s="14">
        <v>56</v>
      </c>
      <c r="B58" s="229"/>
      <c r="C58" s="4"/>
      <c r="D58" s="18"/>
      <c r="E58" s="4"/>
      <c r="F58" s="4"/>
      <c r="G58" s="27"/>
      <c r="H58" s="4"/>
      <c r="I58" s="208">
        <f t="shared" si="0"/>
        <v>0</v>
      </c>
      <c r="J58" s="4"/>
      <c r="K58" s="18"/>
      <c r="L58" s="4"/>
      <c r="M58" s="4"/>
      <c r="N58" s="4"/>
    </row>
    <row r="59" spans="1:14" ht="16.5" thickBot="1">
      <c r="A59" s="4">
        <v>57</v>
      </c>
      <c r="B59" s="229"/>
      <c r="C59" s="4"/>
      <c r="D59" s="18"/>
      <c r="E59" s="4"/>
      <c r="F59" s="4"/>
      <c r="G59" s="27"/>
      <c r="H59" s="4"/>
      <c r="I59" s="208">
        <f t="shared" si="0"/>
        <v>0</v>
      </c>
      <c r="J59" s="4"/>
      <c r="K59" s="18"/>
      <c r="L59" s="4"/>
      <c r="M59" s="4"/>
      <c r="N59" s="4"/>
    </row>
    <row r="60" spans="1:14" ht="16.5" thickBot="1">
      <c r="A60" s="58">
        <v>58</v>
      </c>
      <c r="B60" s="229"/>
      <c r="C60" s="4"/>
      <c r="D60" s="18"/>
      <c r="E60" s="4"/>
      <c r="F60" s="4"/>
      <c r="G60" s="27"/>
      <c r="H60" s="4"/>
      <c r="I60" s="208">
        <f t="shared" si="0"/>
        <v>0</v>
      </c>
      <c r="J60" s="4"/>
      <c r="K60" s="18"/>
      <c r="L60" s="4"/>
      <c r="M60" s="4"/>
      <c r="N60" s="4"/>
    </row>
    <row r="61" spans="1:14" ht="16.5" thickBot="1">
      <c r="A61" s="14">
        <v>59</v>
      </c>
      <c r="B61" s="231"/>
      <c r="C61" s="4"/>
      <c r="D61" s="18"/>
      <c r="E61" s="4"/>
      <c r="F61" s="4"/>
      <c r="G61" s="27"/>
      <c r="H61" s="4"/>
      <c r="I61" s="208">
        <f t="shared" si="0"/>
        <v>0</v>
      </c>
      <c r="J61" s="4"/>
      <c r="K61" s="18"/>
      <c r="L61" s="4"/>
      <c r="M61" s="4"/>
      <c r="N61" s="4"/>
    </row>
    <row r="62" spans="1:14" ht="16.5" thickBot="1">
      <c r="A62" s="4">
        <v>60</v>
      </c>
      <c r="B62" s="231"/>
      <c r="C62" s="4"/>
      <c r="D62" s="18"/>
      <c r="E62" s="4"/>
      <c r="F62" s="4"/>
      <c r="G62" s="27"/>
      <c r="H62" s="4"/>
      <c r="I62" s="208">
        <f t="shared" si="0"/>
        <v>0</v>
      </c>
      <c r="J62" s="4"/>
      <c r="K62" s="18"/>
      <c r="L62" s="4"/>
      <c r="M62" s="4"/>
      <c r="N62" s="4"/>
    </row>
    <row r="63" spans="1:14" ht="16.5" thickBot="1">
      <c r="A63" s="58">
        <v>61</v>
      </c>
      <c r="B63" s="231"/>
      <c r="C63" s="4"/>
      <c r="D63" s="18"/>
      <c r="E63" s="4"/>
      <c r="F63" s="4"/>
      <c r="G63" s="27"/>
      <c r="H63" s="4"/>
      <c r="I63" s="208">
        <f t="shared" si="0"/>
        <v>0</v>
      </c>
      <c r="J63" s="4"/>
      <c r="K63" s="18"/>
      <c r="L63" s="4"/>
      <c r="M63" s="4"/>
      <c r="N63" s="4"/>
    </row>
    <row r="64" spans="1:14" ht="16.5" thickBot="1">
      <c r="A64" s="14">
        <v>62</v>
      </c>
      <c r="B64" s="229"/>
      <c r="C64" s="4"/>
      <c r="D64" s="18"/>
      <c r="E64" s="4"/>
      <c r="F64" s="4"/>
      <c r="G64" s="27"/>
      <c r="H64" s="4"/>
      <c r="I64" s="208">
        <f t="shared" si="0"/>
        <v>0</v>
      </c>
      <c r="J64" s="4"/>
      <c r="K64" s="18"/>
      <c r="L64" s="4"/>
      <c r="M64" s="4"/>
      <c r="N64" s="4"/>
    </row>
    <row r="65" spans="1:14" ht="16.5" thickBot="1">
      <c r="A65" s="4">
        <v>63</v>
      </c>
      <c r="B65" s="231"/>
      <c r="C65" s="4"/>
      <c r="D65" s="18"/>
      <c r="E65" s="4"/>
      <c r="F65" s="4"/>
      <c r="G65" s="27"/>
      <c r="H65" s="4"/>
      <c r="I65" s="208">
        <f t="shared" si="0"/>
        <v>0</v>
      </c>
      <c r="J65" s="4"/>
      <c r="K65" s="18"/>
      <c r="L65" s="4"/>
      <c r="M65" s="4"/>
      <c r="N65" s="4"/>
    </row>
    <row r="66" spans="1:14" ht="16.5" thickBot="1">
      <c r="A66" s="58">
        <v>64</v>
      </c>
      <c r="B66" s="231"/>
      <c r="C66" s="4"/>
      <c r="D66" s="18"/>
      <c r="E66" s="4"/>
      <c r="F66" s="4"/>
      <c r="G66" s="27"/>
      <c r="H66" s="4"/>
      <c r="I66" s="208">
        <f t="shared" si="0"/>
        <v>0</v>
      </c>
      <c r="J66" s="4"/>
      <c r="K66" s="18"/>
      <c r="L66" s="4"/>
      <c r="M66" s="4"/>
      <c r="N66" s="4"/>
    </row>
    <row r="67" spans="1:14" ht="16.5" thickBot="1">
      <c r="A67" s="14">
        <v>65</v>
      </c>
      <c r="B67" s="229"/>
      <c r="C67" s="4"/>
      <c r="D67" s="18"/>
      <c r="E67" s="4"/>
      <c r="F67" s="4"/>
      <c r="G67" s="27"/>
      <c r="H67" s="4"/>
      <c r="I67" s="208">
        <f t="shared" si="0"/>
        <v>0</v>
      </c>
      <c r="J67" s="4"/>
      <c r="K67" s="18"/>
      <c r="L67" s="4"/>
      <c r="M67" s="4"/>
      <c r="N67" s="4"/>
    </row>
    <row r="68" spans="1:14" ht="16.5" thickBot="1">
      <c r="A68" s="4">
        <v>66</v>
      </c>
      <c r="B68" s="229"/>
      <c r="C68" s="4"/>
      <c r="D68" s="18"/>
      <c r="E68" s="4"/>
      <c r="F68" s="4"/>
      <c r="G68" s="27"/>
      <c r="H68" s="4"/>
      <c r="I68" s="208">
        <f t="shared" ref="I68:I131" si="2">SUM(D68:E68)</f>
        <v>0</v>
      </c>
      <c r="J68" s="4"/>
      <c r="K68" s="18"/>
      <c r="L68" s="4"/>
      <c r="M68" s="4"/>
      <c r="N68" s="4"/>
    </row>
    <row r="69" spans="1:14" ht="16.5" thickBot="1">
      <c r="A69" s="58">
        <v>67</v>
      </c>
      <c r="B69" s="231"/>
      <c r="C69" s="4"/>
      <c r="D69" s="18"/>
      <c r="E69" s="4"/>
      <c r="F69" s="4"/>
      <c r="G69" s="27"/>
      <c r="H69" s="4"/>
      <c r="I69" s="208">
        <f t="shared" si="2"/>
        <v>0</v>
      </c>
      <c r="J69" s="4"/>
      <c r="K69" s="18"/>
      <c r="L69" s="4"/>
      <c r="M69" s="4"/>
      <c r="N69" s="4"/>
    </row>
    <row r="70" spans="1:14" ht="16.5" thickBot="1">
      <c r="A70" s="14">
        <v>68</v>
      </c>
      <c r="B70" s="231"/>
      <c r="C70" s="4"/>
      <c r="D70" s="18"/>
      <c r="E70" s="4"/>
      <c r="F70" s="4"/>
      <c r="G70" s="27"/>
      <c r="H70" s="4"/>
      <c r="I70" s="208">
        <f t="shared" si="2"/>
        <v>0</v>
      </c>
      <c r="J70" s="4"/>
      <c r="K70" s="18"/>
      <c r="L70" s="4"/>
      <c r="M70" s="4"/>
      <c r="N70" s="4"/>
    </row>
    <row r="71" spans="1:14" ht="16.5" thickBot="1">
      <c r="A71" s="4">
        <v>69</v>
      </c>
      <c r="B71" s="231"/>
      <c r="C71" s="4"/>
      <c r="D71" s="18"/>
      <c r="E71" s="4"/>
      <c r="F71" s="4"/>
      <c r="G71" s="27"/>
      <c r="H71" s="4"/>
      <c r="I71" s="208">
        <f t="shared" si="2"/>
        <v>0</v>
      </c>
      <c r="J71" s="4"/>
      <c r="K71" s="18"/>
      <c r="L71" s="4"/>
      <c r="M71" s="4"/>
      <c r="N71" s="4"/>
    </row>
    <row r="72" spans="1:14" ht="16.5" thickBot="1">
      <c r="A72" s="58">
        <v>70</v>
      </c>
      <c r="B72" s="229"/>
      <c r="C72" s="4"/>
      <c r="D72" s="18"/>
      <c r="E72" s="4"/>
      <c r="F72" s="4"/>
      <c r="G72" s="27"/>
      <c r="H72" s="4"/>
      <c r="I72" s="208">
        <f t="shared" si="2"/>
        <v>0</v>
      </c>
      <c r="J72" s="4"/>
      <c r="K72" s="18"/>
      <c r="L72" s="4"/>
      <c r="M72" s="4"/>
      <c r="N72" s="4"/>
    </row>
    <row r="73" spans="1:14" ht="16.5" thickBot="1">
      <c r="A73" s="14">
        <v>71</v>
      </c>
      <c r="B73" s="231"/>
      <c r="C73" s="4"/>
      <c r="D73" s="18"/>
      <c r="E73" s="4"/>
      <c r="F73" s="4"/>
      <c r="G73" s="27"/>
      <c r="H73" s="4"/>
      <c r="I73" s="208">
        <f t="shared" si="2"/>
        <v>0</v>
      </c>
      <c r="J73" s="4"/>
      <c r="K73" s="18">
        <f t="shared" ref="K73:K82" si="3">SUM(D73:H73)</f>
        <v>0</v>
      </c>
      <c r="L73" s="4"/>
      <c r="M73" s="4"/>
      <c r="N73" s="4"/>
    </row>
    <row r="74" spans="1:14" ht="16.5" thickBot="1">
      <c r="A74" s="4">
        <v>72</v>
      </c>
      <c r="B74" s="229"/>
      <c r="C74" s="4"/>
      <c r="D74" s="18"/>
      <c r="E74" s="4"/>
      <c r="F74" s="4"/>
      <c r="G74" s="27"/>
      <c r="H74" s="4"/>
      <c r="I74" s="208">
        <f t="shared" si="2"/>
        <v>0</v>
      </c>
      <c r="J74" s="4"/>
      <c r="K74" s="18">
        <f t="shared" si="3"/>
        <v>0</v>
      </c>
      <c r="L74" s="4"/>
      <c r="M74" s="4"/>
      <c r="N74" s="4"/>
    </row>
    <row r="75" spans="1:14" ht="16.5" thickBot="1">
      <c r="A75" s="58">
        <v>73</v>
      </c>
      <c r="B75" s="229"/>
      <c r="C75" s="4"/>
      <c r="D75" s="18"/>
      <c r="E75" s="4"/>
      <c r="F75" s="4"/>
      <c r="G75" s="27"/>
      <c r="H75" s="4"/>
      <c r="I75" s="208">
        <f t="shared" si="2"/>
        <v>0</v>
      </c>
      <c r="J75" s="4"/>
      <c r="K75" s="18">
        <f t="shared" si="3"/>
        <v>0</v>
      </c>
      <c r="L75" s="4"/>
      <c r="M75" s="4"/>
      <c r="N75" s="4"/>
    </row>
    <row r="76" spans="1:14" ht="16.5" thickBot="1">
      <c r="A76" s="14">
        <v>74</v>
      </c>
      <c r="B76" s="231"/>
      <c r="C76" s="4"/>
      <c r="D76" s="18"/>
      <c r="E76" s="4"/>
      <c r="F76" s="4"/>
      <c r="G76" s="27"/>
      <c r="H76" s="4"/>
      <c r="I76" s="208">
        <f t="shared" si="2"/>
        <v>0</v>
      </c>
      <c r="J76" s="4"/>
      <c r="K76" s="18">
        <f t="shared" si="3"/>
        <v>0</v>
      </c>
      <c r="L76" s="4"/>
      <c r="M76" s="4"/>
      <c r="N76" s="4"/>
    </row>
    <row r="77" spans="1:14">
      <c r="A77" s="4"/>
      <c r="C77" s="4"/>
      <c r="D77" s="18"/>
      <c r="E77" s="4"/>
      <c r="F77" s="4"/>
      <c r="G77" s="27"/>
      <c r="H77" s="4"/>
      <c r="I77" s="208">
        <f t="shared" si="2"/>
        <v>0</v>
      </c>
      <c r="J77" s="4"/>
      <c r="K77" s="18">
        <f t="shared" si="3"/>
        <v>0</v>
      </c>
      <c r="L77" s="4"/>
      <c r="M77" s="4"/>
      <c r="N77" s="4"/>
    </row>
    <row r="78" spans="1:14">
      <c r="A78" s="4"/>
      <c r="C78" s="4"/>
      <c r="D78" s="18"/>
      <c r="E78" s="4"/>
      <c r="F78" s="4"/>
      <c r="G78" s="27"/>
      <c r="H78" s="4"/>
      <c r="I78" s="208">
        <f t="shared" si="2"/>
        <v>0</v>
      </c>
      <c r="J78" s="4"/>
      <c r="K78" s="18">
        <f t="shared" si="3"/>
        <v>0</v>
      </c>
      <c r="L78" s="4"/>
      <c r="M78" s="4"/>
      <c r="N78" s="4"/>
    </row>
    <row r="79" spans="1:14">
      <c r="A79" s="4"/>
      <c r="B79" s="4"/>
      <c r="C79" s="4"/>
      <c r="D79" s="18"/>
      <c r="E79" s="4"/>
      <c r="F79" s="4"/>
      <c r="G79" s="27"/>
      <c r="H79" s="4"/>
      <c r="I79" s="208">
        <f t="shared" si="2"/>
        <v>0</v>
      </c>
      <c r="J79" s="4"/>
      <c r="K79" s="18">
        <f t="shared" si="3"/>
        <v>0</v>
      </c>
      <c r="L79" s="4"/>
    </row>
    <row r="80" spans="1:14">
      <c r="A80" s="4"/>
      <c r="B80" s="4"/>
      <c r="C80" s="4"/>
      <c r="D80" s="18"/>
      <c r="E80" s="4"/>
      <c r="F80" s="4"/>
      <c r="G80" s="27"/>
      <c r="H80" s="4"/>
      <c r="I80" s="208">
        <f t="shared" si="2"/>
        <v>0</v>
      </c>
      <c r="J80" s="4"/>
      <c r="K80" s="18">
        <f t="shared" si="3"/>
        <v>0</v>
      </c>
      <c r="L80" s="4"/>
    </row>
    <row r="81" spans="1:12">
      <c r="A81" s="4"/>
      <c r="B81" s="4"/>
      <c r="C81" s="4"/>
      <c r="D81" s="18"/>
      <c r="E81" s="4"/>
      <c r="F81" s="4"/>
      <c r="G81" s="27"/>
      <c r="H81" s="4"/>
      <c r="I81" s="208">
        <f t="shared" si="2"/>
        <v>0</v>
      </c>
      <c r="J81" s="4"/>
      <c r="K81" s="18">
        <f t="shared" si="3"/>
        <v>0</v>
      </c>
      <c r="L81" s="4"/>
    </row>
    <row r="82" spans="1:12">
      <c r="A82" s="4"/>
      <c r="B82" s="4"/>
      <c r="C82" s="4"/>
      <c r="D82" s="18"/>
      <c r="E82" s="4"/>
      <c r="F82" s="4"/>
      <c r="G82" s="27"/>
      <c r="H82" s="4"/>
      <c r="I82" s="208">
        <f t="shared" si="2"/>
        <v>0</v>
      </c>
      <c r="J82" s="4"/>
      <c r="K82" s="18">
        <f t="shared" si="3"/>
        <v>0</v>
      </c>
      <c r="L82" s="4"/>
    </row>
    <row r="83" spans="1:12">
      <c r="A83" s="4"/>
      <c r="B83" s="4"/>
      <c r="C83" s="4"/>
      <c r="D83" s="18"/>
      <c r="E83" s="4"/>
      <c r="F83" s="4"/>
      <c r="G83" s="27"/>
      <c r="H83" s="4"/>
      <c r="I83" s="208">
        <f t="shared" si="2"/>
        <v>0</v>
      </c>
      <c r="J83" s="4"/>
      <c r="K83" s="4"/>
      <c r="L83" s="4"/>
    </row>
    <row r="84" spans="1:12">
      <c r="A84" s="4"/>
      <c r="B84" s="4"/>
      <c r="C84" s="4"/>
      <c r="D84" s="18"/>
      <c r="E84" s="4"/>
      <c r="F84" s="4"/>
      <c r="G84" s="27"/>
      <c r="H84" s="4"/>
      <c r="I84" s="208">
        <f t="shared" si="2"/>
        <v>0</v>
      </c>
      <c r="J84" s="4"/>
      <c r="K84" s="4"/>
      <c r="L84" s="4"/>
    </row>
    <row r="85" spans="1:12">
      <c r="A85" s="4"/>
      <c r="B85" s="4"/>
      <c r="C85" s="4"/>
      <c r="D85" s="18"/>
      <c r="E85" s="4"/>
      <c r="F85" s="4"/>
      <c r="G85" s="27"/>
      <c r="H85" s="4"/>
      <c r="I85" s="208">
        <f t="shared" si="2"/>
        <v>0</v>
      </c>
      <c r="J85" s="4"/>
      <c r="K85" s="4"/>
      <c r="L85" s="4"/>
    </row>
    <row r="86" spans="1:12">
      <c r="A86" s="4"/>
      <c r="B86" s="4"/>
      <c r="C86" s="4"/>
      <c r="D86" s="18"/>
      <c r="E86" s="4"/>
      <c r="F86" s="4"/>
      <c r="G86" s="27"/>
      <c r="H86" s="4"/>
      <c r="I86" s="208">
        <f t="shared" si="2"/>
        <v>0</v>
      </c>
      <c r="J86" s="4"/>
      <c r="K86" s="4"/>
      <c r="L86" s="4"/>
    </row>
    <row r="87" spans="1:12">
      <c r="A87" s="4"/>
      <c r="B87" s="4"/>
      <c r="C87" s="4"/>
      <c r="D87" s="18"/>
      <c r="E87" s="4"/>
      <c r="F87" s="4"/>
      <c r="G87" s="27"/>
      <c r="H87" s="4"/>
      <c r="I87" s="208">
        <f t="shared" si="2"/>
        <v>0</v>
      </c>
      <c r="J87" s="4"/>
      <c r="K87" s="4"/>
      <c r="L87" s="4"/>
    </row>
    <row r="88" spans="1:12">
      <c r="A88" s="4"/>
      <c r="B88" s="4"/>
      <c r="C88" s="4"/>
      <c r="D88" s="18"/>
      <c r="E88" s="4"/>
      <c r="F88" s="4"/>
      <c r="G88" s="27"/>
      <c r="H88" s="4"/>
      <c r="I88" s="208">
        <f t="shared" si="2"/>
        <v>0</v>
      </c>
      <c r="J88" s="4"/>
      <c r="K88" s="4"/>
      <c r="L88" s="4"/>
    </row>
    <row r="89" spans="1:12">
      <c r="A89" s="4"/>
      <c r="B89" s="4"/>
      <c r="C89" s="4"/>
      <c r="D89" s="18"/>
      <c r="E89" s="4"/>
      <c r="F89" s="4"/>
      <c r="G89" s="27"/>
      <c r="H89" s="4"/>
      <c r="I89" s="208">
        <f t="shared" si="2"/>
        <v>0</v>
      </c>
      <c r="J89" s="4"/>
      <c r="K89" s="4"/>
      <c r="L89" s="4"/>
    </row>
    <row r="90" spans="1:12">
      <c r="A90" s="4"/>
      <c r="B90" s="4"/>
      <c r="C90" s="4"/>
      <c r="D90" s="18"/>
      <c r="E90" s="4"/>
      <c r="F90" s="4"/>
      <c r="G90" s="27"/>
      <c r="H90" s="4"/>
      <c r="I90" s="208">
        <f t="shared" si="2"/>
        <v>0</v>
      </c>
      <c r="J90" s="4"/>
      <c r="K90" s="4"/>
      <c r="L90" s="4"/>
    </row>
    <row r="91" spans="1:12">
      <c r="A91" s="4"/>
      <c r="B91" s="4"/>
      <c r="C91" s="4"/>
      <c r="D91" s="18"/>
      <c r="E91" s="4"/>
      <c r="F91" s="4"/>
      <c r="G91" s="27"/>
      <c r="H91" s="4"/>
      <c r="I91" s="208">
        <f t="shared" si="2"/>
        <v>0</v>
      </c>
      <c r="J91" s="4"/>
      <c r="K91" s="4"/>
      <c r="L91" s="4"/>
    </row>
    <row r="92" spans="1:12">
      <c r="A92" s="4"/>
      <c r="B92" s="4"/>
      <c r="C92" s="4"/>
      <c r="D92" s="18"/>
      <c r="E92" s="4"/>
      <c r="F92" s="4"/>
      <c r="G92" s="27"/>
      <c r="H92" s="4"/>
      <c r="I92" s="208">
        <f t="shared" si="2"/>
        <v>0</v>
      </c>
      <c r="J92" s="4"/>
      <c r="K92" s="4"/>
      <c r="L92" s="4"/>
    </row>
    <row r="93" spans="1:12">
      <c r="A93" s="4"/>
      <c r="B93" s="4"/>
      <c r="C93" s="4"/>
      <c r="D93" s="18"/>
      <c r="E93" s="4"/>
      <c r="F93" s="4"/>
      <c r="G93" s="27"/>
      <c r="H93" s="4"/>
      <c r="I93" s="208">
        <f t="shared" si="2"/>
        <v>0</v>
      </c>
      <c r="J93" s="4"/>
      <c r="K93" s="4"/>
      <c r="L93" s="4"/>
    </row>
    <row r="94" spans="1:12">
      <c r="A94" s="4"/>
      <c r="B94" s="4"/>
      <c r="C94" s="4"/>
      <c r="D94" s="18"/>
      <c r="E94" s="4"/>
      <c r="F94" s="4"/>
      <c r="G94" s="27"/>
      <c r="H94" s="4"/>
      <c r="I94" s="208">
        <f t="shared" si="2"/>
        <v>0</v>
      </c>
      <c r="J94" s="4"/>
      <c r="K94" s="4"/>
      <c r="L94" s="4"/>
    </row>
    <row r="95" spans="1:12">
      <c r="A95" s="4"/>
      <c r="B95" s="4"/>
      <c r="C95" s="4"/>
      <c r="D95" s="18"/>
      <c r="E95" s="4"/>
      <c r="F95" s="4"/>
      <c r="G95" s="27"/>
      <c r="H95" s="4"/>
      <c r="I95" s="208">
        <f t="shared" si="2"/>
        <v>0</v>
      </c>
      <c r="J95" s="4"/>
      <c r="K95" s="4"/>
      <c r="L95" s="4"/>
    </row>
    <row r="96" spans="1:12">
      <c r="A96" s="4"/>
      <c r="B96" s="4"/>
      <c r="C96" s="4"/>
      <c r="D96" s="18"/>
      <c r="E96" s="4"/>
      <c r="F96" s="4"/>
      <c r="G96" s="27"/>
      <c r="H96" s="4"/>
      <c r="I96" s="208">
        <f t="shared" si="2"/>
        <v>0</v>
      </c>
      <c r="J96" s="4"/>
      <c r="K96" s="4"/>
      <c r="L96" s="4"/>
    </row>
    <row r="97" spans="1:12">
      <c r="A97" s="4"/>
      <c r="B97" s="4"/>
      <c r="C97" s="4"/>
      <c r="D97" s="18"/>
      <c r="E97" s="4"/>
      <c r="F97" s="4"/>
      <c r="G97" s="27"/>
      <c r="H97" s="4"/>
      <c r="I97" s="208">
        <f t="shared" si="2"/>
        <v>0</v>
      </c>
      <c r="J97" s="4"/>
      <c r="K97" s="4"/>
      <c r="L97" s="4"/>
    </row>
    <row r="98" spans="1:12">
      <c r="A98" s="4"/>
      <c r="B98" s="4"/>
      <c r="C98" s="4"/>
      <c r="D98" s="18"/>
      <c r="E98" s="4"/>
      <c r="F98" s="4"/>
      <c r="G98" s="27"/>
      <c r="H98" s="4"/>
      <c r="I98" s="208">
        <f t="shared" si="2"/>
        <v>0</v>
      </c>
      <c r="J98" s="4"/>
      <c r="K98" s="4"/>
      <c r="L98" s="4"/>
    </row>
    <row r="99" spans="1:12">
      <c r="A99" s="4"/>
      <c r="B99" s="4"/>
      <c r="C99" s="4"/>
      <c r="D99" s="18"/>
      <c r="E99" s="4"/>
      <c r="F99" s="4"/>
      <c r="G99" s="27"/>
      <c r="H99" s="4"/>
      <c r="I99" s="208">
        <f t="shared" si="2"/>
        <v>0</v>
      </c>
      <c r="J99" s="4"/>
      <c r="K99" s="4"/>
      <c r="L99" s="4"/>
    </row>
    <row r="100" spans="1:12">
      <c r="A100" s="4"/>
      <c r="B100" s="4"/>
      <c r="C100" s="4"/>
      <c r="D100" s="18"/>
      <c r="E100" s="4"/>
      <c r="F100" s="4"/>
      <c r="G100" s="27"/>
      <c r="H100" s="4"/>
      <c r="I100" s="208">
        <f t="shared" si="2"/>
        <v>0</v>
      </c>
      <c r="J100" s="4"/>
      <c r="K100" s="4"/>
      <c r="L100" s="4"/>
    </row>
    <row r="101" spans="1:12">
      <c r="A101" s="4"/>
      <c r="B101" s="4"/>
      <c r="C101" s="4"/>
      <c r="D101" s="18"/>
      <c r="E101" s="4"/>
      <c r="F101" s="4"/>
      <c r="G101" s="27"/>
      <c r="H101" s="4"/>
      <c r="I101" s="208">
        <f t="shared" si="2"/>
        <v>0</v>
      </c>
      <c r="J101" s="4"/>
      <c r="K101" s="4"/>
      <c r="L101" s="4"/>
    </row>
    <row r="102" spans="1:12">
      <c r="A102" s="4"/>
      <c r="B102" s="4"/>
      <c r="C102" s="4"/>
      <c r="D102" s="18"/>
      <c r="E102" s="4"/>
      <c r="F102" s="4"/>
      <c r="G102" s="27"/>
      <c r="H102" s="4"/>
      <c r="I102" s="208">
        <f t="shared" si="2"/>
        <v>0</v>
      </c>
      <c r="J102" s="4"/>
      <c r="K102" s="4"/>
      <c r="L102" s="4"/>
    </row>
    <row r="103" spans="1:12">
      <c r="A103" s="4"/>
      <c r="B103" s="4"/>
      <c r="C103" s="4"/>
      <c r="D103" s="18"/>
      <c r="E103" s="4"/>
      <c r="F103" s="4"/>
      <c r="G103" s="27"/>
      <c r="H103" s="4"/>
      <c r="I103" s="208">
        <f t="shared" si="2"/>
        <v>0</v>
      </c>
      <c r="J103" s="4"/>
      <c r="K103" s="4"/>
      <c r="L103" s="4"/>
    </row>
    <row r="104" spans="1:12">
      <c r="A104" s="4"/>
      <c r="B104" s="4"/>
      <c r="C104" s="4"/>
      <c r="D104" s="18"/>
      <c r="E104" s="4"/>
      <c r="F104" s="4"/>
      <c r="G104" s="27"/>
      <c r="H104" s="4"/>
      <c r="I104" s="208">
        <f t="shared" si="2"/>
        <v>0</v>
      </c>
      <c r="J104" s="4"/>
      <c r="K104" s="4"/>
      <c r="L104" s="4"/>
    </row>
    <row r="105" spans="1:12">
      <c r="A105" s="4"/>
      <c r="B105" s="4"/>
      <c r="C105" s="4"/>
      <c r="D105" s="18"/>
      <c r="E105" s="4"/>
      <c r="F105" s="4"/>
      <c r="G105" s="27"/>
      <c r="H105" s="4"/>
      <c r="I105" s="208">
        <f t="shared" si="2"/>
        <v>0</v>
      </c>
      <c r="J105" s="4"/>
      <c r="K105" s="4"/>
      <c r="L105" s="4"/>
    </row>
    <row r="106" spans="1:12">
      <c r="A106" s="4"/>
      <c r="B106" s="4"/>
      <c r="C106" s="4"/>
      <c r="D106" s="18"/>
      <c r="E106" s="4"/>
      <c r="F106" s="4"/>
      <c r="G106" s="27"/>
      <c r="H106" s="4"/>
      <c r="I106" s="208">
        <f t="shared" si="2"/>
        <v>0</v>
      </c>
      <c r="J106" s="4"/>
      <c r="K106" s="4"/>
      <c r="L106" s="4"/>
    </row>
    <row r="107" spans="1:12">
      <c r="A107" s="4"/>
      <c r="B107" s="4"/>
      <c r="C107" s="4"/>
      <c r="D107" s="18"/>
      <c r="E107" s="4"/>
      <c r="F107" s="4"/>
      <c r="G107" s="27"/>
      <c r="H107" s="4"/>
      <c r="I107" s="208">
        <f t="shared" si="2"/>
        <v>0</v>
      </c>
      <c r="J107" s="4"/>
      <c r="K107" s="4"/>
      <c r="L107" s="4"/>
    </row>
    <row r="108" spans="1:12">
      <c r="A108" s="4"/>
      <c r="B108" s="4"/>
      <c r="C108" s="4"/>
      <c r="D108" s="18"/>
      <c r="E108" s="4"/>
      <c r="F108" s="4"/>
      <c r="G108" s="27"/>
      <c r="H108" s="4"/>
      <c r="I108" s="208">
        <f t="shared" si="2"/>
        <v>0</v>
      </c>
      <c r="J108" s="4"/>
      <c r="K108" s="4"/>
      <c r="L108" s="4"/>
    </row>
    <row r="109" spans="1:12">
      <c r="A109" s="4"/>
      <c r="B109" s="4"/>
      <c r="C109" s="4"/>
      <c r="D109" s="18"/>
      <c r="E109" s="4"/>
      <c r="F109" s="4"/>
      <c r="G109" s="27"/>
      <c r="H109" s="4"/>
      <c r="I109" s="208">
        <f t="shared" si="2"/>
        <v>0</v>
      </c>
      <c r="J109" s="4"/>
      <c r="K109" s="4"/>
      <c r="L109" s="4"/>
    </row>
    <row r="110" spans="1:12">
      <c r="A110" s="4"/>
      <c r="B110" s="4"/>
      <c r="C110" s="4"/>
      <c r="D110" s="18"/>
      <c r="E110" s="4"/>
      <c r="F110" s="4"/>
      <c r="G110" s="27"/>
      <c r="H110" s="4"/>
      <c r="I110" s="208">
        <f t="shared" si="2"/>
        <v>0</v>
      </c>
      <c r="J110" s="4"/>
      <c r="K110" s="4"/>
      <c r="L110" s="4"/>
    </row>
    <row r="111" spans="1:12">
      <c r="A111" s="4"/>
      <c r="B111" s="4"/>
      <c r="C111" s="4"/>
      <c r="D111" s="18"/>
      <c r="E111" s="4"/>
      <c r="F111" s="4"/>
      <c r="G111" s="27"/>
      <c r="H111" s="4"/>
      <c r="I111" s="208">
        <f t="shared" si="2"/>
        <v>0</v>
      </c>
      <c r="J111" s="4"/>
      <c r="K111" s="4"/>
      <c r="L111" s="4"/>
    </row>
    <row r="112" spans="1:12">
      <c r="A112" s="4"/>
      <c r="B112" s="4"/>
      <c r="C112" s="4"/>
      <c r="D112" s="18"/>
      <c r="E112" s="4"/>
      <c r="F112" s="4"/>
      <c r="G112" s="27"/>
      <c r="H112" s="4"/>
      <c r="I112" s="208">
        <f t="shared" si="2"/>
        <v>0</v>
      </c>
      <c r="J112" s="4"/>
      <c r="K112" s="4"/>
      <c r="L112" s="4"/>
    </row>
    <row r="113" spans="1:12">
      <c r="A113" s="4"/>
      <c r="B113" s="4"/>
      <c r="C113" s="4"/>
      <c r="D113" s="18"/>
      <c r="E113" s="4"/>
      <c r="F113" s="4"/>
      <c r="G113" s="27"/>
      <c r="H113" s="4"/>
      <c r="I113" s="208">
        <f t="shared" si="2"/>
        <v>0</v>
      </c>
      <c r="J113" s="4"/>
      <c r="K113" s="4"/>
      <c r="L113" s="4"/>
    </row>
    <row r="114" spans="1:12">
      <c r="A114" s="4"/>
      <c r="B114" s="4"/>
      <c r="C114" s="4"/>
      <c r="D114" s="18"/>
      <c r="E114" s="4"/>
      <c r="F114" s="4"/>
      <c r="G114" s="27"/>
      <c r="H114" s="4"/>
      <c r="I114" s="208">
        <f t="shared" si="2"/>
        <v>0</v>
      </c>
      <c r="J114" s="4"/>
      <c r="K114" s="4"/>
      <c r="L114" s="4"/>
    </row>
    <row r="115" spans="1:12">
      <c r="A115" s="4"/>
      <c r="B115" s="4"/>
      <c r="C115" s="4"/>
      <c r="D115" s="18"/>
      <c r="E115" s="4"/>
      <c r="F115" s="4"/>
      <c r="G115" s="27"/>
      <c r="H115" s="4"/>
      <c r="I115" s="208">
        <f t="shared" si="2"/>
        <v>0</v>
      </c>
      <c r="J115" s="4"/>
      <c r="K115" s="4"/>
      <c r="L115" s="4"/>
    </row>
    <row r="116" spans="1:12">
      <c r="A116" s="4"/>
      <c r="B116" s="4"/>
      <c r="C116" s="4"/>
      <c r="D116" s="18"/>
      <c r="E116" s="4"/>
      <c r="F116" s="4"/>
      <c r="G116" s="27"/>
      <c r="H116" s="4"/>
      <c r="I116" s="208">
        <f t="shared" si="2"/>
        <v>0</v>
      </c>
      <c r="J116" s="4"/>
      <c r="K116" s="4"/>
      <c r="L116" s="4"/>
    </row>
    <row r="117" spans="1:12">
      <c r="A117" s="4"/>
      <c r="B117" s="4"/>
      <c r="C117" s="4"/>
      <c r="D117" s="18"/>
      <c r="E117" s="4"/>
      <c r="F117" s="4"/>
      <c r="G117" s="27"/>
      <c r="H117" s="4"/>
      <c r="I117" s="208">
        <f t="shared" si="2"/>
        <v>0</v>
      </c>
      <c r="J117" s="4"/>
      <c r="K117" s="4"/>
      <c r="L117" s="4"/>
    </row>
    <row r="118" spans="1:12">
      <c r="A118" s="4"/>
      <c r="B118" s="4"/>
      <c r="C118" s="4"/>
      <c r="D118" s="18"/>
      <c r="E118" s="4"/>
      <c r="F118" s="4"/>
      <c r="G118" s="27"/>
      <c r="H118" s="4"/>
      <c r="I118" s="208">
        <f t="shared" si="2"/>
        <v>0</v>
      </c>
      <c r="J118" s="4"/>
      <c r="K118" s="4"/>
      <c r="L118" s="4"/>
    </row>
    <row r="119" spans="1:12">
      <c r="A119" s="4"/>
      <c r="B119" s="4"/>
      <c r="C119" s="4"/>
      <c r="D119" s="18"/>
      <c r="E119" s="4"/>
      <c r="F119" s="4"/>
      <c r="G119" s="27"/>
      <c r="H119" s="4"/>
      <c r="I119" s="208">
        <f t="shared" si="2"/>
        <v>0</v>
      </c>
      <c r="J119" s="4"/>
      <c r="K119" s="4"/>
      <c r="L119" s="4"/>
    </row>
    <row r="120" spans="1:12">
      <c r="A120" s="4"/>
      <c r="B120" s="4"/>
      <c r="C120" s="4"/>
      <c r="D120" s="18"/>
      <c r="E120" s="4"/>
      <c r="F120" s="4"/>
      <c r="G120" s="27"/>
      <c r="H120" s="4"/>
      <c r="I120" s="208">
        <f t="shared" si="2"/>
        <v>0</v>
      </c>
      <c r="J120" s="4"/>
      <c r="K120" s="4"/>
      <c r="L120" s="4"/>
    </row>
    <row r="121" spans="1:12">
      <c r="A121" s="4"/>
      <c r="B121" s="4"/>
      <c r="C121" s="4"/>
      <c r="D121" s="18"/>
      <c r="E121" s="4"/>
      <c r="F121" s="4"/>
      <c r="G121" s="27"/>
      <c r="H121" s="4"/>
      <c r="I121" s="208">
        <f t="shared" si="2"/>
        <v>0</v>
      </c>
      <c r="J121" s="4"/>
      <c r="K121" s="4"/>
      <c r="L121" s="4"/>
    </row>
    <row r="122" spans="1:12">
      <c r="A122" s="4"/>
      <c r="B122" s="4"/>
      <c r="C122" s="4"/>
      <c r="D122" s="18"/>
      <c r="E122" s="4"/>
      <c r="F122" s="4"/>
      <c r="G122" s="27"/>
      <c r="H122" s="4"/>
      <c r="I122" s="208">
        <f t="shared" si="2"/>
        <v>0</v>
      </c>
      <c r="J122" s="4"/>
      <c r="K122" s="4"/>
      <c r="L122" s="4"/>
    </row>
    <row r="123" spans="1:12">
      <c r="A123" s="4"/>
      <c r="B123" s="4"/>
      <c r="C123" s="4"/>
      <c r="D123" s="18"/>
      <c r="E123" s="4"/>
      <c r="F123" s="4"/>
      <c r="G123" s="27"/>
      <c r="H123" s="4"/>
      <c r="I123" s="208">
        <f t="shared" si="2"/>
        <v>0</v>
      </c>
      <c r="J123" s="4"/>
      <c r="K123" s="4"/>
      <c r="L123" s="4"/>
    </row>
    <row r="124" spans="1:12">
      <c r="A124" s="4"/>
      <c r="B124" s="4"/>
      <c r="C124" s="4"/>
      <c r="D124" s="18"/>
      <c r="E124" s="4"/>
      <c r="F124" s="4"/>
      <c r="G124" s="27"/>
      <c r="H124" s="4"/>
      <c r="I124" s="208">
        <f t="shared" si="2"/>
        <v>0</v>
      </c>
      <c r="J124" s="4"/>
      <c r="K124" s="4"/>
      <c r="L124" s="4"/>
    </row>
    <row r="125" spans="1:12">
      <c r="A125" s="4"/>
      <c r="B125" s="4"/>
      <c r="C125" s="4"/>
      <c r="D125" s="18"/>
      <c r="E125" s="4"/>
      <c r="F125" s="4"/>
      <c r="G125" s="27"/>
      <c r="H125" s="4"/>
      <c r="I125" s="208">
        <f t="shared" si="2"/>
        <v>0</v>
      </c>
      <c r="J125" s="4"/>
      <c r="K125" s="4"/>
      <c r="L125" s="4"/>
    </row>
    <row r="126" spans="1:12">
      <c r="A126" s="4"/>
      <c r="B126" s="4"/>
      <c r="C126" s="4"/>
      <c r="D126" s="18"/>
      <c r="E126" s="4"/>
      <c r="F126" s="4"/>
      <c r="G126" s="27"/>
      <c r="H126" s="4"/>
      <c r="I126" s="208">
        <f t="shared" si="2"/>
        <v>0</v>
      </c>
      <c r="J126" s="4"/>
      <c r="K126" s="4"/>
      <c r="L126" s="4"/>
    </row>
    <row r="127" spans="1:12">
      <c r="A127" s="4"/>
      <c r="B127" s="4"/>
      <c r="C127" s="4"/>
      <c r="D127" s="18"/>
      <c r="E127" s="4"/>
      <c r="F127" s="4"/>
      <c r="G127" s="27"/>
      <c r="H127" s="4"/>
      <c r="I127" s="208">
        <f t="shared" si="2"/>
        <v>0</v>
      </c>
      <c r="J127" s="4"/>
      <c r="K127" s="4"/>
      <c r="L127" s="4"/>
    </row>
    <row r="128" spans="1:12">
      <c r="A128" s="4"/>
      <c r="B128" s="4"/>
      <c r="C128" s="4"/>
      <c r="D128" s="18"/>
      <c r="E128" s="4"/>
      <c r="F128" s="4"/>
      <c r="G128" s="27"/>
      <c r="H128" s="4"/>
      <c r="I128" s="208">
        <f t="shared" si="2"/>
        <v>0</v>
      </c>
      <c r="J128" s="4"/>
      <c r="K128" s="4"/>
      <c r="L128" s="4"/>
    </row>
    <row r="129" spans="1:12">
      <c r="A129" s="4"/>
      <c r="B129" s="4"/>
      <c r="C129" s="4"/>
      <c r="D129" s="18"/>
      <c r="E129" s="4"/>
      <c r="F129" s="4"/>
      <c r="G129" s="27"/>
      <c r="H129" s="4"/>
      <c r="I129" s="208">
        <f t="shared" si="2"/>
        <v>0</v>
      </c>
      <c r="J129" s="4"/>
      <c r="K129" s="4"/>
      <c r="L129" s="4"/>
    </row>
    <row r="130" spans="1:12">
      <c r="A130" s="4"/>
      <c r="B130" s="4"/>
      <c r="C130" s="4"/>
      <c r="D130" s="18"/>
      <c r="E130" s="4"/>
      <c r="F130" s="4"/>
      <c r="G130" s="27"/>
      <c r="H130" s="4"/>
      <c r="I130" s="208">
        <f t="shared" si="2"/>
        <v>0</v>
      </c>
      <c r="J130" s="4"/>
      <c r="K130" s="4"/>
      <c r="L130" s="4"/>
    </row>
    <row r="131" spans="1:12">
      <c r="A131" s="4"/>
      <c r="B131" s="4"/>
      <c r="C131" s="4"/>
      <c r="D131" s="18"/>
      <c r="E131" s="4"/>
      <c r="F131" s="4"/>
      <c r="G131" s="27"/>
      <c r="H131" s="4"/>
      <c r="I131" s="208">
        <f t="shared" si="2"/>
        <v>0</v>
      </c>
      <c r="J131" s="4"/>
      <c r="K131" s="4"/>
      <c r="L131" s="4"/>
    </row>
    <row r="132" spans="1:12">
      <c r="A132" s="4"/>
      <c r="B132" s="4"/>
      <c r="C132" s="4"/>
      <c r="D132" s="18"/>
      <c r="E132" s="4"/>
      <c r="F132" s="4"/>
      <c r="G132" s="27"/>
      <c r="H132" s="4"/>
      <c r="I132" s="208">
        <f t="shared" ref="I132:I144" si="4">SUM(D132:E132)</f>
        <v>0</v>
      </c>
      <c r="J132" s="4"/>
      <c r="K132" s="4"/>
      <c r="L132" s="4"/>
    </row>
    <row r="133" spans="1:12">
      <c r="A133" s="4"/>
      <c r="B133" s="4"/>
      <c r="C133" s="4"/>
      <c r="D133" s="18"/>
      <c r="E133" s="4"/>
      <c r="F133" s="4"/>
      <c r="G133" s="27"/>
      <c r="H133" s="4"/>
      <c r="I133" s="208">
        <f t="shared" si="4"/>
        <v>0</v>
      </c>
      <c r="J133" s="4"/>
      <c r="K133" s="4"/>
      <c r="L133" s="4"/>
    </row>
    <row r="134" spans="1:12">
      <c r="A134" s="4"/>
      <c r="B134" s="4"/>
      <c r="C134" s="4"/>
      <c r="D134" s="18"/>
      <c r="E134" s="4"/>
      <c r="F134" s="4"/>
      <c r="G134" s="27"/>
      <c r="H134" s="4"/>
      <c r="I134" s="208">
        <f t="shared" si="4"/>
        <v>0</v>
      </c>
      <c r="J134" s="4"/>
      <c r="K134" s="4"/>
      <c r="L134" s="4"/>
    </row>
    <row r="135" spans="1:12">
      <c r="A135" s="4"/>
      <c r="B135" s="4"/>
      <c r="C135" s="4"/>
      <c r="D135" s="18"/>
      <c r="E135" s="4"/>
      <c r="F135" s="4"/>
      <c r="G135" s="27"/>
      <c r="H135" s="4"/>
      <c r="I135" s="208">
        <f t="shared" si="4"/>
        <v>0</v>
      </c>
      <c r="J135" s="4"/>
      <c r="K135" s="4"/>
      <c r="L135" s="4"/>
    </row>
    <row r="136" spans="1:12">
      <c r="A136" s="4"/>
      <c r="B136" s="4"/>
      <c r="C136" s="4"/>
      <c r="D136" s="18"/>
      <c r="E136" s="4"/>
      <c r="F136" s="4"/>
      <c r="G136" s="27"/>
      <c r="H136" s="4"/>
      <c r="I136" s="208">
        <f t="shared" si="4"/>
        <v>0</v>
      </c>
      <c r="J136" s="4"/>
      <c r="K136" s="4"/>
      <c r="L136" s="4"/>
    </row>
    <row r="137" spans="1:12">
      <c r="A137" s="4"/>
      <c r="B137" s="4"/>
      <c r="C137" s="4"/>
      <c r="D137" s="18"/>
      <c r="E137" s="4"/>
      <c r="F137" s="4"/>
      <c r="G137" s="27"/>
      <c r="H137" s="4"/>
      <c r="I137" s="208">
        <f t="shared" si="4"/>
        <v>0</v>
      </c>
      <c r="J137" s="4"/>
      <c r="K137" s="4"/>
      <c r="L137" s="4"/>
    </row>
    <row r="138" spans="1:12">
      <c r="A138" s="4"/>
      <c r="B138" s="4"/>
      <c r="C138" s="4"/>
      <c r="D138" s="18"/>
      <c r="E138" s="4"/>
      <c r="F138" s="4"/>
      <c r="G138" s="27"/>
      <c r="H138" s="4"/>
      <c r="I138" s="208">
        <f t="shared" si="4"/>
        <v>0</v>
      </c>
      <c r="J138" s="4"/>
      <c r="K138" s="4"/>
      <c r="L138" s="4"/>
    </row>
    <row r="139" spans="1:12">
      <c r="A139" s="4"/>
      <c r="B139" s="4"/>
      <c r="C139" s="4"/>
      <c r="D139" s="18"/>
      <c r="E139" s="4"/>
      <c r="F139" s="4"/>
      <c r="G139" s="27"/>
      <c r="H139" s="4"/>
      <c r="I139" s="208">
        <f t="shared" si="4"/>
        <v>0</v>
      </c>
      <c r="J139" s="4"/>
      <c r="K139" s="4"/>
      <c r="L139" s="4"/>
    </row>
    <row r="140" spans="1:12">
      <c r="A140" s="4"/>
      <c r="B140" s="4"/>
      <c r="C140" s="4"/>
      <c r="D140" s="18"/>
      <c r="E140" s="4"/>
      <c r="F140" s="4"/>
      <c r="G140" s="27"/>
      <c r="H140" s="4"/>
      <c r="I140" s="208">
        <f t="shared" si="4"/>
        <v>0</v>
      </c>
      <c r="J140" s="4"/>
      <c r="K140" s="4"/>
      <c r="L140" s="4"/>
    </row>
    <row r="141" spans="1:12">
      <c r="A141" s="4"/>
      <c r="B141" s="4"/>
      <c r="C141" s="4"/>
      <c r="D141" s="18"/>
      <c r="E141" s="4"/>
      <c r="F141" s="4"/>
      <c r="G141" s="27"/>
      <c r="H141" s="4"/>
      <c r="I141" s="208">
        <f t="shared" si="4"/>
        <v>0</v>
      </c>
      <c r="J141" s="4"/>
      <c r="K141" s="4"/>
      <c r="L141" s="4"/>
    </row>
    <row r="142" spans="1:12">
      <c r="A142" s="4"/>
      <c r="B142" s="4"/>
      <c r="C142" s="4"/>
      <c r="D142" s="18"/>
      <c r="E142" s="4"/>
      <c r="F142" s="4"/>
      <c r="G142" s="27"/>
      <c r="H142" s="4"/>
      <c r="I142" s="208">
        <f t="shared" si="4"/>
        <v>0</v>
      </c>
      <c r="J142" s="4"/>
      <c r="K142" s="4"/>
      <c r="L142" s="4"/>
    </row>
    <row r="143" spans="1:12">
      <c r="A143" s="4"/>
      <c r="B143" s="4"/>
      <c r="C143" s="4"/>
      <c r="D143" s="18"/>
      <c r="E143" s="4"/>
      <c r="F143" s="4"/>
      <c r="G143" s="27"/>
      <c r="H143" s="4"/>
      <c r="I143" s="208">
        <f t="shared" si="4"/>
        <v>0</v>
      </c>
      <c r="J143" s="4"/>
      <c r="K143" s="4"/>
      <c r="L143" s="4"/>
    </row>
    <row r="144" spans="1:12">
      <c r="A144" s="4"/>
      <c r="B144" s="4"/>
      <c r="C144" s="4"/>
      <c r="D144" s="18"/>
      <c r="E144" s="4"/>
      <c r="F144" s="4"/>
      <c r="G144" s="27"/>
      <c r="H144" s="4"/>
      <c r="I144" s="208">
        <f t="shared" si="4"/>
        <v>0</v>
      </c>
      <c r="J144" s="4"/>
      <c r="K144" s="4"/>
      <c r="L144" s="4"/>
    </row>
    <row r="145" spans="1:12">
      <c r="A145" s="4"/>
      <c r="B145" s="4"/>
      <c r="C145" s="4"/>
      <c r="D145" s="18"/>
      <c r="E145" s="4"/>
      <c r="F145" s="4"/>
      <c r="G145" s="27"/>
      <c r="H145" s="4"/>
      <c r="I145" s="4"/>
      <c r="J145" s="4"/>
      <c r="K145" s="4"/>
      <c r="L145" s="4"/>
    </row>
    <row r="146" spans="1:12">
      <c r="A146" s="4"/>
      <c r="B146" s="4"/>
      <c r="C146" s="4"/>
      <c r="D146" s="18"/>
      <c r="E146" s="4"/>
      <c r="F146" s="4"/>
      <c r="G146" s="27"/>
      <c r="H146" s="4"/>
      <c r="I146" s="4"/>
      <c r="J146" s="4"/>
      <c r="K146" s="4"/>
      <c r="L146" s="4"/>
    </row>
    <row r="147" spans="1:12">
      <c r="A147" s="4"/>
      <c r="B147" s="4"/>
      <c r="C147" s="4"/>
      <c r="D147" s="18"/>
      <c r="E147" s="4"/>
      <c r="F147" s="4"/>
      <c r="G147" s="27"/>
      <c r="H147" s="4"/>
      <c r="I147" s="4"/>
      <c r="J147" s="4"/>
      <c r="K147" s="4"/>
      <c r="L147" s="4"/>
    </row>
    <row r="148" spans="1:12">
      <c r="A148" s="4"/>
      <c r="B148" s="4"/>
      <c r="C148" s="4"/>
      <c r="D148" s="18"/>
      <c r="E148" s="4"/>
      <c r="F148" s="4"/>
      <c r="G148" s="27"/>
      <c r="H148" s="4"/>
      <c r="I148" s="4"/>
      <c r="J148" s="4"/>
      <c r="K148" s="4"/>
      <c r="L148" s="4"/>
    </row>
    <row r="149" spans="1:12">
      <c r="A149" s="4"/>
      <c r="B149" s="4"/>
      <c r="C149" s="4"/>
      <c r="D149" s="18"/>
      <c r="E149" s="4"/>
      <c r="F149" s="4"/>
      <c r="G149" s="27"/>
      <c r="H149" s="4"/>
      <c r="I149" s="4"/>
      <c r="J149" s="4"/>
      <c r="K149" s="4"/>
      <c r="L149" s="4"/>
    </row>
    <row r="150" spans="1:12">
      <c r="A150" s="4"/>
      <c r="B150" s="4"/>
      <c r="C150" s="4"/>
      <c r="D150" s="18"/>
      <c r="E150" s="4"/>
      <c r="F150" s="4"/>
      <c r="G150" s="27"/>
      <c r="H150" s="4"/>
      <c r="I150" s="4"/>
      <c r="J150" s="4"/>
      <c r="K150" s="4"/>
      <c r="L150" s="4"/>
    </row>
    <row r="151" spans="1:12">
      <c r="A151" s="4"/>
      <c r="B151" s="4"/>
      <c r="C151" s="4"/>
      <c r="D151" s="18"/>
      <c r="E151" s="4"/>
      <c r="F151" s="4"/>
      <c r="G151" s="27"/>
      <c r="H151" s="4"/>
      <c r="I151" s="4"/>
      <c r="J151" s="4"/>
      <c r="K151" s="4"/>
      <c r="L151" s="4"/>
    </row>
    <row r="152" spans="1:12">
      <c r="A152" s="4"/>
      <c r="B152" s="4"/>
      <c r="C152" s="4"/>
      <c r="D152" s="18"/>
      <c r="E152" s="4"/>
      <c r="F152" s="4"/>
      <c r="G152" s="27"/>
      <c r="H152" s="4"/>
      <c r="I152" s="4"/>
      <c r="J152" s="4"/>
      <c r="K152" s="4"/>
      <c r="L152" s="4"/>
    </row>
    <row r="153" spans="1:12">
      <c r="A153" s="4"/>
      <c r="B153" s="4"/>
      <c r="C153" s="4"/>
      <c r="D153" s="18"/>
      <c r="E153" s="4"/>
      <c r="F153" s="4"/>
      <c r="G153" s="27"/>
      <c r="H153" s="4"/>
      <c r="I153" s="4"/>
      <c r="J153" s="4"/>
      <c r="K153" s="4"/>
      <c r="L153" s="4"/>
    </row>
    <row r="154" spans="1:12">
      <c r="A154" s="4"/>
      <c r="B154" s="4"/>
      <c r="C154" s="4"/>
      <c r="D154" s="18"/>
      <c r="E154" s="4"/>
      <c r="F154" s="4"/>
      <c r="G154" s="27"/>
      <c r="H154" s="4"/>
      <c r="I154" s="4"/>
      <c r="J154" s="4"/>
      <c r="K154" s="4"/>
      <c r="L154" s="4"/>
    </row>
    <row r="155" spans="1:12" ht="28.5" customHeight="1">
      <c r="A155" s="4"/>
      <c r="B155" s="4"/>
      <c r="C155" s="4"/>
      <c r="D155" s="18"/>
      <c r="E155" s="4"/>
      <c r="F155" s="4"/>
      <c r="G155" s="27"/>
      <c r="H155" s="4"/>
      <c r="I155" s="4"/>
      <c r="J155" s="4"/>
      <c r="K155" s="4"/>
      <c r="L155" s="4"/>
    </row>
    <row r="156" spans="1:12">
      <c r="A156" s="4"/>
      <c r="B156" s="4"/>
      <c r="C156" s="4"/>
      <c r="D156" s="18"/>
      <c r="E156" s="4"/>
      <c r="F156" s="4"/>
      <c r="G156" s="27"/>
      <c r="H156" s="4"/>
      <c r="I156" s="4"/>
      <c r="J156" s="4"/>
      <c r="K156" s="4"/>
      <c r="L156" s="4"/>
    </row>
    <row r="157" spans="1:12">
      <c r="A157" s="4"/>
      <c r="B157" s="4"/>
      <c r="C157" s="4"/>
      <c r="D157" s="18"/>
      <c r="E157" s="4"/>
      <c r="F157" s="4"/>
      <c r="G157" s="27"/>
      <c r="H157" s="4"/>
      <c r="I157" s="4"/>
      <c r="J157" s="4"/>
      <c r="K157" s="4"/>
      <c r="L157" s="4"/>
    </row>
    <row r="158" spans="1:12">
      <c r="A158" s="4"/>
      <c r="B158" s="4"/>
      <c r="C158" s="4"/>
      <c r="D158" s="18"/>
      <c r="E158" s="4"/>
      <c r="F158" s="4"/>
      <c r="G158" s="27"/>
      <c r="H158" s="4"/>
      <c r="I158" s="4"/>
      <c r="J158" s="4"/>
      <c r="K158" s="4"/>
      <c r="L158" s="4"/>
    </row>
    <row r="159" spans="1:12">
      <c r="A159" s="4"/>
      <c r="B159" s="4"/>
      <c r="C159" s="4"/>
      <c r="D159" s="18"/>
      <c r="E159" s="4"/>
      <c r="F159" s="4"/>
      <c r="G159" s="27"/>
      <c r="H159" s="4"/>
      <c r="I159" s="4"/>
      <c r="J159" s="4"/>
      <c r="K159" s="4"/>
      <c r="L159" s="4"/>
    </row>
    <row r="160" spans="1:12">
      <c r="A160" s="4"/>
      <c r="B160" s="4"/>
      <c r="C160" s="4"/>
      <c r="D160" s="18"/>
      <c r="E160" s="4"/>
      <c r="F160" s="4"/>
      <c r="G160" s="27"/>
      <c r="H160" s="4"/>
      <c r="I160" s="4"/>
      <c r="J160" s="4"/>
      <c r="K160" s="4"/>
      <c r="L160" s="4"/>
    </row>
    <row r="161" spans="1:12">
      <c r="A161" s="4"/>
      <c r="B161" s="4"/>
      <c r="C161" s="4"/>
      <c r="D161" s="18"/>
      <c r="E161" s="4"/>
      <c r="F161" s="4"/>
      <c r="G161" s="27"/>
      <c r="H161" s="4"/>
      <c r="I161" s="4"/>
      <c r="J161" s="4"/>
      <c r="K161" s="4"/>
      <c r="L161" s="4"/>
    </row>
    <row r="162" spans="1:12">
      <c r="A162" s="4"/>
      <c r="B162" s="4"/>
      <c r="C162" s="4"/>
      <c r="D162" s="18"/>
      <c r="E162" s="4"/>
      <c r="F162" s="4"/>
      <c r="G162" s="27"/>
      <c r="H162" s="4"/>
      <c r="I162" s="4"/>
      <c r="J162" s="4"/>
      <c r="K162" s="4"/>
      <c r="L162" s="4"/>
    </row>
    <row r="163" spans="1:12">
      <c r="A163" s="4"/>
      <c r="B163" s="4"/>
      <c r="C163" s="4"/>
      <c r="D163" s="18"/>
      <c r="E163" s="4"/>
      <c r="F163" s="4"/>
      <c r="G163" s="27"/>
      <c r="H163" s="4"/>
      <c r="I163" s="4"/>
      <c r="J163" s="4"/>
      <c r="K163" s="4"/>
      <c r="L163" s="4"/>
    </row>
    <row r="164" spans="1:12">
      <c r="A164" s="4"/>
      <c r="B164" s="4"/>
      <c r="C164" s="4"/>
      <c r="D164" s="18"/>
      <c r="E164" s="4"/>
      <c r="F164" s="4"/>
    </row>
    <row r="165" spans="1:12">
      <c r="A165" s="4"/>
      <c r="B165" s="4"/>
      <c r="C165" s="4"/>
      <c r="D165" s="18"/>
      <c r="E165" s="4"/>
      <c r="F165" s="4"/>
    </row>
    <row r="166" spans="1:12">
      <c r="A166" s="4"/>
      <c r="B166" s="4"/>
      <c r="C166" s="4"/>
      <c r="D166" s="18"/>
      <c r="E166" s="4"/>
      <c r="F166" s="4"/>
    </row>
    <row r="167" spans="1:12">
      <c r="A167" s="4"/>
      <c r="B167" s="4"/>
      <c r="C167" s="4"/>
      <c r="D167" s="18"/>
      <c r="E167" s="4"/>
      <c r="F167" s="4"/>
    </row>
    <row r="168" spans="1:12">
      <c r="A168" s="4"/>
      <c r="B168" s="4"/>
      <c r="C168" s="4"/>
      <c r="D168" s="18"/>
      <c r="E168" s="4"/>
      <c r="F168" s="4"/>
    </row>
    <row r="169" spans="1:12">
      <c r="A169" s="4"/>
      <c r="B169" s="4"/>
      <c r="C169" s="4"/>
      <c r="D169" s="18"/>
      <c r="E169" s="4"/>
      <c r="F169" s="4"/>
    </row>
    <row r="170" spans="1:12">
      <c r="A170" s="4"/>
      <c r="B170" s="4"/>
      <c r="C170" s="4"/>
      <c r="D170" s="18"/>
      <c r="E170" s="4"/>
      <c r="F170" s="4"/>
    </row>
    <row r="171" spans="1:12">
      <c r="A171" s="4"/>
      <c r="B171" s="4"/>
      <c r="C171" s="4"/>
      <c r="D171" s="18"/>
      <c r="E171" s="4"/>
      <c r="F171" s="4"/>
    </row>
    <row r="172" spans="1:12">
      <c r="A172" s="4"/>
      <c r="B172" s="4"/>
      <c r="C172" s="4"/>
      <c r="D172" s="18"/>
      <c r="E172" s="4"/>
      <c r="F172" s="4"/>
    </row>
    <row r="173" spans="1:12">
      <c r="A173" s="4"/>
      <c r="B173" s="4"/>
      <c r="C173" s="4"/>
      <c r="D173" s="18"/>
      <c r="E173" s="4"/>
      <c r="F173" s="4"/>
    </row>
    <row r="174" spans="1:12">
      <c r="A174" s="4"/>
      <c r="B174" s="4"/>
      <c r="C174" s="4"/>
      <c r="D174" s="18"/>
      <c r="E174" s="4"/>
      <c r="F174" s="4"/>
    </row>
    <row r="175" spans="1:12">
      <c r="A175" s="4"/>
      <c r="B175" s="4"/>
      <c r="C175" s="4"/>
      <c r="D175" s="18"/>
      <c r="E175" s="4"/>
      <c r="F175" s="4"/>
    </row>
    <row r="176" spans="1:12">
      <c r="A176" s="4"/>
      <c r="B176" s="4"/>
      <c r="C176" s="4"/>
      <c r="D176" s="18"/>
      <c r="E176" s="4"/>
      <c r="F176" s="4"/>
    </row>
    <row r="177" spans="1:6">
      <c r="A177" s="4"/>
      <c r="B177" s="4"/>
      <c r="C177" s="4"/>
      <c r="D177" s="18"/>
      <c r="E177" s="4"/>
      <c r="F177" s="4"/>
    </row>
    <row r="178" spans="1:6">
      <c r="A178" s="4"/>
      <c r="B178" s="4"/>
      <c r="C178" s="4"/>
      <c r="D178" s="18"/>
      <c r="E178" s="4"/>
      <c r="F178" s="4"/>
    </row>
    <row r="179" spans="1:6">
      <c r="A179" s="4"/>
      <c r="B179" s="4"/>
      <c r="C179" s="4"/>
      <c r="D179" s="18"/>
      <c r="E179" s="4"/>
      <c r="F179" s="4"/>
    </row>
    <row r="180" spans="1:6">
      <c r="A180" s="4"/>
      <c r="B180" s="4"/>
      <c r="C180" s="4"/>
      <c r="D180" s="18"/>
      <c r="E180" s="4"/>
      <c r="F180" s="4"/>
    </row>
    <row r="181" spans="1:6">
      <c r="A181" s="4"/>
      <c r="B181" s="4"/>
      <c r="C181" s="4"/>
      <c r="D181" s="18"/>
      <c r="E181" s="4"/>
      <c r="F181" s="4"/>
    </row>
    <row r="182" spans="1:6">
      <c r="A182" s="4"/>
      <c r="B182" s="4"/>
      <c r="C182" s="4"/>
      <c r="D182" s="18"/>
      <c r="E182" s="4"/>
      <c r="F182" s="4"/>
    </row>
    <row r="183" spans="1:6">
      <c r="A183" s="4"/>
      <c r="B183" s="4"/>
      <c r="C183" s="4"/>
      <c r="D183" s="18"/>
      <c r="E183" s="4"/>
      <c r="F183" s="4"/>
    </row>
    <row r="184" spans="1:6">
      <c r="A184" s="4"/>
      <c r="B184" s="4"/>
      <c r="C184" s="4"/>
      <c r="D184" s="18"/>
      <c r="E184" s="4"/>
      <c r="F184" s="4"/>
    </row>
    <row r="185" spans="1:6">
      <c r="A185" s="4"/>
      <c r="B185" s="4"/>
      <c r="C185" s="4"/>
      <c r="D185" s="18"/>
      <c r="E185" s="4"/>
      <c r="F185" s="4"/>
    </row>
    <row r="186" spans="1:6">
      <c r="A186" s="4"/>
      <c r="B186" s="4"/>
      <c r="C186" s="4"/>
      <c r="D186" s="18"/>
      <c r="E186" s="4"/>
      <c r="F186" s="4"/>
    </row>
    <row r="187" spans="1:6">
      <c r="A187" s="4"/>
      <c r="B187" s="4"/>
      <c r="C187" s="4"/>
      <c r="D187" s="18"/>
      <c r="E187" s="4"/>
      <c r="F187" s="4"/>
    </row>
    <row r="188" spans="1:6">
      <c r="A188" s="4"/>
      <c r="B188" s="4"/>
      <c r="C188" s="4"/>
      <c r="D188" s="18"/>
      <c r="E188" s="4"/>
      <c r="F188" s="4"/>
    </row>
    <row r="189" spans="1:6">
      <c r="A189" s="4"/>
      <c r="B189" s="4"/>
      <c r="C189" s="4"/>
      <c r="D189" s="18"/>
      <c r="E189" s="4"/>
      <c r="F189" s="4"/>
    </row>
    <row r="190" spans="1:6">
      <c r="A190" s="4"/>
      <c r="B190" s="4"/>
      <c r="C190" s="4"/>
      <c r="D190" s="18"/>
      <c r="E190" s="4"/>
      <c r="F190" s="4"/>
    </row>
    <row r="191" spans="1:6">
      <c r="A191" s="4"/>
      <c r="B191" s="4"/>
      <c r="C191" s="4"/>
      <c r="D191" s="18"/>
      <c r="E191" s="4"/>
      <c r="F191" s="4"/>
    </row>
    <row r="192" spans="1:6">
      <c r="A192" s="4"/>
      <c r="B192" s="4"/>
      <c r="C192" s="4"/>
      <c r="D192" s="18"/>
      <c r="E192" s="4"/>
      <c r="F192" s="4"/>
    </row>
    <row r="193" spans="1:6">
      <c r="A193" s="4"/>
      <c r="B193" s="4"/>
      <c r="C193" s="4"/>
      <c r="D193" s="18"/>
      <c r="E193" s="4"/>
      <c r="F193" s="4"/>
    </row>
    <row r="194" spans="1:6">
      <c r="A194" s="4"/>
      <c r="B194" s="4"/>
      <c r="C194" s="4"/>
      <c r="D194" s="18"/>
      <c r="E194" s="4"/>
      <c r="F194" s="4"/>
    </row>
    <row r="195" spans="1:6">
      <c r="A195" s="4"/>
      <c r="B195" s="4"/>
      <c r="C195" s="4"/>
      <c r="D195" s="18"/>
      <c r="E195" s="4"/>
      <c r="F195" s="4"/>
    </row>
    <row r="196" spans="1:6">
      <c r="A196" s="4"/>
      <c r="B196" s="4"/>
      <c r="C196" s="4"/>
      <c r="D196" s="18"/>
      <c r="E196" s="4"/>
      <c r="F196" s="4"/>
    </row>
    <row r="197" spans="1:6">
      <c r="A197" s="4"/>
      <c r="B197" s="4"/>
      <c r="C197" s="4"/>
      <c r="D197" s="18"/>
      <c r="E197" s="4"/>
      <c r="F197" s="4"/>
    </row>
    <row r="198" spans="1:6">
      <c r="A198" s="4"/>
      <c r="B198" s="4"/>
      <c r="C198" s="4"/>
      <c r="D198" s="18"/>
      <c r="E198" s="4"/>
      <c r="F198" s="4"/>
    </row>
    <row r="199" spans="1:6">
      <c r="A199" s="4"/>
      <c r="B199" s="4"/>
      <c r="C199" s="4"/>
      <c r="D199" s="18"/>
      <c r="E199" s="4"/>
      <c r="F199" s="4"/>
    </row>
    <row r="200" spans="1:6">
      <c r="A200" s="4"/>
      <c r="B200" s="4"/>
      <c r="C200" s="4"/>
      <c r="D200" s="18"/>
      <c r="E200" s="4"/>
      <c r="F200" s="4"/>
    </row>
    <row r="201" spans="1:6">
      <c r="A201" s="4"/>
      <c r="B201" s="4"/>
      <c r="C201" s="4"/>
      <c r="D201" s="18"/>
      <c r="E201" s="4"/>
      <c r="F201" s="4"/>
    </row>
    <row r="202" spans="1:6">
      <c r="A202" s="4"/>
      <c r="B202" s="4"/>
      <c r="C202" s="4"/>
      <c r="D202" s="18"/>
      <c r="E202" s="4"/>
      <c r="F202" s="4"/>
    </row>
    <row r="203" spans="1:6">
      <c r="A203" s="4"/>
      <c r="B203" s="4"/>
      <c r="C203" s="4"/>
      <c r="D203" s="18"/>
      <c r="E203" s="4"/>
      <c r="F203" s="4"/>
    </row>
    <row r="204" spans="1:6">
      <c r="D204" s="20"/>
    </row>
    <row r="205" spans="1:6">
      <c r="D205" s="20"/>
    </row>
    <row r="206" spans="1:6">
      <c r="D206" s="20"/>
    </row>
    <row r="207" spans="1:6">
      <c r="D207" s="20"/>
    </row>
    <row r="208" spans="1:6">
      <c r="D208" s="20"/>
    </row>
    <row r="209" spans="4:4">
      <c r="D209" s="20"/>
    </row>
    <row r="210" spans="4:4">
      <c r="D210" s="20"/>
    </row>
    <row r="211" spans="4:4">
      <c r="D211" s="20"/>
    </row>
    <row r="212" spans="4:4">
      <c r="D212" s="20"/>
    </row>
    <row r="213" spans="4:4">
      <c r="D213" s="20"/>
    </row>
    <row r="214" spans="4:4">
      <c r="D214" s="20"/>
    </row>
    <row r="215" spans="4:4">
      <c r="D215" s="20"/>
    </row>
    <row r="216" spans="4:4">
      <c r="D216" s="20"/>
    </row>
    <row r="217" spans="4:4">
      <c r="D217" s="20"/>
    </row>
    <row r="218" spans="4:4">
      <c r="D218" s="20"/>
    </row>
    <row r="219" spans="4:4">
      <c r="D219" s="20"/>
    </row>
    <row r="220" spans="4:4">
      <c r="D220" s="20"/>
    </row>
    <row r="221" spans="4:4">
      <c r="D221" s="20"/>
    </row>
    <row r="222" spans="4:4">
      <c r="D222" s="20"/>
    </row>
    <row r="223" spans="4:4">
      <c r="D223" s="20"/>
    </row>
    <row r="224" spans="4:4">
      <c r="D224" s="20"/>
    </row>
    <row r="225" spans="4:4">
      <c r="D225" s="20"/>
    </row>
    <row r="226" spans="4:4">
      <c r="D226" s="20"/>
    </row>
    <row r="227" spans="4:4">
      <c r="D227" s="20"/>
    </row>
    <row r="228" spans="4:4">
      <c r="D228" s="20"/>
    </row>
    <row r="229" spans="4:4">
      <c r="D229" s="20"/>
    </row>
    <row r="230" spans="4:4">
      <c r="D230" s="20"/>
    </row>
    <row r="231" spans="4:4">
      <c r="D231" s="20"/>
    </row>
    <row r="232" spans="4:4">
      <c r="D232" s="20"/>
    </row>
    <row r="233" spans="4:4">
      <c r="D233" s="20"/>
    </row>
    <row r="234" spans="4:4">
      <c r="D234" s="20"/>
    </row>
    <row r="235" spans="4:4">
      <c r="D235" s="20"/>
    </row>
    <row r="236" spans="4:4">
      <c r="D236" s="20"/>
    </row>
    <row r="237" spans="4:4">
      <c r="D237" s="20"/>
    </row>
    <row r="238" spans="4:4">
      <c r="D238" s="20"/>
    </row>
    <row r="239" spans="4:4">
      <c r="D239" s="20"/>
    </row>
    <row r="240" spans="4:4">
      <c r="D240" s="20"/>
    </row>
    <row r="241" spans="4:4">
      <c r="D241" s="20"/>
    </row>
    <row r="242" spans="4:4">
      <c r="D242" s="20"/>
    </row>
    <row r="243" spans="4:4">
      <c r="D243" s="20"/>
    </row>
    <row r="244" spans="4:4">
      <c r="D244" s="20"/>
    </row>
    <row r="245" spans="4:4">
      <c r="D245" s="20"/>
    </row>
    <row r="246" spans="4:4">
      <c r="D246" s="20"/>
    </row>
    <row r="247" spans="4:4">
      <c r="D247" s="20"/>
    </row>
    <row r="248" spans="4:4">
      <c r="D248" s="20"/>
    </row>
    <row r="249" spans="4:4">
      <c r="D249" s="20"/>
    </row>
    <row r="250" spans="4:4">
      <c r="D250" s="20"/>
    </row>
    <row r="251" spans="4:4">
      <c r="D251" s="20"/>
    </row>
    <row r="252" spans="4:4">
      <c r="D252" s="20"/>
    </row>
    <row r="253" spans="4:4">
      <c r="D253" s="20"/>
    </row>
    <row r="254" spans="4:4">
      <c r="D254" s="20"/>
    </row>
    <row r="255" spans="4:4">
      <c r="D255" s="20"/>
    </row>
    <row r="256" spans="4:4">
      <c r="D256" s="20"/>
    </row>
    <row r="257" spans="4:4">
      <c r="D257" s="20"/>
    </row>
    <row r="258" spans="4:4">
      <c r="D258" s="20"/>
    </row>
    <row r="259" spans="4:4">
      <c r="D259" s="20"/>
    </row>
    <row r="260" spans="4:4">
      <c r="D260" s="20"/>
    </row>
    <row r="261" spans="4:4">
      <c r="D261" s="20"/>
    </row>
    <row r="262" spans="4:4">
      <c r="D262" s="20"/>
    </row>
    <row r="263" spans="4:4">
      <c r="D263" s="20"/>
    </row>
    <row r="264" spans="4:4">
      <c r="D264" s="20"/>
    </row>
    <row r="265" spans="4:4">
      <c r="D265" s="20"/>
    </row>
    <row r="266" spans="4:4">
      <c r="D266" s="20"/>
    </row>
    <row r="267" spans="4:4">
      <c r="D267" s="20"/>
    </row>
    <row r="268" spans="4:4">
      <c r="D268" s="20"/>
    </row>
    <row r="269" spans="4:4">
      <c r="D269" s="20"/>
    </row>
    <row r="270" spans="4:4">
      <c r="D270" s="20"/>
    </row>
    <row r="271" spans="4:4">
      <c r="D271" s="20"/>
    </row>
    <row r="272" spans="4:4">
      <c r="D272" s="20"/>
    </row>
    <row r="273" spans="4:4">
      <c r="D273" s="20"/>
    </row>
    <row r="274" spans="4:4">
      <c r="D274" s="20"/>
    </row>
    <row r="275" spans="4:4">
      <c r="D275" s="20"/>
    </row>
    <row r="276" spans="4:4">
      <c r="D276" s="20"/>
    </row>
    <row r="277" spans="4:4">
      <c r="D277" s="20"/>
    </row>
    <row r="278" spans="4:4">
      <c r="D278" s="20"/>
    </row>
    <row r="279" spans="4:4">
      <c r="D279" s="20"/>
    </row>
    <row r="280" spans="4:4">
      <c r="D280" s="20"/>
    </row>
    <row r="281" spans="4:4">
      <c r="D281" s="20"/>
    </row>
    <row r="282" spans="4:4">
      <c r="D282" s="20"/>
    </row>
    <row r="283" spans="4:4">
      <c r="D283" s="20"/>
    </row>
  </sheetData>
  <sortState ref="A3:F80">
    <sortCondition ref="B3"/>
  </sortState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85"/>
  <sheetViews>
    <sheetView topLeftCell="A31" workbookViewId="0">
      <selection activeCell="E56" sqref="E56"/>
    </sheetView>
  </sheetViews>
  <sheetFormatPr defaultColWidth="8.85546875" defaultRowHeight="15"/>
  <cols>
    <col min="1" max="1" width="4.140625" customWidth="1"/>
    <col min="2" max="2" width="41.85546875" customWidth="1"/>
    <col min="3" max="3" width="5.42578125" customWidth="1"/>
    <col min="4" max="5" width="9.42578125" customWidth="1"/>
    <col min="6" max="7" width="10" customWidth="1"/>
    <col min="8" max="8" width="12.28515625" customWidth="1"/>
    <col min="9" max="10" width="12.42578125" customWidth="1"/>
    <col min="11" max="11" width="26.42578125" customWidth="1"/>
    <col min="12" max="12" width="16.42578125" customWidth="1"/>
  </cols>
  <sheetData>
    <row r="1" spans="1:12">
      <c r="B1" s="25" t="s">
        <v>42</v>
      </c>
    </row>
    <row r="2" spans="1:12" ht="30">
      <c r="A2" s="1" t="s">
        <v>0</v>
      </c>
      <c r="B2" s="1" t="s">
        <v>1</v>
      </c>
      <c r="C2" s="3" t="s">
        <v>64</v>
      </c>
      <c r="D2" s="3" t="s">
        <v>4</v>
      </c>
      <c r="E2" s="3" t="s">
        <v>5</v>
      </c>
      <c r="F2" s="3" t="s">
        <v>6</v>
      </c>
      <c r="G2" s="3" t="s">
        <v>40</v>
      </c>
      <c r="H2" s="3" t="s">
        <v>7</v>
      </c>
      <c r="I2" s="1" t="s">
        <v>8</v>
      </c>
      <c r="J2" s="3" t="s">
        <v>512</v>
      </c>
      <c r="K2" s="3" t="s">
        <v>169</v>
      </c>
      <c r="L2" s="1"/>
    </row>
    <row r="3" spans="1:12" ht="15.75">
      <c r="A3" s="4">
        <v>1</v>
      </c>
      <c r="B3" s="220" t="s">
        <v>492</v>
      </c>
      <c r="C3" s="123"/>
      <c r="D3" s="5">
        <v>25000</v>
      </c>
      <c r="E3" s="5">
        <v>80000</v>
      </c>
      <c r="F3" s="5"/>
      <c r="G3" s="5"/>
      <c r="H3" s="5">
        <v>175000</v>
      </c>
      <c r="I3" s="5">
        <f t="shared" ref="I3:I34" si="0">SUM(D3:G3)</f>
        <v>105000</v>
      </c>
      <c r="J3" s="5">
        <f t="shared" ref="J3:J34" si="1">105000-I3</f>
        <v>0</v>
      </c>
      <c r="K3" s="8"/>
      <c r="L3" s="4"/>
    </row>
    <row r="4" spans="1:12" ht="15.75">
      <c r="A4" s="4">
        <v>2</v>
      </c>
      <c r="B4" s="220" t="s">
        <v>333</v>
      </c>
      <c r="C4" s="123"/>
      <c r="D4" s="5">
        <v>25000</v>
      </c>
      <c r="E4" s="5"/>
      <c r="F4" s="5"/>
      <c r="G4" s="5"/>
      <c r="H4" s="5">
        <v>175000</v>
      </c>
      <c r="I4" s="5">
        <f t="shared" si="0"/>
        <v>25000</v>
      </c>
      <c r="J4" s="5">
        <f t="shared" si="1"/>
        <v>80000</v>
      </c>
      <c r="K4" s="8">
        <v>691721127</v>
      </c>
      <c r="L4" s="4"/>
    </row>
    <row r="5" spans="1:12" ht="15.75">
      <c r="A5" s="4">
        <v>3</v>
      </c>
      <c r="B5" s="220" t="s">
        <v>327</v>
      </c>
      <c r="C5" s="123"/>
      <c r="D5" s="5">
        <v>25000</v>
      </c>
      <c r="E5" s="5"/>
      <c r="F5" s="5"/>
      <c r="G5" s="5"/>
      <c r="H5" s="5">
        <v>175000</v>
      </c>
      <c r="I5" s="5">
        <f t="shared" si="0"/>
        <v>25000</v>
      </c>
      <c r="J5" s="5">
        <f t="shared" si="1"/>
        <v>80000</v>
      </c>
      <c r="K5" s="221">
        <v>673822266</v>
      </c>
      <c r="L5" s="4"/>
    </row>
    <row r="6" spans="1:12" s="33" customFormat="1" ht="15.75">
      <c r="A6" s="4">
        <v>4</v>
      </c>
      <c r="B6" s="220" t="s">
        <v>339</v>
      </c>
      <c r="C6" s="216"/>
      <c r="D6" s="5">
        <v>100000</v>
      </c>
      <c r="E6" s="5"/>
      <c r="F6" s="5"/>
      <c r="G6" s="5"/>
      <c r="H6" s="5">
        <v>175000</v>
      </c>
      <c r="I6" s="5">
        <f t="shared" si="0"/>
        <v>100000</v>
      </c>
      <c r="J6" s="5">
        <f t="shared" si="1"/>
        <v>5000</v>
      </c>
      <c r="K6" s="163">
        <v>675580350</v>
      </c>
      <c r="L6" s="14"/>
    </row>
    <row r="7" spans="1:12" s="33" customFormat="1" ht="15.75">
      <c r="A7" s="4">
        <v>5</v>
      </c>
      <c r="B7" s="220" t="s">
        <v>348</v>
      </c>
      <c r="C7" s="216"/>
      <c r="D7" s="5">
        <v>175000</v>
      </c>
      <c r="E7" s="5"/>
      <c r="F7" s="5"/>
      <c r="G7" s="5"/>
      <c r="H7" s="5">
        <v>175000</v>
      </c>
      <c r="I7" s="5">
        <f t="shared" si="0"/>
        <v>175000</v>
      </c>
      <c r="J7" s="5">
        <f t="shared" si="1"/>
        <v>-70000</v>
      </c>
      <c r="K7" s="8">
        <v>676446376</v>
      </c>
      <c r="L7" s="14"/>
    </row>
    <row r="8" spans="1:12" s="33" customFormat="1" ht="15.75">
      <c r="A8" s="4">
        <v>6</v>
      </c>
      <c r="B8" s="220" t="s">
        <v>312</v>
      </c>
      <c r="C8" s="216"/>
      <c r="D8" s="5">
        <v>80000</v>
      </c>
      <c r="E8" s="5">
        <v>25000</v>
      </c>
      <c r="F8" s="5"/>
      <c r="G8" s="5"/>
      <c r="H8" s="5">
        <v>175000</v>
      </c>
      <c r="I8" s="5">
        <f t="shared" si="0"/>
        <v>105000</v>
      </c>
      <c r="J8" s="5">
        <f t="shared" si="1"/>
        <v>0</v>
      </c>
      <c r="K8" s="221">
        <v>652325174</v>
      </c>
      <c r="L8" s="14"/>
    </row>
    <row r="9" spans="1:12" ht="15.75">
      <c r="A9" s="4">
        <v>7</v>
      </c>
      <c r="B9" s="220" t="s">
        <v>335</v>
      </c>
      <c r="C9" s="246"/>
      <c r="D9" s="5">
        <v>25000</v>
      </c>
      <c r="E9" s="5"/>
      <c r="F9" s="5"/>
      <c r="G9" s="5"/>
      <c r="H9" s="5">
        <v>175000</v>
      </c>
      <c r="I9" s="5">
        <f t="shared" si="0"/>
        <v>25000</v>
      </c>
      <c r="J9" s="5">
        <f t="shared" si="1"/>
        <v>80000</v>
      </c>
      <c r="K9" s="8">
        <v>696968387</v>
      </c>
      <c r="L9" s="4"/>
    </row>
    <row r="10" spans="1:12" ht="15.75">
      <c r="A10" s="4">
        <v>8</v>
      </c>
      <c r="B10" s="220" t="s">
        <v>318</v>
      </c>
      <c r="C10" s="5"/>
      <c r="D10" s="5">
        <v>25000</v>
      </c>
      <c r="E10" s="5"/>
      <c r="F10" s="5"/>
      <c r="G10" s="5"/>
      <c r="H10" s="5">
        <v>175000</v>
      </c>
      <c r="I10" s="5">
        <f t="shared" si="0"/>
        <v>25000</v>
      </c>
      <c r="J10" s="5">
        <f t="shared" si="1"/>
        <v>80000</v>
      </c>
      <c r="K10" s="221">
        <v>794346220</v>
      </c>
      <c r="L10" s="4"/>
    </row>
    <row r="11" spans="1:12" ht="15.75">
      <c r="A11" s="4">
        <v>9</v>
      </c>
      <c r="B11" s="220" t="s">
        <v>319</v>
      </c>
      <c r="C11" s="5"/>
      <c r="D11" s="5">
        <v>25000</v>
      </c>
      <c r="E11" s="5"/>
      <c r="F11" s="5"/>
      <c r="G11" s="5"/>
      <c r="H11" s="5">
        <v>175000</v>
      </c>
      <c r="I11" s="5">
        <f t="shared" si="0"/>
        <v>25000</v>
      </c>
      <c r="J11" s="5">
        <f t="shared" si="1"/>
        <v>80000</v>
      </c>
      <c r="K11" s="8">
        <v>675590840</v>
      </c>
      <c r="L11" s="4"/>
    </row>
    <row r="12" spans="1:12" s="33" customFormat="1" ht="15.75">
      <c r="A12" s="4">
        <v>10</v>
      </c>
      <c r="B12" s="220" t="s">
        <v>326</v>
      </c>
      <c r="C12" s="216"/>
      <c r="D12" s="5">
        <v>30000</v>
      </c>
      <c r="E12" s="5">
        <v>65000</v>
      </c>
      <c r="F12" s="5"/>
      <c r="G12" s="5"/>
      <c r="H12" s="5">
        <v>175000</v>
      </c>
      <c r="I12" s="5">
        <f t="shared" si="0"/>
        <v>95000</v>
      </c>
      <c r="J12" s="5">
        <f t="shared" si="1"/>
        <v>10000</v>
      </c>
      <c r="K12" s="8">
        <v>674952689</v>
      </c>
      <c r="L12" s="14"/>
    </row>
    <row r="13" spans="1:12" ht="17.25" customHeight="1">
      <c r="A13" s="4">
        <v>11</v>
      </c>
      <c r="B13" s="220" t="s">
        <v>336</v>
      </c>
      <c r="C13" s="123"/>
      <c r="D13" s="5">
        <v>25000</v>
      </c>
      <c r="E13" s="5"/>
      <c r="F13" s="5"/>
      <c r="G13" s="5"/>
      <c r="H13" s="5">
        <v>175000</v>
      </c>
      <c r="I13" s="5">
        <f t="shared" si="0"/>
        <v>25000</v>
      </c>
      <c r="J13" s="5">
        <f t="shared" si="1"/>
        <v>80000</v>
      </c>
      <c r="K13" s="8">
        <v>699677218</v>
      </c>
      <c r="L13" s="4"/>
    </row>
    <row r="14" spans="1:12" s="33" customFormat="1" ht="15.75">
      <c r="A14" s="4">
        <v>12</v>
      </c>
      <c r="B14" s="220" t="s">
        <v>337</v>
      </c>
      <c r="C14" s="246"/>
      <c r="D14" s="5">
        <v>25000</v>
      </c>
      <c r="E14" s="5"/>
      <c r="F14" s="5"/>
      <c r="G14" s="5"/>
      <c r="H14" s="5">
        <v>175000</v>
      </c>
      <c r="I14" s="5">
        <f t="shared" si="0"/>
        <v>25000</v>
      </c>
      <c r="J14" s="5">
        <f t="shared" si="1"/>
        <v>80000</v>
      </c>
      <c r="K14" s="8" t="s">
        <v>338</v>
      </c>
      <c r="L14" s="14"/>
    </row>
    <row r="15" spans="1:12" ht="15.75">
      <c r="A15" s="4">
        <v>13</v>
      </c>
      <c r="B15" s="220" t="s">
        <v>470</v>
      </c>
      <c r="C15" s="5"/>
      <c r="D15" s="5">
        <v>25000</v>
      </c>
      <c r="E15" s="5"/>
      <c r="F15" s="5"/>
      <c r="G15" s="5"/>
      <c r="H15" s="5">
        <v>175000</v>
      </c>
      <c r="I15" s="5">
        <f t="shared" si="0"/>
        <v>25000</v>
      </c>
      <c r="J15" s="5">
        <f t="shared" si="1"/>
        <v>80000</v>
      </c>
      <c r="K15" s="8" t="s">
        <v>321</v>
      </c>
      <c r="L15" s="4"/>
    </row>
    <row r="16" spans="1:12" ht="15.75">
      <c r="A16" s="4">
        <v>14</v>
      </c>
      <c r="B16" s="220" t="s">
        <v>350</v>
      </c>
      <c r="C16" s="246"/>
      <c r="D16" s="5">
        <v>100000</v>
      </c>
      <c r="E16" s="5"/>
      <c r="F16" s="5"/>
      <c r="G16" s="5"/>
      <c r="H16" s="5">
        <v>175000</v>
      </c>
      <c r="I16" s="5">
        <f t="shared" si="0"/>
        <v>100000</v>
      </c>
      <c r="J16" s="5">
        <f t="shared" si="1"/>
        <v>5000</v>
      </c>
      <c r="K16" s="8">
        <v>695598912</v>
      </c>
      <c r="L16" s="4"/>
    </row>
    <row r="17" spans="1:12" ht="15.75">
      <c r="A17" s="4">
        <v>15</v>
      </c>
      <c r="B17" s="220" t="s">
        <v>320</v>
      </c>
      <c r="C17" s="5"/>
      <c r="D17" s="5">
        <v>25000</v>
      </c>
      <c r="E17" s="5"/>
      <c r="F17" s="5"/>
      <c r="G17" s="5"/>
      <c r="H17" s="5">
        <v>175000</v>
      </c>
      <c r="I17" s="5">
        <f t="shared" si="0"/>
        <v>25000</v>
      </c>
      <c r="J17" s="5">
        <f t="shared" si="1"/>
        <v>80000</v>
      </c>
      <c r="K17" s="221">
        <v>697494100</v>
      </c>
      <c r="L17" s="4"/>
    </row>
    <row r="18" spans="1:12" ht="15.75">
      <c r="A18" s="4">
        <v>16</v>
      </c>
      <c r="B18" s="220" t="s">
        <v>299</v>
      </c>
      <c r="C18" s="123"/>
      <c r="D18" s="5">
        <v>25000</v>
      </c>
      <c r="E18" s="5"/>
      <c r="F18" s="5"/>
      <c r="G18" s="5"/>
      <c r="H18" s="5">
        <v>175000</v>
      </c>
      <c r="I18" s="5">
        <f t="shared" si="0"/>
        <v>25000</v>
      </c>
      <c r="J18" s="5">
        <f t="shared" si="1"/>
        <v>80000</v>
      </c>
      <c r="K18" s="218">
        <v>656085646</v>
      </c>
      <c r="L18" s="4"/>
    </row>
    <row r="19" spans="1:12" ht="31.5">
      <c r="A19" s="4">
        <v>17</v>
      </c>
      <c r="B19" s="220" t="s">
        <v>307</v>
      </c>
      <c r="C19" s="123"/>
      <c r="D19" s="5">
        <v>25000</v>
      </c>
      <c r="E19" s="5">
        <v>80000</v>
      </c>
      <c r="F19" s="5"/>
      <c r="G19" s="5"/>
      <c r="H19" s="5">
        <v>175000</v>
      </c>
      <c r="I19" s="5">
        <f t="shared" si="0"/>
        <v>105000</v>
      </c>
      <c r="J19" s="5">
        <f t="shared" si="1"/>
        <v>0</v>
      </c>
      <c r="K19" s="8" t="s">
        <v>308</v>
      </c>
      <c r="L19" s="4"/>
    </row>
    <row r="20" spans="1:12" ht="15.75">
      <c r="A20" s="4">
        <v>18</v>
      </c>
      <c r="B20" s="220" t="s">
        <v>343</v>
      </c>
      <c r="C20" s="123"/>
      <c r="D20" s="5">
        <v>50000</v>
      </c>
      <c r="E20" s="5"/>
      <c r="F20" s="5"/>
      <c r="G20" s="5"/>
      <c r="H20" s="5">
        <v>175000</v>
      </c>
      <c r="I20" s="5">
        <f t="shared" si="0"/>
        <v>50000</v>
      </c>
      <c r="J20" s="5">
        <f t="shared" si="1"/>
        <v>55000</v>
      </c>
      <c r="K20" s="163">
        <v>682029595</v>
      </c>
      <c r="L20" s="4"/>
    </row>
    <row r="21" spans="1:12" ht="15.75">
      <c r="A21" s="4">
        <v>19</v>
      </c>
      <c r="B21" s="220" t="s">
        <v>325</v>
      </c>
      <c r="C21" s="123">
        <v>1</v>
      </c>
      <c r="D21" s="5">
        <v>25000</v>
      </c>
      <c r="E21" s="5"/>
      <c r="F21" s="5"/>
      <c r="G21" s="5"/>
      <c r="H21" s="5">
        <v>175000</v>
      </c>
      <c r="I21" s="5">
        <f t="shared" si="0"/>
        <v>25000</v>
      </c>
      <c r="J21" s="5">
        <f t="shared" si="1"/>
        <v>80000</v>
      </c>
      <c r="K21" s="221">
        <v>675415241</v>
      </c>
      <c r="L21" s="4"/>
    </row>
    <row r="22" spans="1:12" ht="15.75">
      <c r="A22" s="4">
        <v>20</v>
      </c>
      <c r="B22" s="220" t="s">
        <v>290</v>
      </c>
      <c r="C22" s="123"/>
      <c r="D22" s="5">
        <v>100000</v>
      </c>
      <c r="E22" s="5"/>
      <c r="F22" s="5"/>
      <c r="G22" s="5"/>
      <c r="H22" s="5">
        <v>175000</v>
      </c>
      <c r="I22" s="5">
        <f t="shared" si="0"/>
        <v>100000</v>
      </c>
      <c r="J22" s="5">
        <f t="shared" si="1"/>
        <v>5000</v>
      </c>
      <c r="K22" s="218">
        <v>696051647</v>
      </c>
      <c r="L22" s="4"/>
    </row>
    <row r="23" spans="1:12" ht="15.75">
      <c r="A23" s="4">
        <v>21</v>
      </c>
      <c r="B23" s="220" t="s">
        <v>342</v>
      </c>
      <c r="C23" s="123"/>
      <c r="D23" s="5">
        <v>25000</v>
      </c>
      <c r="E23" s="5"/>
      <c r="F23" s="5"/>
      <c r="G23" s="5"/>
      <c r="H23" s="5">
        <v>175000</v>
      </c>
      <c r="I23" s="5">
        <f t="shared" si="0"/>
        <v>25000</v>
      </c>
      <c r="J23" s="5">
        <f t="shared" si="1"/>
        <v>80000</v>
      </c>
      <c r="K23" s="132">
        <v>677802936</v>
      </c>
      <c r="L23" s="4"/>
    </row>
    <row r="24" spans="1:12" ht="15.75">
      <c r="A24" s="4">
        <v>22</v>
      </c>
      <c r="B24" s="220" t="s">
        <v>328</v>
      </c>
      <c r="C24" s="123"/>
      <c r="D24" s="5">
        <v>25000</v>
      </c>
      <c r="E24" s="5"/>
      <c r="F24" s="5"/>
      <c r="G24" s="5"/>
      <c r="H24" s="5">
        <v>175000</v>
      </c>
      <c r="I24" s="5">
        <f t="shared" si="0"/>
        <v>25000</v>
      </c>
      <c r="J24" s="5">
        <f t="shared" si="1"/>
        <v>80000</v>
      </c>
      <c r="K24" s="8" t="s">
        <v>329</v>
      </c>
      <c r="L24" s="4"/>
    </row>
    <row r="25" spans="1:12" ht="15.75">
      <c r="A25" s="4">
        <v>23</v>
      </c>
      <c r="B25" s="220" t="s">
        <v>314</v>
      </c>
      <c r="C25" s="246">
        <v>1</v>
      </c>
      <c r="D25" s="5">
        <v>25000</v>
      </c>
      <c r="E25" s="5">
        <v>70000</v>
      </c>
      <c r="F25" s="5"/>
      <c r="G25" s="5"/>
      <c r="H25" s="5">
        <v>175000</v>
      </c>
      <c r="I25" s="5">
        <f t="shared" si="0"/>
        <v>95000</v>
      </c>
      <c r="J25" s="5">
        <f t="shared" si="1"/>
        <v>10000</v>
      </c>
      <c r="K25" s="8" t="s">
        <v>315</v>
      </c>
      <c r="L25" s="4"/>
    </row>
    <row r="26" spans="1:12" ht="15.75">
      <c r="A26" s="4">
        <v>24</v>
      </c>
      <c r="B26" s="220" t="s">
        <v>294</v>
      </c>
      <c r="C26" s="171"/>
      <c r="D26" s="15">
        <v>25000</v>
      </c>
      <c r="E26" s="15">
        <v>25000</v>
      </c>
      <c r="F26" s="15"/>
      <c r="G26" s="15"/>
      <c r="H26" s="5">
        <v>175000</v>
      </c>
      <c r="I26" s="5">
        <f t="shared" si="0"/>
        <v>50000</v>
      </c>
      <c r="J26" s="5">
        <f t="shared" si="1"/>
        <v>55000</v>
      </c>
      <c r="K26" s="218">
        <v>677320664</v>
      </c>
      <c r="L26" s="4"/>
    </row>
    <row r="27" spans="1:12" ht="15.75">
      <c r="A27" s="4">
        <v>25</v>
      </c>
      <c r="B27" s="220" t="s">
        <v>298</v>
      </c>
      <c r="C27" s="5"/>
      <c r="D27" s="5">
        <v>25000</v>
      </c>
      <c r="E27" s="5"/>
      <c r="F27" s="5"/>
      <c r="G27" s="5"/>
      <c r="H27" s="5">
        <v>175000</v>
      </c>
      <c r="I27" s="5">
        <f t="shared" si="0"/>
        <v>25000</v>
      </c>
      <c r="J27" s="5">
        <f t="shared" si="1"/>
        <v>80000</v>
      </c>
      <c r="K27" s="218">
        <v>678961201</v>
      </c>
      <c r="L27" s="4"/>
    </row>
    <row r="28" spans="1:12" ht="15.75">
      <c r="A28" s="4">
        <v>26</v>
      </c>
      <c r="B28" s="220" t="s">
        <v>330</v>
      </c>
      <c r="C28" s="171"/>
      <c r="D28" s="15">
        <v>25000</v>
      </c>
      <c r="E28" s="15"/>
      <c r="F28" s="15"/>
      <c r="G28" s="15"/>
      <c r="H28" s="5">
        <v>175000</v>
      </c>
      <c r="I28" s="5">
        <f t="shared" si="0"/>
        <v>25000</v>
      </c>
      <c r="J28" s="5">
        <f t="shared" si="1"/>
        <v>80000</v>
      </c>
      <c r="K28" s="8" t="s">
        <v>331</v>
      </c>
      <c r="L28" s="4"/>
    </row>
    <row r="29" spans="1:12" ht="15.75">
      <c r="A29" s="4">
        <v>27</v>
      </c>
      <c r="B29" s="220" t="s">
        <v>346</v>
      </c>
      <c r="C29" s="216"/>
      <c r="D29" s="5">
        <v>25000</v>
      </c>
      <c r="E29" s="5">
        <v>80000</v>
      </c>
      <c r="F29" s="5"/>
      <c r="G29" s="5"/>
      <c r="H29" s="5">
        <v>175000</v>
      </c>
      <c r="I29" s="5">
        <f t="shared" si="0"/>
        <v>105000</v>
      </c>
      <c r="J29" s="5">
        <f t="shared" si="1"/>
        <v>0</v>
      </c>
      <c r="K29" s="8">
        <v>697509635</v>
      </c>
      <c r="L29" s="4"/>
    </row>
    <row r="30" spans="1:12" ht="15.75">
      <c r="A30" s="4">
        <v>28</v>
      </c>
      <c r="B30" s="220" t="s">
        <v>296</v>
      </c>
      <c r="C30" s="246">
        <v>1</v>
      </c>
      <c r="D30" s="5">
        <v>25000</v>
      </c>
      <c r="E30" s="5">
        <v>150000</v>
      </c>
      <c r="F30" s="5"/>
      <c r="G30" s="5"/>
      <c r="H30" s="5">
        <v>175000</v>
      </c>
      <c r="I30" s="5">
        <f t="shared" si="0"/>
        <v>175000</v>
      </c>
      <c r="J30" s="5">
        <f t="shared" si="1"/>
        <v>-70000</v>
      </c>
      <c r="K30" s="218" t="s">
        <v>297</v>
      </c>
      <c r="L30" s="4"/>
    </row>
    <row r="31" spans="1:12" ht="31.5">
      <c r="A31" s="4">
        <v>29</v>
      </c>
      <c r="B31" s="220" t="s">
        <v>332</v>
      </c>
      <c r="C31" s="171"/>
      <c r="D31" s="15">
        <v>25000</v>
      </c>
      <c r="E31" s="15">
        <v>150000</v>
      </c>
      <c r="F31" s="15"/>
      <c r="G31" s="15"/>
      <c r="H31" s="5">
        <v>175000</v>
      </c>
      <c r="I31" s="5">
        <f t="shared" si="0"/>
        <v>175000</v>
      </c>
      <c r="J31" s="5">
        <f t="shared" si="1"/>
        <v>-70000</v>
      </c>
      <c r="K31" s="8">
        <v>675358461</v>
      </c>
      <c r="L31" s="4"/>
    </row>
    <row r="32" spans="1:12" ht="15.75">
      <c r="A32" s="4">
        <v>30</v>
      </c>
      <c r="B32" s="220" t="s">
        <v>486</v>
      </c>
      <c r="C32" s="246"/>
      <c r="D32" s="5">
        <v>80000</v>
      </c>
      <c r="E32" s="5">
        <v>25000</v>
      </c>
      <c r="F32" s="5"/>
      <c r="G32" s="5"/>
      <c r="H32" s="5">
        <v>175000</v>
      </c>
      <c r="I32" s="5">
        <f t="shared" si="0"/>
        <v>105000</v>
      </c>
      <c r="J32" s="5">
        <f t="shared" si="1"/>
        <v>0</v>
      </c>
      <c r="K32" s="8">
        <v>677375113</v>
      </c>
      <c r="L32" s="4"/>
    </row>
    <row r="33" spans="1:12" ht="15.75">
      <c r="A33" s="4">
        <v>31</v>
      </c>
      <c r="B33" s="220" t="s">
        <v>349</v>
      </c>
      <c r="C33" s="123"/>
      <c r="D33" s="5">
        <v>90000</v>
      </c>
      <c r="E33" s="5">
        <v>15000</v>
      </c>
      <c r="F33" s="5"/>
      <c r="G33" s="5"/>
      <c r="H33" s="5">
        <v>175000</v>
      </c>
      <c r="I33" s="5">
        <f t="shared" si="0"/>
        <v>105000</v>
      </c>
      <c r="J33" s="5">
        <f t="shared" si="1"/>
        <v>0</v>
      </c>
      <c r="K33" s="8">
        <v>690511206</v>
      </c>
      <c r="L33" s="4"/>
    </row>
    <row r="34" spans="1:12" ht="31.5">
      <c r="A34" s="4">
        <v>32</v>
      </c>
      <c r="B34" s="220" t="s">
        <v>293</v>
      </c>
      <c r="C34" s="171"/>
      <c r="D34" s="15">
        <v>25000</v>
      </c>
      <c r="E34" s="15"/>
      <c r="F34" s="15"/>
      <c r="G34" s="15"/>
      <c r="H34" s="5">
        <v>175000</v>
      </c>
      <c r="I34" s="5">
        <f t="shared" si="0"/>
        <v>25000</v>
      </c>
      <c r="J34" s="5">
        <f t="shared" si="1"/>
        <v>80000</v>
      </c>
      <c r="K34" s="218">
        <v>650884794</v>
      </c>
      <c r="L34" s="4"/>
    </row>
    <row r="35" spans="1:12" ht="15.75">
      <c r="A35" s="4">
        <v>33</v>
      </c>
      <c r="B35" s="220" t="s">
        <v>345</v>
      </c>
      <c r="C35" s="123"/>
      <c r="D35" s="5">
        <v>175000</v>
      </c>
      <c r="E35" s="5"/>
      <c r="F35" s="5"/>
      <c r="G35" s="5"/>
      <c r="H35" s="5">
        <v>175000</v>
      </c>
      <c r="I35" s="5">
        <f t="shared" ref="I35:I61" si="2">SUM(D35:G35)</f>
        <v>175000</v>
      </c>
      <c r="J35" s="5">
        <f t="shared" ref="J35:J62" si="3">105000-I35</f>
        <v>-70000</v>
      </c>
      <c r="K35" s="8"/>
      <c r="L35" s="4"/>
    </row>
    <row r="36" spans="1:12" s="151" customFormat="1" ht="15.75">
      <c r="A36" s="4">
        <v>34</v>
      </c>
      <c r="B36" s="220" t="s">
        <v>340</v>
      </c>
      <c r="C36" s="165"/>
      <c r="D36" s="5">
        <v>25000</v>
      </c>
      <c r="E36" s="5">
        <v>100000</v>
      </c>
      <c r="F36" s="5"/>
      <c r="G36" s="5"/>
      <c r="H36" s="5">
        <v>175000</v>
      </c>
      <c r="I36" s="5">
        <f t="shared" si="2"/>
        <v>125000</v>
      </c>
      <c r="J36" s="5">
        <f t="shared" si="3"/>
        <v>-20000</v>
      </c>
      <c r="K36" s="8">
        <v>670027524</v>
      </c>
    </row>
    <row r="37" spans="1:12" s="33" customFormat="1" ht="31.5">
      <c r="A37" s="4">
        <v>35</v>
      </c>
      <c r="B37" s="220" t="s">
        <v>302</v>
      </c>
      <c r="C37" s="216"/>
      <c r="D37" s="5">
        <v>25000</v>
      </c>
      <c r="E37" s="5">
        <v>80000</v>
      </c>
      <c r="F37" s="5"/>
      <c r="G37" s="5"/>
      <c r="H37" s="5">
        <v>175000</v>
      </c>
      <c r="I37" s="5">
        <f t="shared" si="2"/>
        <v>105000</v>
      </c>
      <c r="J37" s="5">
        <f t="shared" si="3"/>
        <v>0</v>
      </c>
      <c r="K37" s="218">
        <v>675296104</v>
      </c>
    </row>
    <row r="38" spans="1:12" s="33" customFormat="1" ht="15.75">
      <c r="A38" s="4">
        <v>36</v>
      </c>
      <c r="B38" s="220" t="s">
        <v>1670</v>
      </c>
      <c r="C38" s="216"/>
      <c r="D38" s="5">
        <v>25000</v>
      </c>
      <c r="E38" s="5">
        <v>88000</v>
      </c>
      <c r="F38" s="5"/>
      <c r="G38" s="5"/>
      <c r="H38" s="5">
        <v>175000</v>
      </c>
      <c r="I38" s="5">
        <f t="shared" si="2"/>
        <v>113000</v>
      </c>
      <c r="J38" s="5">
        <f t="shared" si="3"/>
        <v>-8000</v>
      </c>
      <c r="K38" s="218">
        <v>657004263</v>
      </c>
    </row>
    <row r="39" spans="1:12" ht="31.5">
      <c r="A39" s="4">
        <v>37</v>
      </c>
      <c r="B39" s="220" t="s">
        <v>495</v>
      </c>
      <c r="C39" s="123"/>
      <c r="D39" s="5">
        <v>25000</v>
      </c>
      <c r="E39" s="5"/>
      <c r="F39" s="5"/>
      <c r="G39" s="5"/>
      <c r="H39" s="5">
        <v>175000</v>
      </c>
      <c r="I39" s="5">
        <f t="shared" si="2"/>
        <v>25000</v>
      </c>
      <c r="J39" s="5">
        <f t="shared" si="3"/>
        <v>80000</v>
      </c>
      <c r="K39" s="8">
        <v>696270801</v>
      </c>
    </row>
    <row r="40" spans="1:12" ht="15.75">
      <c r="A40" s="4">
        <v>38</v>
      </c>
      <c r="B40" s="220" t="s">
        <v>341</v>
      </c>
      <c r="C40" s="246"/>
      <c r="D40" s="5">
        <v>30000</v>
      </c>
      <c r="E40" s="5"/>
      <c r="F40" s="5"/>
      <c r="G40" s="5"/>
      <c r="H40" s="5">
        <v>175000</v>
      </c>
      <c r="I40" s="5">
        <f t="shared" si="2"/>
        <v>30000</v>
      </c>
      <c r="J40" s="5">
        <f t="shared" si="3"/>
        <v>75000</v>
      </c>
      <c r="K40" s="8">
        <v>677014488</v>
      </c>
    </row>
    <row r="41" spans="1:12" ht="15.75">
      <c r="A41" s="4">
        <v>39</v>
      </c>
      <c r="B41" s="220" t="s">
        <v>292</v>
      </c>
      <c r="C41" s="123"/>
      <c r="D41" s="5">
        <v>25000</v>
      </c>
      <c r="E41" s="5"/>
      <c r="F41" s="5"/>
      <c r="G41" s="5"/>
      <c r="H41" s="5">
        <v>175000</v>
      </c>
      <c r="I41" s="5">
        <f t="shared" si="2"/>
        <v>25000</v>
      </c>
      <c r="J41" s="5">
        <f t="shared" si="3"/>
        <v>80000</v>
      </c>
      <c r="K41" s="218">
        <v>679472459</v>
      </c>
    </row>
    <row r="42" spans="1:12" ht="15.75">
      <c r="A42" s="4">
        <v>40</v>
      </c>
      <c r="B42" s="220" t="s">
        <v>291</v>
      </c>
      <c r="C42" s="123"/>
      <c r="D42" s="5">
        <v>25000</v>
      </c>
      <c r="E42" s="5">
        <v>150000</v>
      </c>
      <c r="F42" s="5"/>
      <c r="G42" s="5"/>
      <c r="H42" s="5">
        <v>175000</v>
      </c>
      <c r="I42" s="5">
        <f t="shared" si="2"/>
        <v>175000</v>
      </c>
      <c r="J42" s="5">
        <f t="shared" si="3"/>
        <v>-70000</v>
      </c>
      <c r="K42" s="218">
        <v>694602052</v>
      </c>
    </row>
    <row r="43" spans="1:12">
      <c r="A43" s="4">
        <v>41</v>
      </c>
      <c r="B43" s="4" t="s">
        <v>508</v>
      </c>
      <c r="C43" s="123"/>
      <c r="D43" s="5">
        <v>25000</v>
      </c>
      <c r="E43" s="5"/>
      <c r="F43" s="5"/>
      <c r="G43" s="5"/>
      <c r="H43" s="5"/>
      <c r="I43" s="5">
        <f t="shared" si="2"/>
        <v>25000</v>
      </c>
      <c r="J43" s="5">
        <f t="shared" si="3"/>
        <v>80000</v>
      </c>
      <c r="K43" s="4">
        <v>677345279</v>
      </c>
    </row>
    <row r="44" spans="1:12" ht="15.75">
      <c r="A44" s="4">
        <v>42</v>
      </c>
      <c r="B44" s="220" t="s">
        <v>300</v>
      </c>
      <c r="C44" s="171">
        <v>1</v>
      </c>
      <c r="D44" s="15">
        <v>100000</v>
      </c>
      <c r="E44" s="15"/>
      <c r="F44" s="15"/>
      <c r="G44" s="15"/>
      <c r="H44" s="5">
        <v>175000</v>
      </c>
      <c r="I44" s="5">
        <f t="shared" si="2"/>
        <v>100000</v>
      </c>
      <c r="J44" s="5">
        <f t="shared" si="3"/>
        <v>5000</v>
      </c>
      <c r="K44" s="218" t="s">
        <v>301</v>
      </c>
    </row>
    <row r="45" spans="1:12" ht="31.5">
      <c r="A45" s="4">
        <v>43</v>
      </c>
      <c r="B45" s="220" t="s">
        <v>506</v>
      </c>
      <c r="C45" s="123"/>
      <c r="D45" s="5">
        <v>25000</v>
      </c>
      <c r="E45" s="5"/>
      <c r="F45" s="5"/>
      <c r="G45" s="5"/>
      <c r="H45" s="5"/>
      <c r="I45" s="5">
        <f t="shared" si="2"/>
        <v>25000</v>
      </c>
      <c r="J45" s="5">
        <f t="shared" si="3"/>
        <v>80000</v>
      </c>
      <c r="K45" s="8">
        <v>674853401</v>
      </c>
    </row>
    <row r="46" spans="1:12" ht="31.5">
      <c r="A46" s="4">
        <v>44</v>
      </c>
      <c r="B46" s="220" t="s">
        <v>334</v>
      </c>
      <c r="C46" s="246"/>
      <c r="D46" s="5">
        <v>25000</v>
      </c>
      <c r="E46" s="5"/>
      <c r="F46" s="5"/>
      <c r="G46" s="5"/>
      <c r="H46" s="5">
        <v>175000</v>
      </c>
      <c r="I46" s="5">
        <f t="shared" si="2"/>
        <v>25000</v>
      </c>
      <c r="J46" s="5">
        <f t="shared" si="3"/>
        <v>80000</v>
      </c>
      <c r="K46" s="8">
        <v>698181860</v>
      </c>
    </row>
    <row r="47" spans="1:12" ht="15.75">
      <c r="A47" s="4">
        <v>45</v>
      </c>
      <c r="B47" s="220" t="s">
        <v>305</v>
      </c>
      <c r="C47" s="123"/>
      <c r="D47" s="5">
        <v>100000</v>
      </c>
      <c r="E47" s="5"/>
      <c r="F47" s="5"/>
      <c r="G47" s="5"/>
      <c r="H47" s="5">
        <v>175000</v>
      </c>
      <c r="I47" s="5">
        <f t="shared" si="2"/>
        <v>100000</v>
      </c>
      <c r="J47" s="5">
        <f t="shared" si="3"/>
        <v>5000</v>
      </c>
      <c r="K47" s="218">
        <v>677872273</v>
      </c>
    </row>
    <row r="48" spans="1:12" ht="15.75">
      <c r="A48" s="4">
        <v>46</v>
      </c>
      <c r="B48" s="220" t="s">
        <v>347</v>
      </c>
      <c r="C48" s="246"/>
      <c r="D48" s="5">
        <v>125000</v>
      </c>
      <c r="E48" s="5"/>
      <c r="F48" s="5"/>
      <c r="G48" s="5"/>
      <c r="H48" s="5">
        <v>175000</v>
      </c>
      <c r="I48" s="5">
        <f t="shared" si="2"/>
        <v>125000</v>
      </c>
      <c r="J48" s="5">
        <f t="shared" si="3"/>
        <v>-20000</v>
      </c>
      <c r="K48" s="8">
        <v>674454490</v>
      </c>
    </row>
    <row r="49" spans="1:12" s="33" customFormat="1" ht="15.75">
      <c r="A49" s="4">
        <v>47</v>
      </c>
      <c r="B49" s="220" t="s">
        <v>295</v>
      </c>
      <c r="C49" s="171"/>
      <c r="D49" s="15">
        <v>25000</v>
      </c>
      <c r="E49" s="15"/>
      <c r="F49" s="15"/>
      <c r="G49" s="15"/>
      <c r="H49" s="5">
        <v>175000</v>
      </c>
      <c r="I49" s="5">
        <f t="shared" si="2"/>
        <v>25000</v>
      </c>
      <c r="J49" s="5">
        <f t="shared" si="3"/>
        <v>80000</v>
      </c>
      <c r="K49" s="218">
        <v>677971771</v>
      </c>
    </row>
    <row r="50" spans="1:12" ht="31.5">
      <c r="A50" s="4">
        <v>48</v>
      </c>
      <c r="B50" s="220" t="s">
        <v>317</v>
      </c>
      <c r="C50" s="123"/>
      <c r="D50" s="5">
        <v>25000</v>
      </c>
      <c r="E50" s="5"/>
      <c r="F50" s="5"/>
      <c r="G50" s="5"/>
      <c r="H50" s="5">
        <v>175000</v>
      </c>
      <c r="I50" s="5">
        <f t="shared" si="2"/>
        <v>25000</v>
      </c>
      <c r="J50" s="5">
        <f t="shared" si="3"/>
        <v>80000</v>
      </c>
      <c r="K50" s="8"/>
    </row>
    <row r="51" spans="1:12" ht="31.5">
      <c r="A51" s="4">
        <v>49</v>
      </c>
      <c r="B51" s="220" t="s">
        <v>322</v>
      </c>
      <c r="C51" s="5"/>
      <c r="D51" s="5">
        <v>25000</v>
      </c>
      <c r="E51" s="5"/>
      <c r="F51" s="5"/>
      <c r="G51" s="5"/>
      <c r="H51" s="5">
        <v>175000</v>
      </c>
      <c r="I51" s="5">
        <f t="shared" si="2"/>
        <v>25000</v>
      </c>
      <c r="J51" s="5">
        <f t="shared" si="3"/>
        <v>80000</v>
      </c>
      <c r="K51" s="221">
        <v>672301463</v>
      </c>
    </row>
    <row r="52" spans="1:12" ht="15.75">
      <c r="A52" s="4">
        <v>50</v>
      </c>
      <c r="B52" s="220" t="s">
        <v>313</v>
      </c>
      <c r="C52" s="246"/>
      <c r="D52" s="5">
        <v>25000</v>
      </c>
      <c r="E52" s="5">
        <v>80000</v>
      </c>
      <c r="F52" s="5"/>
      <c r="G52" s="5"/>
      <c r="H52" s="5">
        <v>175000</v>
      </c>
      <c r="I52" s="5">
        <f t="shared" si="2"/>
        <v>105000</v>
      </c>
      <c r="J52" s="5">
        <f t="shared" si="3"/>
        <v>0</v>
      </c>
      <c r="K52" s="221">
        <v>690109063</v>
      </c>
    </row>
    <row r="53" spans="1:12" ht="15.75">
      <c r="A53" s="4">
        <v>51</v>
      </c>
      <c r="B53" s="220" t="s">
        <v>303</v>
      </c>
      <c r="C53" s="171"/>
      <c r="D53" s="15">
        <v>25000</v>
      </c>
      <c r="E53" s="15">
        <v>80000</v>
      </c>
      <c r="F53" s="15"/>
      <c r="G53" s="15"/>
      <c r="H53" s="5">
        <v>175000</v>
      </c>
      <c r="I53" s="5">
        <f t="shared" si="2"/>
        <v>105000</v>
      </c>
      <c r="J53" s="5">
        <f t="shared" si="3"/>
        <v>0</v>
      </c>
      <c r="K53" s="218">
        <v>674700548</v>
      </c>
    </row>
    <row r="54" spans="1:12" ht="15.75">
      <c r="A54" s="4">
        <v>52</v>
      </c>
      <c r="B54" s="220" t="s">
        <v>316</v>
      </c>
      <c r="C54" s="123"/>
      <c r="D54" s="5">
        <v>25000</v>
      </c>
      <c r="E54" s="5"/>
      <c r="F54" s="5"/>
      <c r="G54" s="5"/>
      <c r="H54" s="5">
        <v>175000</v>
      </c>
      <c r="I54" s="5">
        <f t="shared" si="2"/>
        <v>25000</v>
      </c>
      <c r="J54" s="5">
        <f t="shared" si="3"/>
        <v>80000</v>
      </c>
      <c r="K54" s="221">
        <v>651406236</v>
      </c>
    </row>
    <row r="55" spans="1:12" ht="15.75">
      <c r="A55" s="4">
        <v>53</v>
      </c>
      <c r="B55" s="220" t="s">
        <v>309</v>
      </c>
      <c r="C55" s="123"/>
      <c r="D55" s="5">
        <v>105000</v>
      </c>
      <c r="E55" s="5"/>
      <c r="F55" s="5"/>
      <c r="G55" s="5"/>
      <c r="H55" s="5">
        <v>175000</v>
      </c>
      <c r="I55" s="5">
        <f t="shared" si="2"/>
        <v>105000</v>
      </c>
      <c r="J55" s="5">
        <f t="shared" si="3"/>
        <v>0</v>
      </c>
      <c r="K55" s="8" t="s">
        <v>310</v>
      </c>
    </row>
    <row r="56" spans="1:12" ht="15.75">
      <c r="A56" s="4">
        <v>54</v>
      </c>
      <c r="B56" s="220" t="s">
        <v>304</v>
      </c>
      <c r="C56" s="123"/>
      <c r="D56" s="5">
        <v>25000</v>
      </c>
      <c r="E56" s="5">
        <v>80000</v>
      </c>
      <c r="F56" s="5"/>
      <c r="G56" s="5"/>
      <c r="H56" s="5">
        <v>175000</v>
      </c>
      <c r="I56" s="5">
        <f t="shared" si="2"/>
        <v>105000</v>
      </c>
      <c r="J56" s="5">
        <f t="shared" si="3"/>
        <v>0</v>
      </c>
      <c r="K56" s="218">
        <v>699431870</v>
      </c>
    </row>
    <row r="57" spans="1:12" ht="15.75">
      <c r="A57" s="4">
        <v>55</v>
      </c>
      <c r="B57" s="220" t="s">
        <v>344</v>
      </c>
      <c r="C57" s="171"/>
      <c r="D57" s="15"/>
      <c r="E57" s="15"/>
      <c r="F57" s="15"/>
      <c r="G57" s="15"/>
      <c r="H57" s="5">
        <v>175000</v>
      </c>
      <c r="I57" s="5">
        <f t="shared" si="2"/>
        <v>0</v>
      </c>
      <c r="J57" s="5">
        <f t="shared" si="3"/>
        <v>105000</v>
      </c>
      <c r="K57" s="4">
        <v>675982575</v>
      </c>
    </row>
    <row r="58" spans="1:12" ht="15.75">
      <c r="A58" s="4">
        <v>56</v>
      </c>
      <c r="B58" s="220" t="s">
        <v>323</v>
      </c>
      <c r="C58" s="123"/>
      <c r="D58" s="5">
        <v>25000</v>
      </c>
      <c r="E58" s="5"/>
      <c r="F58" s="5"/>
      <c r="G58" s="5"/>
      <c r="H58" s="5">
        <v>175000</v>
      </c>
      <c r="I58" s="5">
        <f t="shared" si="2"/>
        <v>25000</v>
      </c>
      <c r="J58" s="5">
        <f t="shared" si="3"/>
        <v>80000</v>
      </c>
      <c r="K58" s="8" t="s">
        <v>324</v>
      </c>
    </row>
    <row r="59" spans="1:12" ht="15.75">
      <c r="A59" s="4">
        <v>57</v>
      </c>
      <c r="B59" s="220" t="s">
        <v>311</v>
      </c>
      <c r="C59" s="128"/>
      <c r="D59" s="5">
        <v>25000</v>
      </c>
      <c r="E59" s="5"/>
      <c r="F59" s="5"/>
      <c r="G59" s="5"/>
      <c r="H59" s="5">
        <v>175000</v>
      </c>
      <c r="I59" s="5">
        <f t="shared" si="2"/>
        <v>25000</v>
      </c>
      <c r="J59" s="5">
        <f t="shared" si="3"/>
        <v>80000</v>
      </c>
      <c r="K59" s="221">
        <v>679249951</v>
      </c>
      <c r="L59" s="4"/>
    </row>
    <row r="60" spans="1:12" ht="15.75">
      <c r="A60" s="4">
        <v>58</v>
      </c>
      <c r="B60" s="220" t="s">
        <v>306</v>
      </c>
      <c r="C60" s="128"/>
      <c r="D60" s="5">
        <v>100000</v>
      </c>
      <c r="E60" s="5"/>
      <c r="F60" s="5"/>
      <c r="G60" s="5"/>
      <c r="H60" s="5">
        <v>175000</v>
      </c>
      <c r="I60" s="5">
        <f t="shared" si="2"/>
        <v>100000</v>
      </c>
      <c r="J60" s="5">
        <f t="shared" si="3"/>
        <v>5000</v>
      </c>
      <c r="K60" s="218">
        <v>699916823</v>
      </c>
      <c r="L60" s="4"/>
    </row>
    <row r="61" spans="1:12">
      <c r="A61" s="4">
        <v>59</v>
      </c>
      <c r="B61" s="4" t="s">
        <v>1673</v>
      </c>
      <c r="C61" s="128"/>
      <c r="D61" s="5">
        <v>25000</v>
      </c>
      <c r="E61" s="5"/>
      <c r="F61" s="5"/>
      <c r="G61" s="5"/>
      <c r="H61" s="5">
        <v>175000</v>
      </c>
      <c r="I61" s="5">
        <f t="shared" si="2"/>
        <v>25000</v>
      </c>
      <c r="J61" s="5">
        <f t="shared" si="3"/>
        <v>80000</v>
      </c>
      <c r="K61" s="4"/>
      <c r="L61" s="4"/>
    </row>
    <row r="62" spans="1:12">
      <c r="A62" s="4">
        <v>60</v>
      </c>
      <c r="B62" s="4" t="s">
        <v>1674</v>
      </c>
      <c r="C62" s="5"/>
      <c r="D62" s="4">
        <v>25000</v>
      </c>
      <c r="E62" s="4"/>
      <c r="F62" s="4"/>
      <c r="G62" s="32"/>
      <c r="H62" s="5">
        <v>175000</v>
      </c>
      <c r="I62" s="5">
        <f t="shared" ref="I62:I69" si="4">SUM(D62:G62)</f>
        <v>25000</v>
      </c>
      <c r="J62" s="5">
        <f t="shared" si="3"/>
        <v>80000</v>
      </c>
      <c r="K62" s="4"/>
      <c r="L62" s="4"/>
    </row>
    <row r="63" spans="1:12">
      <c r="A63" s="4">
        <v>61</v>
      </c>
      <c r="B63" s="4" t="s">
        <v>495</v>
      </c>
      <c r="C63" s="5"/>
      <c r="D63" s="4">
        <v>80000</v>
      </c>
      <c r="E63" s="4"/>
      <c r="F63" s="4"/>
      <c r="G63" s="4"/>
      <c r="H63" s="5">
        <v>175000</v>
      </c>
      <c r="I63" s="5">
        <f t="shared" si="4"/>
        <v>80000</v>
      </c>
      <c r="J63" s="5">
        <f t="shared" ref="J63:J69" si="5">105000-I63</f>
        <v>25000</v>
      </c>
      <c r="K63" s="4"/>
      <c r="L63" s="4"/>
    </row>
    <row r="64" spans="1:12">
      <c r="A64" s="4">
        <v>62</v>
      </c>
      <c r="B64" s="4"/>
      <c r="C64" s="5"/>
      <c r="D64" s="4"/>
      <c r="E64" s="4"/>
      <c r="F64" s="4"/>
      <c r="G64" s="4"/>
      <c r="H64" s="5">
        <v>175000</v>
      </c>
      <c r="I64" s="5">
        <f t="shared" si="4"/>
        <v>0</v>
      </c>
      <c r="J64" s="5">
        <f t="shared" si="5"/>
        <v>105000</v>
      </c>
      <c r="K64" s="4"/>
      <c r="L64" s="4"/>
    </row>
    <row r="65" spans="1:12">
      <c r="A65" s="4">
        <v>63</v>
      </c>
      <c r="B65" s="4"/>
      <c r="C65" s="5"/>
      <c r="D65" s="4"/>
      <c r="E65" s="4"/>
      <c r="F65" s="4"/>
      <c r="G65" s="4"/>
      <c r="H65" s="5">
        <v>175000</v>
      </c>
      <c r="I65" s="5">
        <f t="shared" si="4"/>
        <v>0</v>
      </c>
      <c r="J65" s="5">
        <f t="shared" si="5"/>
        <v>105000</v>
      </c>
      <c r="K65" s="4"/>
      <c r="L65" s="4"/>
    </row>
    <row r="66" spans="1:12">
      <c r="A66" s="4">
        <v>64</v>
      </c>
      <c r="B66" s="4"/>
      <c r="C66" s="4"/>
      <c r="D66" s="4"/>
      <c r="E66" s="4"/>
      <c r="F66" s="4"/>
      <c r="G66" s="4"/>
      <c r="H66" s="5">
        <v>175000</v>
      </c>
      <c r="I66" s="5">
        <f t="shared" si="4"/>
        <v>0</v>
      </c>
      <c r="J66" s="5">
        <f t="shared" si="5"/>
        <v>105000</v>
      </c>
      <c r="K66" s="4"/>
      <c r="L66" s="4"/>
    </row>
    <row r="67" spans="1:12">
      <c r="A67" s="4">
        <v>65</v>
      </c>
      <c r="B67" s="4"/>
      <c r="C67" s="4"/>
      <c r="D67" s="4"/>
      <c r="E67" s="4"/>
      <c r="F67" s="4"/>
      <c r="G67" s="4"/>
      <c r="H67" s="5">
        <v>175000</v>
      </c>
      <c r="I67" s="5">
        <f t="shared" si="4"/>
        <v>0</v>
      </c>
      <c r="J67" s="5">
        <f t="shared" si="5"/>
        <v>105000</v>
      </c>
      <c r="K67" s="4"/>
      <c r="L67" s="4"/>
    </row>
    <row r="68" spans="1:12">
      <c r="A68" s="4">
        <v>66</v>
      </c>
      <c r="B68" s="4"/>
      <c r="C68" s="4"/>
      <c r="D68" s="4"/>
      <c r="E68" s="4"/>
      <c r="F68" s="4"/>
      <c r="G68" s="4"/>
      <c r="H68" s="5">
        <v>175000</v>
      </c>
      <c r="I68" s="5">
        <f t="shared" si="4"/>
        <v>0</v>
      </c>
      <c r="J68" s="5">
        <f t="shared" si="5"/>
        <v>105000</v>
      </c>
      <c r="K68" s="4"/>
      <c r="L68" s="4"/>
    </row>
    <row r="69" spans="1:12">
      <c r="A69" s="4">
        <v>67</v>
      </c>
      <c r="B69" s="4"/>
      <c r="C69" s="4"/>
      <c r="D69" s="4"/>
      <c r="E69" s="4"/>
      <c r="F69" s="4"/>
      <c r="G69" s="4"/>
      <c r="H69" s="5">
        <v>175000</v>
      </c>
      <c r="I69" s="5">
        <f t="shared" si="4"/>
        <v>0</v>
      </c>
      <c r="J69" s="5">
        <f t="shared" si="5"/>
        <v>105000</v>
      </c>
      <c r="K69" s="4"/>
      <c r="L69" s="4"/>
    </row>
    <row r="70" spans="1:12">
      <c r="A70" s="4"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4">
        <v>69</v>
      </c>
    </row>
    <row r="72" spans="1:12">
      <c r="A72" s="4">
        <v>70</v>
      </c>
    </row>
    <row r="73" spans="1:12">
      <c r="A73" s="4">
        <v>71</v>
      </c>
    </row>
    <row r="74" spans="1:12">
      <c r="A74" s="4">
        <v>72</v>
      </c>
    </row>
    <row r="75" spans="1:12">
      <c r="A75" s="4">
        <v>73</v>
      </c>
    </row>
    <row r="76" spans="1:12">
      <c r="A76" s="4">
        <v>74</v>
      </c>
    </row>
    <row r="77" spans="1:12">
      <c r="A77" s="4">
        <v>75</v>
      </c>
    </row>
    <row r="78" spans="1:12">
      <c r="A78" s="4">
        <v>76</v>
      </c>
    </row>
    <row r="79" spans="1:12">
      <c r="A79" s="4">
        <v>77</v>
      </c>
    </row>
    <row r="80" spans="1:12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1">
      <c r="A97" s="4">
        <v>95</v>
      </c>
    </row>
    <row r="98" spans="1:1">
      <c r="A98" s="4">
        <v>96</v>
      </c>
    </row>
    <row r="99" spans="1:1">
      <c r="A99" s="4">
        <v>97</v>
      </c>
    </row>
    <row r="100" spans="1:1">
      <c r="A100" s="4">
        <v>98</v>
      </c>
    </row>
    <row r="101" spans="1:1">
      <c r="A101" s="4">
        <v>99</v>
      </c>
    </row>
    <row r="102" spans="1:1">
      <c r="A102" s="4">
        <v>100</v>
      </c>
    </row>
    <row r="103" spans="1:1">
      <c r="A103" s="4">
        <v>101</v>
      </c>
    </row>
    <row r="104" spans="1:1">
      <c r="A104" s="4">
        <v>102</v>
      </c>
    </row>
    <row r="105" spans="1:1">
      <c r="A105" s="4">
        <v>103</v>
      </c>
    </row>
    <row r="106" spans="1:1">
      <c r="A106" s="4">
        <v>104</v>
      </c>
    </row>
    <row r="107" spans="1:1">
      <c r="A107" s="4">
        <v>105</v>
      </c>
    </row>
    <row r="108" spans="1:1">
      <c r="A108" s="4">
        <v>106</v>
      </c>
    </row>
    <row r="109" spans="1:1">
      <c r="A109" s="4">
        <v>107</v>
      </c>
    </row>
    <row r="110" spans="1:1">
      <c r="A110" s="4">
        <v>108</v>
      </c>
    </row>
    <row r="111" spans="1:1">
      <c r="A111" s="4">
        <v>109</v>
      </c>
    </row>
    <row r="112" spans="1:1">
      <c r="A112" s="4">
        <v>110</v>
      </c>
    </row>
    <row r="113" spans="1:1">
      <c r="A113" s="4">
        <v>111</v>
      </c>
    </row>
    <row r="114" spans="1:1">
      <c r="A114" s="4">
        <v>112</v>
      </c>
    </row>
    <row r="115" spans="1:1">
      <c r="A115" s="4">
        <v>113</v>
      </c>
    </row>
    <row r="116" spans="1:1">
      <c r="A116" s="4">
        <v>114</v>
      </c>
    </row>
    <row r="117" spans="1:1">
      <c r="A117" s="4">
        <v>115</v>
      </c>
    </row>
    <row r="118" spans="1:1">
      <c r="A118" s="4">
        <v>116</v>
      </c>
    </row>
    <row r="119" spans="1:1">
      <c r="A119" s="4">
        <v>117</v>
      </c>
    </row>
    <row r="120" spans="1:1">
      <c r="A120" s="4">
        <v>118</v>
      </c>
    </row>
    <row r="121" spans="1:1">
      <c r="A121" s="4">
        <v>119</v>
      </c>
    </row>
    <row r="122" spans="1:1">
      <c r="A122" s="4">
        <v>120</v>
      </c>
    </row>
    <row r="123" spans="1:1">
      <c r="A123" s="4">
        <v>121</v>
      </c>
    </row>
    <row r="124" spans="1:1">
      <c r="A124" s="4">
        <v>122</v>
      </c>
    </row>
    <row r="125" spans="1:1">
      <c r="A125" s="4">
        <v>123</v>
      </c>
    </row>
    <row r="126" spans="1:1">
      <c r="A126" s="4">
        <v>124</v>
      </c>
    </row>
    <row r="127" spans="1:1">
      <c r="A127" s="4">
        <v>125</v>
      </c>
    </row>
    <row r="128" spans="1:1">
      <c r="A128" s="4">
        <v>126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1">
      <c r="A145" s="4">
        <v>143</v>
      </c>
    </row>
    <row r="146" spans="1:1">
      <c r="A146" s="4">
        <v>144</v>
      </c>
    </row>
    <row r="147" spans="1:1">
      <c r="A147" s="4">
        <v>145</v>
      </c>
    </row>
    <row r="148" spans="1:1">
      <c r="A148" s="4">
        <v>146</v>
      </c>
    </row>
    <row r="149" spans="1:1">
      <c r="A149" s="4">
        <v>147</v>
      </c>
    </row>
    <row r="150" spans="1:1">
      <c r="A150" s="4">
        <v>148</v>
      </c>
    </row>
    <row r="151" spans="1:1">
      <c r="A151" s="4">
        <v>149</v>
      </c>
    </row>
    <row r="152" spans="1:1">
      <c r="A152" s="4">
        <v>150</v>
      </c>
    </row>
    <row r="153" spans="1:1">
      <c r="A153" s="4">
        <v>151</v>
      </c>
    </row>
    <row r="154" spans="1:1">
      <c r="A154" s="4">
        <v>152</v>
      </c>
    </row>
    <row r="155" spans="1:1">
      <c r="A155" s="4">
        <v>153</v>
      </c>
    </row>
    <row r="156" spans="1:1">
      <c r="A156" s="4">
        <v>154</v>
      </c>
    </row>
    <row r="157" spans="1:1">
      <c r="A157" s="4">
        <v>155</v>
      </c>
    </row>
    <row r="158" spans="1:1">
      <c r="A158" s="4">
        <v>156</v>
      </c>
    </row>
    <row r="159" spans="1:1">
      <c r="A159" s="4">
        <v>157</v>
      </c>
    </row>
    <row r="160" spans="1:1">
      <c r="A160" s="4">
        <v>158</v>
      </c>
    </row>
    <row r="161" spans="1:1">
      <c r="A161" s="4">
        <v>159</v>
      </c>
    </row>
    <row r="162" spans="1:1">
      <c r="A162" s="4">
        <v>160</v>
      </c>
    </row>
    <row r="163" spans="1:1">
      <c r="A163" s="4">
        <v>161</v>
      </c>
    </row>
    <row r="164" spans="1:1">
      <c r="A164" s="4">
        <v>162</v>
      </c>
    </row>
    <row r="165" spans="1:1">
      <c r="A165" s="4">
        <v>163</v>
      </c>
    </row>
    <row r="166" spans="1:1">
      <c r="A166" s="4">
        <v>164</v>
      </c>
    </row>
    <row r="167" spans="1:1">
      <c r="A167" s="4">
        <v>165</v>
      </c>
    </row>
    <row r="168" spans="1:1">
      <c r="A168" s="4">
        <v>166</v>
      </c>
    </row>
    <row r="169" spans="1:1">
      <c r="A169" s="4">
        <v>167</v>
      </c>
    </row>
    <row r="170" spans="1:1">
      <c r="A170" s="4">
        <v>168</v>
      </c>
    </row>
    <row r="171" spans="1:1">
      <c r="A171" s="4">
        <v>169</v>
      </c>
    </row>
    <row r="172" spans="1:1">
      <c r="A172" s="4">
        <v>170</v>
      </c>
    </row>
    <row r="173" spans="1:1">
      <c r="A173" s="4">
        <v>171</v>
      </c>
    </row>
    <row r="174" spans="1:1">
      <c r="A174" s="4">
        <v>172</v>
      </c>
    </row>
    <row r="175" spans="1:1">
      <c r="A175" s="4">
        <v>173</v>
      </c>
    </row>
    <row r="176" spans="1:1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</sheetData>
  <sortState ref="A3:K62">
    <sortCondition ref="B3"/>
  </sortState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D16" sqref="D16"/>
    </sheetView>
  </sheetViews>
  <sheetFormatPr defaultColWidth="8.85546875" defaultRowHeight="15"/>
  <cols>
    <col min="1" max="1" width="4.5703125" customWidth="1"/>
    <col min="2" max="2" width="37.7109375" customWidth="1"/>
    <col min="3" max="3" width="8.42578125" customWidth="1"/>
    <col min="5" max="6" width="9.42578125" customWidth="1"/>
    <col min="7" max="7" width="11.42578125" customWidth="1"/>
    <col min="8" max="8" width="10.5703125" bestFit="1" customWidth="1"/>
    <col min="9" max="9" width="12.140625" customWidth="1"/>
  </cols>
  <sheetData>
    <row r="1" spans="1:9" ht="26.25">
      <c r="A1" s="4"/>
      <c r="B1" s="138" t="s">
        <v>90</v>
      </c>
      <c r="C1" s="139"/>
      <c r="D1" s="139"/>
      <c r="E1" s="139"/>
      <c r="F1" s="139"/>
      <c r="G1" s="140"/>
      <c r="H1" s="52"/>
      <c r="I1" s="24"/>
    </row>
    <row r="2" spans="1:9" ht="31.5" customHeight="1">
      <c r="A2" s="4" t="s">
        <v>0</v>
      </c>
      <c r="B2" s="60" t="s">
        <v>1</v>
      </c>
      <c r="C2" s="9" t="s">
        <v>2</v>
      </c>
      <c r="D2" s="9" t="s">
        <v>68</v>
      </c>
      <c r="E2" s="46" t="s">
        <v>65</v>
      </c>
      <c r="F2" s="46"/>
      <c r="G2" s="53" t="s">
        <v>7</v>
      </c>
      <c r="H2" s="46" t="s">
        <v>8</v>
      </c>
      <c r="I2" s="46" t="s">
        <v>71</v>
      </c>
    </row>
    <row r="3" spans="1:9" ht="16.5" thickBot="1">
      <c r="A3" s="4">
        <v>1</v>
      </c>
      <c r="B3" s="229" t="s">
        <v>1531</v>
      </c>
      <c r="C3" s="62" t="s">
        <v>10</v>
      </c>
      <c r="D3" s="62"/>
      <c r="E3" s="62"/>
      <c r="F3" s="62"/>
      <c r="G3" s="62">
        <v>222000</v>
      </c>
      <c r="H3" s="62">
        <f>SUM(D3:F3)</f>
        <v>0</v>
      </c>
      <c r="I3" s="62">
        <f>184000-H3</f>
        <v>184000</v>
      </c>
    </row>
    <row r="4" spans="1:9" ht="16.5" thickBot="1">
      <c r="A4" s="54">
        <v>2</v>
      </c>
      <c r="B4" s="229" t="s">
        <v>1532</v>
      </c>
      <c r="C4" s="62" t="s">
        <v>10</v>
      </c>
      <c r="D4" s="62"/>
      <c r="E4" s="62"/>
      <c r="F4" s="62"/>
      <c r="G4" s="62">
        <v>222000</v>
      </c>
      <c r="H4" s="62">
        <f t="shared" ref="H4:H43" si="0">SUM(D4:F4)</f>
        <v>0</v>
      </c>
      <c r="I4" s="62">
        <f t="shared" ref="I4:I42" si="1">184000-H4</f>
        <v>184000</v>
      </c>
    </row>
    <row r="5" spans="1:9" ht="16.5" thickBot="1">
      <c r="A5" s="54">
        <v>3</v>
      </c>
      <c r="B5" s="229" t="s">
        <v>1533</v>
      </c>
      <c r="C5" s="62" t="s">
        <v>10</v>
      </c>
      <c r="D5" s="62"/>
      <c r="E5" s="62"/>
      <c r="F5" s="62"/>
      <c r="G5" s="62">
        <v>222000</v>
      </c>
      <c r="H5" s="62">
        <f t="shared" si="0"/>
        <v>0</v>
      </c>
      <c r="I5" s="62">
        <f t="shared" si="1"/>
        <v>184000</v>
      </c>
    </row>
    <row r="6" spans="1:9" ht="16.5" thickBot="1">
      <c r="A6" s="4">
        <v>4</v>
      </c>
      <c r="B6" s="231" t="s">
        <v>1534</v>
      </c>
      <c r="C6" s="62" t="s">
        <v>10</v>
      </c>
      <c r="D6" s="62"/>
      <c r="E6" s="62"/>
      <c r="F6" s="62"/>
      <c r="G6" s="62">
        <v>222000</v>
      </c>
      <c r="H6" s="62">
        <f t="shared" si="0"/>
        <v>0</v>
      </c>
      <c r="I6" s="62">
        <f t="shared" si="1"/>
        <v>184000</v>
      </c>
    </row>
    <row r="7" spans="1:9" ht="16.5" thickBot="1">
      <c r="A7" s="54">
        <v>5</v>
      </c>
      <c r="B7" s="229" t="s">
        <v>1535</v>
      </c>
      <c r="C7" s="62" t="s">
        <v>10</v>
      </c>
      <c r="D7" s="62"/>
      <c r="E7" s="62"/>
      <c r="F7" s="62"/>
      <c r="G7" s="62">
        <v>222000</v>
      </c>
      <c r="H7" s="62">
        <f t="shared" si="0"/>
        <v>0</v>
      </c>
      <c r="I7" s="62">
        <f t="shared" si="1"/>
        <v>184000</v>
      </c>
    </row>
    <row r="8" spans="1:9" ht="16.5" thickBot="1">
      <c r="A8" s="54">
        <v>6</v>
      </c>
      <c r="B8" s="229" t="s">
        <v>1536</v>
      </c>
      <c r="C8" s="62" t="s">
        <v>10</v>
      </c>
      <c r="D8" s="62"/>
      <c r="E8" s="62"/>
      <c r="F8" s="62"/>
      <c r="G8" s="62">
        <v>222000</v>
      </c>
      <c r="H8" s="62">
        <f t="shared" si="0"/>
        <v>0</v>
      </c>
      <c r="I8" s="62">
        <f t="shared" si="1"/>
        <v>184000</v>
      </c>
    </row>
    <row r="9" spans="1:9" ht="16.5" thickBot="1">
      <c r="A9" s="4">
        <v>7</v>
      </c>
      <c r="B9" s="231" t="s">
        <v>1537</v>
      </c>
      <c r="C9" s="62" t="s">
        <v>10</v>
      </c>
      <c r="D9" s="62"/>
      <c r="E9" s="62"/>
      <c r="F9" s="62"/>
      <c r="G9" s="62">
        <v>222000</v>
      </c>
      <c r="H9" s="62">
        <f t="shared" si="0"/>
        <v>0</v>
      </c>
      <c r="I9" s="62">
        <f t="shared" si="1"/>
        <v>184000</v>
      </c>
    </row>
    <row r="10" spans="1:9" ht="16.5" thickBot="1">
      <c r="A10" s="54">
        <v>8</v>
      </c>
      <c r="B10" s="231" t="s">
        <v>1538</v>
      </c>
      <c r="C10" s="62" t="s">
        <v>10</v>
      </c>
      <c r="D10" s="62"/>
      <c r="E10" s="62"/>
      <c r="F10" s="62"/>
      <c r="G10" s="62">
        <v>222000</v>
      </c>
      <c r="H10" s="62">
        <f t="shared" si="0"/>
        <v>0</v>
      </c>
      <c r="I10" s="62">
        <f t="shared" si="1"/>
        <v>184000</v>
      </c>
    </row>
    <row r="11" spans="1:9" s="33" customFormat="1" ht="16.5" thickBot="1">
      <c r="A11" s="54">
        <v>9</v>
      </c>
      <c r="B11" s="231" t="s">
        <v>1539</v>
      </c>
      <c r="C11" s="62" t="s">
        <v>10</v>
      </c>
      <c r="D11" s="62"/>
      <c r="E11" s="62"/>
      <c r="F11" s="62"/>
      <c r="G11" s="62">
        <v>222000</v>
      </c>
      <c r="H11" s="62">
        <f t="shared" si="0"/>
        <v>0</v>
      </c>
      <c r="I11" s="62">
        <f t="shared" si="1"/>
        <v>184000</v>
      </c>
    </row>
    <row r="12" spans="1:9" ht="16.5" thickBot="1">
      <c r="A12" s="4">
        <v>10</v>
      </c>
      <c r="B12" s="229" t="s">
        <v>1540</v>
      </c>
      <c r="C12" s="62" t="s">
        <v>10</v>
      </c>
      <c r="D12" s="62"/>
      <c r="E12" s="62"/>
      <c r="F12" s="62"/>
      <c r="G12" s="62">
        <v>222000</v>
      </c>
      <c r="H12" s="62">
        <f t="shared" si="0"/>
        <v>0</v>
      </c>
      <c r="I12" s="62">
        <f t="shared" si="1"/>
        <v>184000</v>
      </c>
    </row>
    <row r="13" spans="1:9" ht="16.5" thickBot="1">
      <c r="A13" s="54">
        <v>11</v>
      </c>
      <c r="B13" s="231" t="s">
        <v>1541</v>
      </c>
      <c r="C13" s="62" t="s">
        <v>10</v>
      </c>
      <c r="D13" s="62">
        <v>50000</v>
      </c>
      <c r="E13" s="62"/>
      <c r="F13" s="62"/>
      <c r="G13" s="62">
        <v>222000</v>
      </c>
      <c r="H13" s="62">
        <f t="shared" si="0"/>
        <v>50000</v>
      </c>
      <c r="I13" s="62">
        <f t="shared" si="1"/>
        <v>134000</v>
      </c>
    </row>
    <row r="14" spans="1:9" ht="16.5" thickBot="1">
      <c r="A14" s="54">
        <v>12</v>
      </c>
      <c r="B14" s="231" t="s">
        <v>1542</v>
      </c>
      <c r="C14" s="62" t="s">
        <v>10</v>
      </c>
      <c r="D14" s="62"/>
      <c r="E14" s="62"/>
      <c r="F14" s="62"/>
      <c r="G14" s="62">
        <v>222000</v>
      </c>
      <c r="H14" s="62">
        <f t="shared" si="0"/>
        <v>0</v>
      </c>
      <c r="I14" s="62">
        <f t="shared" si="1"/>
        <v>184000</v>
      </c>
    </row>
    <row r="15" spans="1:9" ht="16.5" thickBot="1">
      <c r="A15" s="4">
        <v>13</v>
      </c>
      <c r="B15" s="231" t="s">
        <v>1543</v>
      </c>
      <c r="C15" s="62" t="s">
        <v>10</v>
      </c>
      <c r="D15" s="62"/>
      <c r="E15" s="62"/>
      <c r="F15" s="62"/>
      <c r="G15" s="62">
        <v>222000</v>
      </c>
      <c r="H15" s="62">
        <f t="shared" si="0"/>
        <v>0</v>
      </c>
      <c r="I15" s="62">
        <f t="shared" si="1"/>
        <v>184000</v>
      </c>
    </row>
    <row r="16" spans="1:9" ht="16.5" thickBot="1">
      <c r="A16" s="54">
        <v>14</v>
      </c>
      <c r="B16" s="229" t="s">
        <v>1544</v>
      </c>
      <c r="C16" s="62" t="s">
        <v>10</v>
      </c>
      <c r="D16" s="62">
        <v>222000</v>
      </c>
      <c r="E16" s="62"/>
      <c r="F16" s="62"/>
      <c r="G16" s="62">
        <v>222000</v>
      </c>
      <c r="H16" s="62">
        <f t="shared" si="0"/>
        <v>222000</v>
      </c>
      <c r="I16" s="62">
        <f t="shared" si="1"/>
        <v>-38000</v>
      </c>
    </row>
    <row r="17" spans="1:9" ht="20.25" customHeight="1" thickBot="1">
      <c r="A17" s="54">
        <v>15</v>
      </c>
      <c r="B17" s="229" t="s">
        <v>1545</v>
      </c>
      <c r="C17" s="62" t="s">
        <v>10</v>
      </c>
      <c r="D17" s="62"/>
      <c r="E17" s="62"/>
      <c r="F17" s="62"/>
      <c r="G17" s="62">
        <v>222000</v>
      </c>
      <c r="H17" s="62">
        <f t="shared" si="0"/>
        <v>0</v>
      </c>
      <c r="I17" s="62">
        <f t="shared" si="1"/>
        <v>184000</v>
      </c>
    </row>
    <row r="18" spans="1:9" ht="17.25" customHeight="1" thickBot="1">
      <c r="A18" s="4">
        <v>16</v>
      </c>
      <c r="B18" s="229" t="s">
        <v>1546</v>
      </c>
      <c r="C18" s="62" t="s">
        <v>10</v>
      </c>
      <c r="D18" s="62"/>
      <c r="E18" s="62"/>
      <c r="F18" s="62"/>
      <c r="G18" s="62">
        <v>222000</v>
      </c>
      <c r="H18" s="62">
        <f t="shared" si="0"/>
        <v>0</v>
      </c>
      <c r="I18" s="62">
        <f t="shared" si="1"/>
        <v>184000</v>
      </c>
    </row>
    <row r="19" spans="1:9" ht="16.5" thickBot="1">
      <c r="A19" s="54">
        <v>17</v>
      </c>
      <c r="B19" s="231" t="s">
        <v>1547</v>
      </c>
      <c r="C19" s="62" t="s">
        <v>10</v>
      </c>
      <c r="D19" s="62"/>
      <c r="E19" s="62"/>
      <c r="F19" s="62"/>
      <c r="G19" s="62">
        <v>222000</v>
      </c>
      <c r="H19" s="62">
        <f t="shared" si="0"/>
        <v>0</v>
      </c>
      <c r="I19" s="62">
        <f t="shared" si="1"/>
        <v>184000</v>
      </c>
    </row>
    <row r="20" spans="1:9" ht="16.5" thickBot="1">
      <c r="A20" s="54">
        <v>18</v>
      </c>
      <c r="B20" s="231" t="s">
        <v>1548</v>
      </c>
      <c r="C20" s="62" t="s">
        <v>10</v>
      </c>
      <c r="D20" s="62"/>
      <c r="E20" s="62"/>
      <c r="F20" s="62"/>
      <c r="G20" s="62">
        <v>222000</v>
      </c>
      <c r="H20" s="62">
        <f t="shared" si="0"/>
        <v>0</v>
      </c>
      <c r="I20" s="62">
        <f t="shared" si="1"/>
        <v>184000</v>
      </c>
    </row>
    <row r="21" spans="1:9" ht="16.5" thickBot="1">
      <c r="A21" s="4">
        <v>19</v>
      </c>
      <c r="B21" s="231" t="s">
        <v>1549</v>
      </c>
      <c r="C21" s="62" t="s">
        <v>10</v>
      </c>
      <c r="D21" s="62"/>
      <c r="E21" s="62"/>
      <c r="F21" s="62"/>
      <c r="G21" s="62">
        <v>222000</v>
      </c>
      <c r="H21" s="62">
        <f t="shared" si="0"/>
        <v>0</v>
      </c>
      <c r="I21" s="62">
        <f t="shared" si="1"/>
        <v>184000</v>
      </c>
    </row>
    <row r="22" spans="1:9" ht="16.5" thickBot="1">
      <c r="A22" s="54">
        <v>20</v>
      </c>
      <c r="B22" s="229" t="s">
        <v>1550</v>
      </c>
      <c r="C22" s="62" t="s">
        <v>10</v>
      </c>
      <c r="D22" s="62">
        <v>222000</v>
      </c>
      <c r="E22" s="62"/>
      <c r="F22" s="62"/>
      <c r="G22" s="62">
        <v>222000</v>
      </c>
      <c r="H22" s="62">
        <f t="shared" si="0"/>
        <v>222000</v>
      </c>
      <c r="I22" s="62">
        <f t="shared" si="1"/>
        <v>-38000</v>
      </c>
    </row>
    <row r="23" spans="1:9" ht="16.5" thickBot="1">
      <c r="A23" s="54">
        <v>21</v>
      </c>
      <c r="B23" s="231" t="s">
        <v>1551</v>
      </c>
      <c r="C23" s="62" t="s">
        <v>10</v>
      </c>
      <c r="D23" s="62">
        <v>221000</v>
      </c>
      <c r="E23" s="62"/>
      <c r="F23" s="62"/>
      <c r="G23" s="62">
        <v>222000</v>
      </c>
      <c r="H23" s="62">
        <f t="shared" si="0"/>
        <v>221000</v>
      </c>
      <c r="I23" s="62">
        <f t="shared" si="1"/>
        <v>-37000</v>
      </c>
    </row>
    <row r="24" spans="1:9" ht="16.5" thickBot="1">
      <c r="A24" s="4">
        <v>22</v>
      </c>
      <c r="B24" s="231" t="s">
        <v>1552</v>
      </c>
      <c r="C24" s="62" t="s">
        <v>10</v>
      </c>
      <c r="D24" s="62"/>
      <c r="E24" s="62"/>
      <c r="F24" s="62"/>
      <c r="G24" s="62">
        <v>222000</v>
      </c>
      <c r="H24" s="62">
        <f t="shared" si="0"/>
        <v>0</v>
      </c>
      <c r="I24" s="62">
        <f t="shared" si="1"/>
        <v>184000</v>
      </c>
    </row>
    <row r="25" spans="1:9" s="33" customFormat="1" ht="18.75" customHeight="1" thickBot="1">
      <c r="A25" s="54">
        <v>23</v>
      </c>
      <c r="B25" s="229" t="s">
        <v>1553</v>
      </c>
      <c r="C25" s="62" t="s">
        <v>10</v>
      </c>
      <c r="D25" s="62"/>
      <c r="E25" s="62"/>
      <c r="F25" s="62"/>
      <c r="G25" s="62">
        <v>222000</v>
      </c>
      <c r="H25" s="62">
        <f t="shared" si="0"/>
        <v>0</v>
      </c>
      <c r="I25" s="62">
        <f t="shared" si="1"/>
        <v>184000</v>
      </c>
    </row>
    <row r="26" spans="1:9" ht="16.5" thickBot="1">
      <c r="A26" s="54">
        <v>24</v>
      </c>
      <c r="B26" s="229" t="s">
        <v>1554</v>
      </c>
      <c r="C26" s="62" t="s">
        <v>10</v>
      </c>
      <c r="D26" s="62">
        <v>34000</v>
      </c>
      <c r="E26" s="62"/>
      <c r="F26" s="62"/>
      <c r="G26" s="62">
        <v>222000</v>
      </c>
      <c r="H26" s="62">
        <f t="shared" si="0"/>
        <v>34000</v>
      </c>
      <c r="I26" s="62">
        <f t="shared" si="1"/>
        <v>150000</v>
      </c>
    </row>
    <row r="27" spans="1:9" s="33" customFormat="1" ht="16.5" thickBot="1">
      <c r="A27" s="4">
        <v>25</v>
      </c>
      <c r="B27" s="231" t="s">
        <v>1555</v>
      </c>
      <c r="C27" s="62" t="s">
        <v>10</v>
      </c>
      <c r="D27" s="62"/>
      <c r="E27" s="62"/>
      <c r="F27" s="62"/>
      <c r="G27" s="62">
        <v>222000</v>
      </c>
      <c r="H27" s="62">
        <f t="shared" si="0"/>
        <v>0</v>
      </c>
      <c r="I27" s="62">
        <f t="shared" si="1"/>
        <v>184000</v>
      </c>
    </row>
    <row r="28" spans="1:9" ht="16.5" thickBot="1">
      <c r="A28" s="54">
        <v>26</v>
      </c>
      <c r="B28" s="231" t="s">
        <v>1556</v>
      </c>
      <c r="C28" s="62" t="s">
        <v>10</v>
      </c>
      <c r="D28" s="62"/>
      <c r="E28" s="62"/>
      <c r="F28" s="62"/>
      <c r="G28" s="62">
        <v>222000</v>
      </c>
      <c r="H28" s="62">
        <f t="shared" si="0"/>
        <v>0</v>
      </c>
      <c r="I28" s="62">
        <f t="shared" si="1"/>
        <v>184000</v>
      </c>
    </row>
    <row r="29" spans="1:9" ht="16.5" thickBot="1">
      <c r="A29" s="54">
        <v>27</v>
      </c>
      <c r="B29" s="231" t="s">
        <v>1557</v>
      </c>
      <c r="C29" s="62" t="s">
        <v>10</v>
      </c>
      <c r="D29" s="62">
        <v>222000</v>
      </c>
      <c r="E29" s="62"/>
      <c r="F29" s="62"/>
      <c r="G29" s="62">
        <v>222000</v>
      </c>
      <c r="H29" s="62">
        <f t="shared" si="0"/>
        <v>222000</v>
      </c>
      <c r="I29" s="62">
        <f t="shared" si="1"/>
        <v>-38000</v>
      </c>
    </row>
    <row r="30" spans="1:9" ht="16.5" thickBot="1">
      <c r="A30" s="4">
        <v>28</v>
      </c>
      <c r="B30" s="229" t="s">
        <v>1558</v>
      </c>
      <c r="C30" s="62" t="s">
        <v>10</v>
      </c>
      <c r="D30" s="62"/>
      <c r="E30" s="62"/>
      <c r="F30" s="62"/>
      <c r="G30" s="62">
        <v>222000</v>
      </c>
      <c r="H30" s="62">
        <f t="shared" si="0"/>
        <v>0</v>
      </c>
      <c r="I30" s="62">
        <f t="shared" si="1"/>
        <v>184000</v>
      </c>
    </row>
    <row r="31" spans="1:9" ht="16.5" thickBot="1">
      <c r="A31" s="54">
        <v>29</v>
      </c>
      <c r="B31" s="231" t="s">
        <v>1559</v>
      </c>
      <c r="C31" s="62" t="s">
        <v>10</v>
      </c>
      <c r="D31" s="62"/>
      <c r="E31" s="62"/>
      <c r="F31" s="62"/>
      <c r="G31" s="62">
        <v>222000</v>
      </c>
      <c r="H31" s="62">
        <f t="shared" si="0"/>
        <v>0</v>
      </c>
      <c r="I31" s="62">
        <f t="shared" si="1"/>
        <v>184000</v>
      </c>
    </row>
    <row r="32" spans="1:9" ht="15" customHeight="1" thickBot="1">
      <c r="A32" s="54">
        <v>30</v>
      </c>
      <c r="B32" s="229" t="s">
        <v>1560</v>
      </c>
      <c r="C32" s="62" t="s">
        <v>10</v>
      </c>
      <c r="D32" s="62"/>
      <c r="E32" s="62"/>
      <c r="F32" s="62"/>
      <c r="G32" s="62">
        <v>222000</v>
      </c>
      <c r="H32" s="62">
        <f t="shared" si="0"/>
        <v>0</v>
      </c>
      <c r="I32" s="62">
        <f t="shared" si="1"/>
        <v>184000</v>
      </c>
    </row>
    <row r="33" spans="1:10" ht="16.5" thickBot="1">
      <c r="A33" s="4">
        <v>31</v>
      </c>
      <c r="B33" s="229" t="s">
        <v>1561</v>
      </c>
      <c r="C33" s="62" t="s">
        <v>10</v>
      </c>
      <c r="D33" s="62"/>
      <c r="E33" s="62"/>
      <c r="F33" s="62"/>
      <c r="G33" s="62">
        <v>222000</v>
      </c>
      <c r="H33" s="62">
        <f t="shared" si="0"/>
        <v>0</v>
      </c>
      <c r="I33" s="62">
        <f t="shared" si="1"/>
        <v>184000</v>
      </c>
    </row>
    <row r="34" spans="1:10" ht="16.5" thickBot="1">
      <c r="A34" s="54">
        <v>32</v>
      </c>
      <c r="B34" s="231" t="s">
        <v>1562</v>
      </c>
      <c r="C34" s="62" t="s">
        <v>10</v>
      </c>
      <c r="D34" s="62"/>
      <c r="E34" s="62"/>
      <c r="F34" s="62"/>
      <c r="G34" s="62">
        <v>222000</v>
      </c>
      <c r="H34" s="62">
        <f t="shared" si="0"/>
        <v>0</v>
      </c>
      <c r="I34" s="62">
        <f t="shared" si="1"/>
        <v>184000</v>
      </c>
    </row>
    <row r="35" spans="1:10" ht="18" customHeight="1">
      <c r="A35" s="4">
        <v>34</v>
      </c>
      <c r="B35" s="54"/>
      <c r="C35" s="54"/>
      <c r="D35" s="62"/>
      <c r="E35" s="62"/>
      <c r="F35" s="62"/>
      <c r="G35" s="62">
        <v>222000</v>
      </c>
      <c r="H35" s="62">
        <f t="shared" si="0"/>
        <v>0</v>
      </c>
      <c r="I35" s="62">
        <f t="shared" si="1"/>
        <v>184000</v>
      </c>
    </row>
    <row r="36" spans="1:10" ht="15.75">
      <c r="A36" s="54">
        <v>35</v>
      </c>
      <c r="B36" s="54"/>
      <c r="C36" s="54"/>
      <c r="D36" s="62"/>
      <c r="E36" s="62"/>
      <c r="F36" s="62"/>
      <c r="G36" s="62">
        <v>222000</v>
      </c>
      <c r="H36" s="62">
        <f t="shared" si="0"/>
        <v>0</v>
      </c>
      <c r="I36" s="62">
        <f t="shared" si="1"/>
        <v>184000</v>
      </c>
    </row>
    <row r="37" spans="1:10" s="33" customFormat="1" ht="15.75" customHeight="1">
      <c r="A37" s="141">
        <v>36</v>
      </c>
      <c r="B37" s="141"/>
      <c r="C37" s="141"/>
      <c r="D37" s="62"/>
      <c r="E37" s="62"/>
      <c r="F37" s="62"/>
      <c r="G37" s="62">
        <v>222000</v>
      </c>
      <c r="H37" s="62">
        <f t="shared" si="0"/>
        <v>0</v>
      </c>
      <c r="I37" s="62">
        <f t="shared" si="1"/>
        <v>184000</v>
      </c>
    </row>
    <row r="38" spans="1:10" ht="17.25" customHeight="1">
      <c r="A38" s="4">
        <v>37</v>
      </c>
      <c r="B38" s="54"/>
      <c r="C38" s="54"/>
      <c r="D38" s="62"/>
      <c r="E38" s="62"/>
      <c r="F38" s="62"/>
      <c r="G38" s="62">
        <v>222000</v>
      </c>
      <c r="H38" s="62">
        <f t="shared" si="0"/>
        <v>0</v>
      </c>
      <c r="I38" s="62">
        <f t="shared" si="1"/>
        <v>184000</v>
      </c>
    </row>
    <row r="39" spans="1:10" ht="16.5" customHeight="1">
      <c r="A39" s="54">
        <v>38</v>
      </c>
      <c r="B39" s="54"/>
      <c r="C39" s="54"/>
      <c r="D39" s="62"/>
      <c r="E39" s="62"/>
      <c r="F39" s="62"/>
      <c r="G39" s="62">
        <v>222000</v>
      </c>
      <c r="H39" s="62">
        <f t="shared" si="0"/>
        <v>0</v>
      </c>
      <c r="I39" s="62">
        <f t="shared" si="1"/>
        <v>184000</v>
      </c>
    </row>
    <row r="40" spans="1:10" ht="15.75">
      <c r="A40" s="54">
        <v>39</v>
      </c>
      <c r="B40" s="54"/>
      <c r="C40" s="54"/>
      <c r="D40" s="62"/>
      <c r="E40" s="62"/>
      <c r="F40" s="62"/>
      <c r="G40" s="62">
        <v>222000</v>
      </c>
      <c r="H40" s="62">
        <f t="shared" si="0"/>
        <v>0</v>
      </c>
      <c r="I40" s="62">
        <f t="shared" si="1"/>
        <v>184000</v>
      </c>
    </row>
    <row r="41" spans="1:10" s="33" customFormat="1" ht="15.75">
      <c r="A41" s="14">
        <v>40</v>
      </c>
      <c r="B41" s="141"/>
      <c r="C41" s="141"/>
      <c r="D41" s="62"/>
      <c r="E41" s="62"/>
      <c r="F41" s="62"/>
      <c r="G41" s="62">
        <v>222000</v>
      </c>
      <c r="H41" s="62">
        <f t="shared" si="0"/>
        <v>0</v>
      </c>
      <c r="I41" s="62">
        <f t="shared" si="1"/>
        <v>184000</v>
      </c>
    </row>
    <row r="42" spans="1:10" ht="15.75">
      <c r="A42" s="54">
        <v>41</v>
      </c>
      <c r="B42" s="54"/>
      <c r="C42" s="54"/>
      <c r="D42" s="62"/>
      <c r="E42" s="62"/>
      <c r="F42" s="62"/>
      <c r="G42" s="62">
        <v>222000</v>
      </c>
      <c r="H42" s="62">
        <f t="shared" si="0"/>
        <v>0</v>
      </c>
      <c r="I42" s="62">
        <f t="shared" si="1"/>
        <v>184000</v>
      </c>
    </row>
    <row r="43" spans="1:10" ht="15.75">
      <c r="A43" s="54">
        <v>42</v>
      </c>
      <c r="B43" s="54"/>
      <c r="C43" s="54"/>
      <c r="D43" s="62"/>
      <c r="E43" s="62"/>
      <c r="F43" s="62"/>
      <c r="G43" s="62">
        <v>222000</v>
      </c>
      <c r="H43" s="62">
        <f t="shared" si="0"/>
        <v>0</v>
      </c>
      <c r="I43" s="62"/>
    </row>
    <row r="44" spans="1:10" s="33" customFormat="1" ht="19.5" customHeight="1">
      <c r="A44" s="14">
        <v>43</v>
      </c>
      <c r="B44" s="141"/>
      <c r="C44" s="141"/>
      <c r="D44" s="62"/>
      <c r="E44" s="62"/>
      <c r="F44" s="62"/>
      <c r="G44" s="62"/>
      <c r="H44" s="62"/>
      <c r="I44" s="62"/>
      <c r="J44" s="157"/>
    </row>
    <row r="45" spans="1:10" ht="15.75">
      <c r="A45" s="54">
        <v>44</v>
      </c>
      <c r="B45" s="141"/>
      <c r="C45" s="4"/>
      <c r="D45" s="62"/>
      <c r="E45" s="62"/>
      <c r="F45" s="62"/>
      <c r="G45" s="62"/>
      <c r="H45" s="62"/>
      <c r="I45" s="62"/>
    </row>
    <row r="47" spans="1:10">
      <c r="G47" s="105"/>
      <c r="H47" s="105"/>
      <c r="I47" s="105"/>
    </row>
  </sheetData>
  <sortState ref="A3:E45">
    <sortCondition ref="B2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139"/>
  <sheetViews>
    <sheetView topLeftCell="A112" workbookViewId="0">
      <selection activeCell="B97" sqref="B97:D125"/>
    </sheetView>
  </sheetViews>
  <sheetFormatPr defaultColWidth="8.85546875" defaultRowHeight="15"/>
  <cols>
    <col min="1" max="1" width="15.140625" customWidth="1"/>
    <col min="2" max="3" width="19.7109375" customWidth="1"/>
    <col min="4" max="4" width="15.5703125" customWidth="1"/>
    <col min="7" max="7" width="11.5703125" bestFit="1" customWidth="1"/>
    <col min="10" max="10" width="10.5703125" bestFit="1" customWidth="1"/>
  </cols>
  <sheetData>
    <row r="1" spans="1:10">
      <c r="A1" s="254" t="s">
        <v>109</v>
      </c>
      <c r="B1" s="256"/>
      <c r="C1" s="254" t="s">
        <v>110</v>
      </c>
      <c r="D1" s="256"/>
      <c r="G1" s="10"/>
      <c r="J1" t="s">
        <v>98</v>
      </c>
    </row>
    <row r="2" spans="1:10">
      <c r="A2" s="4" t="s">
        <v>99</v>
      </c>
      <c r="B2" s="5">
        <f>165*29500</f>
        <v>4867500</v>
      </c>
      <c r="C2" s="5" t="s">
        <v>105</v>
      </c>
      <c r="D2" s="5">
        <f>55*29500</f>
        <v>1622500</v>
      </c>
      <c r="G2" s="105"/>
      <c r="H2" s="105"/>
      <c r="J2" s="105">
        <v>55000</v>
      </c>
    </row>
    <row r="3" spans="1:10">
      <c r="A3" s="4" t="s">
        <v>100</v>
      </c>
      <c r="B3" s="5">
        <f>23*28500</f>
        <v>655500</v>
      </c>
      <c r="C3" s="5" t="s">
        <v>106</v>
      </c>
      <c r="D3" s="5">
        <f>45*44500</f>
        <v>2002500</v>
      </c>
      <c r="G3" s="105"/>
      <c r="J3" s="105">
        <v>115000</v>
      </c>
    </row>
    <row r="4" spans="1:10">
      <c r="A4" s="4" t="s">
        <v>101</v>
      </c>
      <c r="B4" s="5">
        <f>4*24500</f>
        <v>98000</v>
      </c>
      <c r="C4" s="5" t="s">
        <v>107</v>
      </c>
      <c r="D4" s="5">
        <f>26*27500</f>
        <v>715000</v>
      </c>
      <c r="G4" s="105"/>
      <c r="J4" s="105">
        <v>170000</v>
      </c>
    </row>
    <row r="5" spans="1:10">
      <c r="A5" s="4" t="s">
        <v>102</v>
      </c>
      <c r="B5" s="5">
        <f>31*23500</f>
        <v>728500</v>
      </c>
      <c r="C5" s="5"/>
      <c r="D5" s="5">
        <f>24*39500</f>
        <v>948000</v>
      </c>
      <c r="G5" s="105"/>
      <c r="J5" s="105">
        <v>65000</v>
      </c>
    </row>
    <row r="6" spans="1:10">
      <c r="A6" s="4" t="s">
        <v>103</v>
      </c>
      <c r="B6" s="5">
        <f>1*15500</f>
        <v>15500</v>
      </c>
      <c r="C6" s="5"/>
      <c r="D6" s="5">
        <f>11*37500</f>
        <v>412500</v>
      </c>
      <c r="G6" s="105"/>
      <c r="J6" s="105">
        <v>40000</v>
      </c>
    </row>
    <row r="7" spans="1:10">
      <c r="A7" s="4" t="s">
        <v>104</v>
      </c>
      <c r="B7" s="5">
        <f>9*14500</f>
        <v>130500</v>
      </c>
      <c r="C7" s="5" t="s">
        <v>108</v>
      </c>
      <c r="D7" s="5">
        <f>1*24500</f>
        <v>24500</v>
      </c>
      <c r="G7" s="105"/>
      <c r="J7" s="105">
        <v>200000</v>
      </c>
    </row>
    <row r="8" spans="1:10">
      <c r="A8" s="4"/>
      <c r="B8" s="32">
        <f>SUM(B2:B7)</f>
        <v>6495500</v>
      </c>
      <c r="C8" s="5"/>
      <c r="D8" s="32">
        <f>SUM(D2:D6)</f>
        <v>5700500</v>
      </c>
      <c r="G8" s="105"/>
      <c r="J8" s="105">
        <v>47000</v>
      </c>
    </row>
    <row r="9" spans="1:10">
      <c r="A9" s="4"/>
      <c r="B9" s="4"/>
      <c r="C9" s="4"/>
      <c r="D9" s="4"/>
      <c r="G9" s="190"/>
      <c r="J9" s="105">
        <v>103000</v>
      </c>
    </row>
    <row r="10" spans="1:10">
      <c r="A10" s="13" t="s">
        <v>114</v>
      </c>
      <c r="B10" s="263">
        <f>SUM(B8:D8)</f>
        <v>12196000</v>
      </c>
      <c r="C10" s="264"/>
      <c r="D10" s="264"/>
      <c r="J10" s="105">
        <v>50000</v>
      </c>
    </row>
    <row r="11" spans="1:10">
      <c r="J11" s="105">
        <v>52000</v>
      </c>
    </row>
    <row r="12" spans="1:10">
      <c r="D12" s="105"/>
      <c r="J12" s="105">
        <v>16000</v>
      </c>
    </row>
    <row r="13" spans="1:10" ht="30">
      <c r="A13" s="9" t="s">
        <v>111</v>
      </c>
      <c r="B13" s="4" t="s">
        <v>112</v>
      </c>
      <c r="J13" s="105">
        <v>42000</v>
      </c>
    </row>
    <row r="14" spans="1:10">
      <c r="A14" s="5">
        <v>2000000</v>
      </c>
      <c r="B14" s="5">
        <v>216500</v>
      </c>
      <c r="J14" s="105">
        <v>50000</v>
      </c>
    </row>
    <row r="15" spans="1:10">
      <c r="A15" s="5">
        <v>1500000</v>
      </c>
      <c r="B15" s="4"/>
      <c r="J15" s="105">
        <v>38000</v>
      </c>
    </row>
    <row r="16" spans="1:10">
      <c r="A16" s="5">
        <v>2900000</v>
      </c>
      <c r="B16" s="4"/>
      <c r="J16" s="105">
        <v>90000</v>
      </c>
    </row>
    <row r="17" spans="1:10">
      <c r="A17" s="5">
        <v>900000</v>
      </c>
      <c r="B17" s="4"/>
      <c r="J17" s="105">
        <v>90000</v>
      </c>
    </row>
    <row r="18" spans="1:10">
      <c r="A18" s="5">
        <v>1700000</v>
      </c>
      <c r="B18" s="4"/>
      <c r="J18" s="105">
        <v>20000</v>
      </c>
    </row>
    <row r="19" spans="1:10">
      <c r="A19" s="5">
        <v>850000</v>
      </c>
      <c r="B19" s="4"/>
      <c r="J19" s="105">
        <v>260000</v>
      </c>
    </row>
    <row r="20" spans="1:10">
      <c r="A20" s="5"/>
      <c r="B20" s="4"/>
      <c r="J20" s="105">
        <v>428000</v>
      </c>
    </row>
    <row r="21" spans="1:10">
      <c r="A21" s="32">
        <f>SUM(A14:A20)</f>
        <v>9850000</v>
      </c>
      <c r="B21" s="32">
        <v>216500</v>
      </c>
      <c r="J21" s="105">
        <v>90000</v>
      </c>
    </row>
    <row r="22" spans="1:10">
      <c r="J22" s="105">
        <f>SUM(J2:J21)</f>
        <v>2021000</v>
      </c>
    </row>
    <row r="23" spans="1:10">
      <c r="A23" t="s">
        <v>113</v>
      </c>
      <c r="B23" s="190">
        <f>A21+B21</f>
        <v>10066500</v>
      </c>
    </row>
    <row r="26" spans="1:10">
      <c r="A26" s="251"/>
      <c r="B26" s="251"/>
      <c r="C26" s="190"/>
    </row>
    <row r="27" spans="1:10">
      <c r="G27" s="4"/>
    </row>
    <row r="28" spans="1:10">
      <c r="A28" s="262" t="s">
        <v>116</v>
      </c>
      <c r="B28" s="262"/>
      <c r="C28" s="4"/>
    </row>
    <row r="29" spans="1:10">
      <c r="A29" s="252" t="s">
        <v>95</v>
      </c>
      <c r="B29" s="252"/>
      <c r="C29" s="4" t="s">
        <v>117</v>
      </c>
    </row>
    <row r="30" spans="1:10">
      <c r="A30" s="252" t="s">
        <v>118</v>
      </c>
      <c r="B30" s="252"/>
      <c r="C30" s="4">
        <v>27000</v>
      </c>
    </row>
    <row r="31" spans="1:10">
      <c r="A31" s="252" t="s">
        <v>119</v>
      </c>
      <c r="B31" s="252"/>
      <c r="C31" s="192">
        <v>101000</v>
      </c>
    </row>
    <row r="32" spans="1:10">
      <c r="A32" s="267" t="s">
        <v>123</v>
      </c>
      <c r="B32" s="267"/>
      <c r="C32" s="194">
        <v>7500</v>
      </c>
    </row>
    <row r="33" spans="1:7">
      <c r="A33" s="268" t="s">
        <v>120</v>
      </c>
      <c r="B33" s="268"/>
      <c r="C33" s="193">
        <v>2021000</v>
      </c>
    </row>
    <row r="34" spans="1:7">
      <c r="A34" s="265" t="s">
        <v>115</v>
      </c>
      <c r="B34" s="266"/>
      <c r="C34" s="195">
        <f>SUM(C31:C33)</f>
        <v>2129500</v>
      </c>
    </row>
    <row r="38" spans="1:7" ht="30">
      <c r="A38" t="s">
        <v>121</v>
      </c>
      <c r="B38" s="10" t="s">
        <v>122</v>
      </c>
      <c r="C38" s="190">
        <f>B10-C34</f>
        <v>10066500</v>
      </c>
    </row>
    <row r="42" spans="1:7">
      <c r="A42" s="262" t="s">
        <v>124</v>
      </c>
      <c r="B42" s="262"/>
      <c r="C42" s="262"/>
    </row>
    <row r="43" spans="1:7">
      <c r="A43" s="4" t="s">
        <v>125</v>
      </c>
      <c r="B43" s="4" t="s">
        <v>126</v>
      </c>
      <c r="C43" s="4" t="s">
        <v>127</v>
      </c>
    </row>
    <row r="44" spans="1:7">
      <c r="A44" s="4" t="s">
        <v>97</v>
      </c>
      <c r="B44" s="5">
        <v>35000</v>
      </c>
      <c r="C44" s="4" t="s">
        <v>128</v>
      </c>
    </row>
    <row r="45" spans="1:7">
      <c r="A45" s="4"/>
      <c r="B45" s="5">
        <f>352000+65000+90000+68500+31500</f>
        <v>607000</v>
      </c>
      <c r="C45" s="5" t="s">
        <v>129</v>
      </c>
    </row>
    <row r="46" spans="1:7">
      <c r="A46" s="4"/>
      <c r="B46" s="5">
        <v>20000</v>
      </c>
      <c r="C46" s="5" t="s">
        <v>130</v>
      </c>
    </row>
    <row r="47" spans="1:7">
      <c r="A47" s="4"/>
      <c r="B47" s="5">
        <v>150000</v>
      </c>
      <c r="C47" s="5" t="s">
        <v>131</v>
      </c>
      <c r="G47" s="5">
        <v>41000</v>
      </c>
    </row>
    <row r="48" spans="1:7">
      <c r="A48" s="4"/>
      <c r="B48" s="5">
        <v>15000</v>
      </c>
      <c r="C48" s="5" t="s">
        <v>132</v>
      </c>
      <c r="G48" s="5">
        <v>78000</v>
      </c>
    </row>
    <row r="49" spans="1:7">
      <c r="A49" s="4"/>
      <c r="B49" s="5">
        <v>40000</v>
      </c>
      <c r="C49" s="5" t="s">
        <v>133</v>
      </c>
      <c r="G49" s="5">
        <v>280000</v>
      </c>
    </row>
    <row r="50" spans="1:7">
      <c r="A50" s="4"/>
      <c r="B50" s="5">
        <v>24000</v>
      </c>
      <c r="C50" s="5" t="s">
        <v>134</v>
      </c>
      <c r="G50" s="5">
        <v>120000</v>
      </c>
    </row>
    <row r="51" spans="1:7">
      <c r="A51" s="4"/>
      <c r="B51" s="5">
        <v>20000</v>
      </c>
      <c r="C51" s="5" t="s">
        <v>135</v>
      </c>
      <c r="G51" s="5">
        <v>218000</v>
      </c>
    </row>
    <row r="52" spans="1:7">
      <c r="A52" s="4"/>
      <c r="B52" s="5">
        <v>21000</v>
      </c>
      <c r="C52" s="5" t="s">
        <v>136</v>
      </c>
      <c r="G52" s="5">
        <v>30000</v>
      </c>
    </row>
    <row r="53" spans="1:7">
      <c r="A53" s="4"/>
      <c r="B53" s="5">
        <v>100000</v>
      </c>
      <c r="C53" s="5" t="s">
        <v>137</v>
      </c>
      <c r="G53" s="5">
        <v>221000</v>
      </c>
    </row>
    <row r="54" spans="1:7">
      <c r="A54" s="4"/>
      <c r="B54" s="5">
        <v>20000</v>
      </c>
      <c r="C54" s="5" t="s">
        <v>95</v>
      </c>
      <c r="G54" s="5">
        <v>220000</v>
      </c>
    </row>
    <row r="55" spans="1:7">
      <c r="A55" s="4"/>
      <c r="B55" s="5">
        <v>30000</v>
      </c>
      <c r="C55" s="5" t="s">
        <v>138</v>
      </c>
      <c r="G55" s="5">
        <v>406000</v>
      </c>
    </row>
    <row r="56" spans="1:7">
      <c r="A56" s="4"/>
      <c r="B56" s="5">
        <v>100000</v>
      </c>
      <c r="C56" s="5" t="s">
        <v>139</v>
      </c>
      <c r="G56" s="5">
        <v>280000</v>
      </c>
    </row>
    <row r="57" spans="1:7">
      <c r="A57" s="4"/>
      <c r="B57" s="5">
        <v>50000</v>
      </c>
      <c r="C57" s="5" t="s">
        <v>140</v>
      </c>
      <c r="G57" s="5">
        <v>108500</v>
      </c>
    </row>
    <row r="58" spans="1:7">
      <c r="A58" s="4"/>
      <c r="B58" s="5">
        <v>52000</v>
      </c>
      <c r="C58" s="5" t="s">
        <v>141</v>
      </c>
      <c r="G58" s="5">
        <v>434000</v>
      </c>
    </row>
    <row r="59" spans="1:7">
      <c r="A59" s="4"/>
      <c r="B59" s="5">
        <v>100000</v>
      </c>
      <c r="C59" s="5" t="s">
        <v>157</v>
      </c>
      <c r="G59" s="5">
        <v>149500</v>
      </c>
    </row>
    <row r="60" spans="1:7">
      <c r="A60" s="4"/>
      <c r="B60" s="5">
        <v>5000</v>
      </c>
      <c r="C60" s="5" t="s">
        <v>142</v>
      </c>
      <c r="G60" s="5">
        <v>386000</v>
      </c>
    </row>
    <row r="61" spans="1:7">
      <c r="A61" s="4"/>
      <c r="B61" s="5">
        <v>50000</v>
      </c>
      <c r="C61" s="5" t="s">
        <v>143</v>
      </c>
      <c r="G61" s="5">
        <v>130500</v>
      </c>
    </row>
    <row r="62" spans="1:7">
      <c r="A62" s="4"/>
      <c r="B62" s="5">
        <v>15000</v>
      </c>
      <c r="C62" s="5" t="s">
        <v>160</v>
      </c>
      <c r="G62" s="5">
        <v>231500</v>
      </c>
    </row>
    <row r="63" spans="1:7">
      <c r="A63" s="4"/>
      <c r="B63" s="5">
        <v>10000</v>
      </c>
      <c r="C63" s="5" t="s">
        <v>144</v>
      </c>
      <c r="G63" s="5">
        <v>317000</v>
      </c>
    </row>
    <row r="64" spans="1:7">
      <c r="A64" s="4"/>
      <c r="B64" s="5">
        <v>20000</v>
      </c>
      <c r="C64" s="5" t="s">
        <v>143</v>
      </c>
      <c r="G64" s="5">
        <v>193000</v>
      </c>
    </row>
    <row r="65" spans="1:7">
      <c r="A65" s="4"/>
      <c r="B65" s="5">
        <v>26000</v>
      </c>
      <c r="C65" s="5" t="s">
        <v>159</v>
      </c>
      <c r="G65" s="5">
        <v>157500</v>
      </c>
    </row>
    <row r="66" spans="1:7">
      <c r="A66" s="4"/>
      <c r="B66" s="5">
        <v>10000</v>
      </c>
      <c r="C66" s="5" t="s">
        <v>145</v>
      </c>
      <c r="G66" s="5">
        <v>722700</v>
      </c>
    </row>
    <row r="67" spans="1:7">
      <c r="A67" s="4"/>
      <c r="B67" s="5">
        <v>25000</v>
      </c>
      <c r="C67" s="5" t="s">
        <v>146</v>
      </c>
      <c r="G67" s="5">
        <v>407000</v>
      </c>
    </row>
    <row r="68" spans="1:7">
      <c r="A68" s="4"/>
      <c r="B68" s="5">
        <v>20000</v>
      </c>
      <c r="C68" s="5" t="s">
        <v>147</v>
      </c>
      <c r="G68" s="5">
        <v>178200</v>
      </c>
    </row>
    <row r="69" spans="1:7">
      <c r="A69" s="4"/>
      <c r="B69" s="5">
        <v>85000</v>
      </c>
      <c r="C69" s="5" t="s">
        <v>143</v>
      </c>
      <c r="G69" s="5"/>
    </row>
    <row r="70" spans="1:7">
      <c r="A70" s="4"/>
      <c r="B70" s="5">
        <v>12000</v>
      </c>
      <c r="C70" s="5" t="s">
        <v>148</v>
      </c>
      <c r="G70" s="5">
        <f>SUM(G47:G68)</f>
        <v>5309400</v>
      </c>
    </row>
    <row r="71" spans="1:7">
      <c r="A71" s="4"/>
      <c r="B71" s="5">
        <v>20000</v>
      </c>
      <c r="C71" s="5" t="s">
        <v>149</v>
      </c>
      <c r="G71" s="5"/>
    </row>
    <row r="72" spans="1:7">
      <c r="A72" s="4"/>
      <c r="B72" s="5">
        <v>5000</v>
      </c>
      <c r="C72" s="5" t="s">
        <v>150</v>
      </c>
      <c r="G72" s="5"/>
    </row>
    <row r="73" spans="1:7">
      <c r="A73" s="4"/>
      <c r="B73" s="5">
        <v>20000</v>
      </c>
      <c r="C73" s="5" t="s">
        <v>151</v>
      </c>
      <c r="G73" s="5"/>
    </row>
    <row r="74" spans="1:7">
      <c r="A74" s="4"/>
      <c r="B74" s="5">
        <v>10000</v>
      </c>
      <c r="C74" s="5" t="s">
        <v>152</v>
      </c>
      <c r="G74" s="5"/>
    </row>
    <row r="75" spans="1:7">
      <c r="A75" s="4"/>
      <c r="B75" s="5">
        <v>60000</v>
      </c>
      <c r="C75" s="5" t="s">
        <v>158</v>
      </c>
      <c r="G75" s="5"/>
    </row>
    <row r="76" spans="1:7">
      <c r="A76" s="4"/>
      <c r="B76" s="5">
        <v>5000</v>
      </c>
      <c r="C76" s="5" t="s">
        <v>153</v>
      </c>
      <c r="G76" s="5"/>
    </row>
    <row r="77" spans="1:7">
      <c r="A77" s="4"/>
      <c r="B77" s="5">
        <v>100000</v>
      </c>
      <c r="C77" s="5" t="s">
        <v>139</v>
      </c>
      <c r="G77" s="5"/>
    </row>
    <row r="78" spans="1:7">
      <c r="A78" s="4"/>
      <c r="B78" s="5">
        <v>10000</v>
      </c>
      <c r="C78" s="5" t="s">
        <v>154</v>
      </c>
      <c r="G78" s="5"/>
    </row>
    <row r="79" spans="1:7">
      <c r="A79" s="4"/>
      <c r="B79" s="5">
        <v>10000</v>
      </c>
      <c r="C79" s="5" t="s">
        <v>155</v>
      </c>
      <c r="G79" s="5"/>
    </row>
    <row r="80" spans="1:7">
      <c r="A80" s="4"/>
      <c r="B80" s="5">
        <f>109000+10000</f>
        <v>119000</v>
      </c>
      <c r="C80" s="5" t="s">
        <v>156</v>
      </c>
      <c r="G80" s="5"/>
    </row>
    <row r="81" spans="1:7">
      <c r="A81" s="4"/>
      <c r="B81" s="5">
        <f>SUM(B44:B80)</f>
        <v>2021000</v>
      </c>
      <c r="C81" s="5"/>
      <c r="G81" s="5"/>
    </row>
    <row r="82" spans="1:7">
      <c r="A82" s="4"/>
      <c r="B82" s="5"/>
      <c r="C82" s="5"/>
      <c r="G82" s="5"/>
    </row>
    <row r="83" spans="1:7">
      <c r="A83" s="4"/>
      <c r="B83" s="5"/>
      <c r="C83" s="5"/>
      <c r="G83" s="5"/>
    </row>
    <row r="84" spans="1:7">
      <c r="A84" s="4"/>
      <c r="B84" s="5"/>
      <c r="C84" s="5"/>
      <c r="G84" s="5"/>
    </row>
    <row r="85" spans="1:7">
      <c r="A85" s="4"/>
      <c r="B85" s="5"/>
      <c r="C85" s="5"/>
      <c r="G85" s="5"/>
    </row>
    <row r="86" spans="1:7">
      <c r="A86" s="4"/>
      <c r="B86" s="5"/>
      <c r="C86" s="5"/>
      <c r="G86" s="5"/>
    </row>
    <row r="87" spans="1:7">
      <c r="A87" s="4"/>
      <c r="B87" s="5"/>
      <c r="C87" s="5"/>
      <c r="G87" s="5"/>
    </row>
    <row r="88" spans="1:7">
      <c r="A88" s="4"/>
      <c r="B88" s="5"/>
      <c r="C88" s="5"/>
      <c r="G88" s="5"/>
    </row>
    <row r="89" spans="1:7">
      <c r="A89" s="4"/>
      <c r="B89" s="5"/>
      <c r="C89" s="5"/>
    </row>
    <row r="90" spans="1:7">
      <c r="A90" s="4"/>
      <c r="B90" s="5"/>
      <c r="C90" s="5"/>
    </row>
    <row r="91" spans="1:7">
      <c r="A91" s="4"/>
      <c r="B91" s="5"/>
      <c r="C91" s="5"/>
    </row>
    <row r="92" spans="1:7">
      <c r="A92" s="4"/>
      <c r="B92" s="5"/>
      <c r="C92" s="5"/>
    </row>
    <row r="93" spans="1:7">
      <c r="A93" s="4"/>
      <c r="B93" s="5"/>
      <c r="C93" s="5"/>
    </row>
    <row r="94" spans="1:7">
      <c r="A94" s="4"/>
      <c r="B94" s="5"/>
      <c r="C94" s="5"/>
    </row>
    <row r="97" spans="2:4">
      <c r="B97" s="5">
        <v>9890000</v>
      </c>
      <c r="C97" s="5">
        <v>9794300</v>
      </c>
      <c r="D97" s="5">
        <v>0</v>
      </c>
    </row>
    <row r="98" spans="2:4">
      <c r="B98" s="5">
        <v>11050000</v>
      </c>
      <c r="C98" s="5">
        <v>11029000</v>
      </c>
      <c r="D98" s="5">
        <v>95000</v>
      </c>
    </row>
    <row r="99" spans="2:4">
      <c r="B99" s="5">
        <v>10030000</v>
      </c>
      <c r="C99" s="5">
        <v>10049000</v>
      </c>
      <c r="D99" s="5">
        <v>20000</v>
      </c>
    </row>
    <row r="100" spans="2:4">
      <c r="B100" s="5">
        <v>9860000</v>
      </c>
      <c r="C100" s="5">
        <v>9916100</v>
      </c>
      <c r="D100" s="5">
        <v>0</v>
      </c>
    </row>
    <row r="101" spans="2:4">
      <c r="B101" s="5">
        <v>10030000</v>
      </c>
      <c r="C101" s="5">
        <v>10067000</v>
      </c>
      <c r="D101" s="5">
        <v>30000</v>
      </c>
    </row>
    <row r="102" spans="2:4">
      <c r="B102" s="5">
        <v>9570000</v>
      </c>
      <c r="C102" s="5">
        <v>9517100</v>
      </c>
      <c r="D102" s="5"/>
    </row>
    <row r="103" spans="2:4">
      <c r="B103" s="5">
        <v>8370000</v>
      </c>
      <c r="C103" s="5">
        <v>8373000</v>
      </c>
      <c r="D103" s="5">
        <v>2000</v>
      </c>
    </row>
    <row r="104" spans="2:4">
      <c r="B104" s="5">
        <v>8580000</v>
      </c>
      <c r="C104" s="5">
        <v>8599400</v>
      </c>
      <c r="D104" s="5">
        <v>2000</v>
      </c>
    </row>
    <row r="105" spans="2:4">
      <c r="B105" s="5">
        <v>8050000</v>
      </c>
      <c r="C105" s="5">
        <v>8037000</v>
      </c>
      <c r="D105" s="5">
        <v>20000</v>
      </c>
    </row>
    <row r="106" spans="2:4">
      <c r="B106" s="5">
        <v>9590000</v>
      </c>
      <c r="C106" s="5">
        <v>9515200</v>
      </c>
      <c r="D106" s="5">
        <v>75000</v>
      </c>
    </row>
    <row r="107" spans="2:4">
      <c r="B107" s="5">
        <v>9080000</v>
      </c>
      <c r="C107" s="5">
        <v>9026000</v>
      </c>
      <c r="D107" s="5">
        <v>4000</v>
      </c>
    </row>
    <row r="108" spans="2:4">
      <c r="B108" s="5">
        <v>9250000</v>
      </c>
      <c r="C108" s="5">
        <v>9096700</v>
      </c>
      <c r="D108" s="5">
        <v>169000</v>
      </c>
    </row>
    <row r="109" spans="2:4">
      <c r="B109" s="5">
        <v>8689000</v>
      </c>
      <c r="C109" s="5">
        <v>8647500</v>
      </c>
      <c r="D109" s="5">
        <v>34500</v>
      </c>
    </row>
    <row r="110" spans="2:4">
      <c r="B110" s="5">
        <v>8190000</v>
      </c>
      <c r="C110" s="5">
        <v>8193000</v>
      </c>
      <c r="D110" s="5">
        <v>1000</v>
      </c>
    </row>
    <row r="111" spans="2:4">
      <c r="B111" s="5">
        <v>7517000</v>
      </c>
      <c r="C111" s="5">
        <v>7461000</v>
      </c>
      <c r="D111" s="5">
        <v>58000</v>
      </c>
    </row>
    <row r="112" spans="2:4">
      <c r="B112" s="5">
        <v>8860000</v>
      </c>
      <c r="C112" s="5">
        <v>8820000</v>
      </c>
      <c r="D112" s="5">
        <v>47000</v>
      </c>
    </row>
    <row r="113" spans="2:4">
      <c r="B113" s="5">
        <v>11174000</v>
      </c>
      <c r="C113" s="5">
        <v>11142800</v>
      </c>
      <c r="D113" s="5">
        <v>39000</v>
      </c>
    </row>
    <row r="114" spans="2:4">
      <c r="B114" s="5">
        <v>11481000</v>
      </c>
      <c r="C114" s="5">
        <v>11449700</v>
      </c>
      <c r="D114" s="5">
        <v>77000</v>
      </c>
    </row>
    <row r="115" spans="2:4">
      <c r="B115" s="5">
        <v>6644000</v>
      </c>
      <c r="C115" s="5">
        <v>6600000</v>
      </c>
      <c r="D115" s="5">
        <v>67000</v>
      </c>
    </row>
    <row r="116" spans="2:4">
      <c r="B116" s="5">
        <v>10823000</v>
      </c>
      <c r="C116" s="5">
        <v>10781500</v>
      </c>
      <c r="D116" s="5">
        <v>47000</v>
      </c>
    </row>
    <row r="117" spans="2:4">
      <c r="B117" s="5">
        <v>9024000</v>
      </c>
      <c r="C117" s="5">
        <v>91112000</v>
      </c>
      <c r="D117" s="5">
        <v>39000</v>
      </c>
    </row>
    <row r="118" spans="2:4">
      <c r="B118" s="5">
        <v>11104000</v>
      </c>
      <c r="C118" s="5">
        <v>11387500</v>
      </c>
      <c r="D118" s="5">
        <v>12000</v>
      </c>
    </row>
    <row r="119" spans="2:4">
      <c r="B119" s="5">
        <v>12643000</v>
      </c>
      <c r="C119" s="5">
        <v>12377000</v>
      </c>
      <c r="D119" s="5">
        <v>251000</v>
      </c>
    </row>
    <row r="120" spans="2:4">
      <c r="B120" s="5">
        <v>10368000</v>
      </c>
      <c r="C120" s="5">
        <v>10343000</v>
      </c>
      <c r="D120" s="5">
        <v>113000</v>
      </c>
    </row>
    <row r="121" spans="2:4">
      <c r="B121" s="5">
        <v>13301000</v>
      </c>
      <c r="C121" s="5">
        <v>13433000</v>
      </c>
      <c r="D121" s="5">
        <v>0</v>
      </c>
    </row>
    <row r="122" spans="2:4">
      <c r="B122" s="5">
        <v>10093000</v>
      </c>
      <c r="C122" s="5">
        <v>9969400</v>
      </c>
      <c r="D122" s="5">
        <v>161000</v>
      </c>
    </row>
    <row r="123" spans="2:4">
      <c r="B123" s="5">
        <v>11750000</v>
      </c>
      <c r="C123" s="5">
        <v>11798200</v>
      </c>
      <c r="D123" s="5">
        <v>0</v>
      </c>
    </row>
    <row r="124" spans="2:4">
      <c r="B124" s="5">
        <v>9308000</v>
      </c>
      <c r="C124" s="5">
        <v>9252200</v>
      </c>
      <c r="D124" s="5"/>
    </row>
    <row r="125" spans="2:4">
      <c r="B125" s="5">
        <v>8093000</v>
      </c>
      <c r="C125" s="5">
        <v>8147700</v>
      </c>
      <c r="D125" s="5">
        <v>51000</v>
      </c>
    </row>
    <row r="126" spans="2:4">
      <c r="B126" s="5">
        <f>SUM(B97:B125)</f>
        <v>282412000</v>
      </c>
      <c r="C126" s="5">
        <f>SUM(C97:C125)</f>
        <v>363935300</v>
      </c>
      <c r="D126" s="5">
        <f>SUM(D97:D125)</f>
        <v>1414500</v>
      </c>
    </row>
    <row r="127" spans="2:4">
      <c r="B127" s="5"/>
      <c r="C127" s="5"/>
      <c r="D127" s="5"/>
    </row>
    <row r="128" spans="2:4">
      <c r="B128" s="5"/>
      <c r="C128" s="5"/>
      <c r="D128" s="5"/>
    </row>
    <row r="129" spans="2:4">
      <c r="B129" s="5"/>
      <c r="C129" s="5"/>
      <c r="D129" s="5"/>
    </row>
    <row r="130" spans="2:4">
      <c r="B130" s="5"/>
      <c r="C130" s="5"/>
      <c r="D130" s="5"/>
    </row>
    <row r="131" spans="2:4">
      <c r="B131" s="5"/>
      <c r="C131" s="5"/>
      <c r="D131" s="5"/>
    </row>
    <row r="132" spans="2:4">
      <c r="B132" s="5"/>
      <c r="C132" s="5"/>
      <c r="D132" s="5"/>
    </row>
    <row r="133" spans="2:4">
      <c r="B133" s="5"/>
      <c r="C133" s="5"/>
      <c r="D133" s="5"/>
    </row>
    <row r="134" spans="2:4">
      <c r="B134" s="5"/>
      <c r="C134" s="5"/>
      <c r="D134" s="5"/>
    </row>
    <row r="135" spans="2:4">
      <c r="B135" s="5"/>
      <c r="C135" s="5"/>
      <c r="D135" s="5"/>
    </row>
    <row r="136" spans="2:4">
      <c r="B136" s="5"/>
      <c r="C136" s="5"/>
      <c r="D136" s="5"/>
    </row>
    <row r="137" spans="2:4">
      <c r="B137" s="5"/>
      <c r="C137" s="5"/>
      <c r="D137" s="5"/>
    </row>
    <row r="138" spans="2:4">
      <c r="B138" s="5"/>
      <c r="C138" s="5"/>
      <c r="D138" s="5"/>
    </row>
    <row r="139" spans="2:4">
      <c r="B139" s="5"/>
      <c r="C139" s="5"/>
      <c r="D139" s="5"/>
    </row>
  </sheetData>
  <mergeCells count="12">
    <mergeCell ref="A42:C42"/>
    <mergeCell ref="B10:D10"/>
    <mergeCell ref="A1:B1"/>
    <mergeCell ref="C1:D1"/>
    <mergeCell ref="A26:B26"/>
    <mergeCell ref="A34:B34"/>
    <mergeCell ref="A32:B32"/>
    <mergeCell ref="A28:B28"/>
    <mergeCell ref="A29:B29"/>
    <mergeCell ref="A30:B30"/>
    <mergeCell ref="A31:B31"/>
    <mergeCell ref="A33:B3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selection sqref="A1:D1"/>
    </sheetView>
  </sheetViews>
  <sheetFormatPr defaultRowHeight="15"/>
  <cols>
    <col min="2" max="2" width="26.28515625" customWidth="1"/>
    <col min="3" max="3" width="16" customWidth="1"/>
    <col min="4" max="4" width="10.5703125" bestFit="1" customWidth="1"/>
  </cols>
  <sheetData>
    <row r="1" spans="1:4">
      <c r="A1" s="40" t="s">
        <v>163</v>
      </c>
      <c r="B1" s="40" t="s">
        <v>164</v>
      </c>
      <c r="C1" s="40" t="s">
        <v>165</v>
      </c>
      <c r="D1" s="40" t="s">
        <v>166</v>
      </c>
    </row>
    <row r="2" spans="1:4">
      <c r="A2" s="4" t="s">
        <v>167</v>
      </c>
      <c r="B2" s="5">
        <v>9890000</v>
      </c>
      <c r="C2" s="5">
        <v>9794300</v>
      </c>
      <c r="D2" s="5">
        <v>0</v>
      </c>
    </row>
    <row r="3" spans="1:4">
      <c r="A3" s="4" t="s">
        <v>41</v>
      </c>
      <c r="B3" s="5">
        <v>11050000</v>
      </c>
      <c r="C3" s="5">
        <v>11029000</v>
      </c>
      <c r="D3" s="5">
        <v>95000</v>
      </c>
    </row>
    <row r="4" spans="1:4">
      <c r="A4" s="4" t="s">
        <v>42</v>
      </c>
      <c r="B4" s="5">
        <v>10030000</v>
      </c>
      <c r="C4" s="5">
        <v>10049000</v>
      </c>
      <c r="D4" s="5">
        <v>20000</v>
      </c>
    </row>
    <row r="5" spans="1:4">
      <c r="A5" s="4" t="s">
        <v>43</v>
      </c>
      <c r="B5" s="5">
        <v>9860000</v>
      </c>
      <c r="C5" s="5">
        <v>9916100</v>
      </c>
      <c r="D5" s="5">
        <v>0</v>
      </c>
    </row>
    <row r="6" spans="1:4">
      <c r="A6" s="4" t="s">
        <v>44</v>
      </c>
      <c r="B6" s="5">
        <v>10030000</v>
      </c>
      <c r="C6" s="5">
        <v>10067000</v>
      </c>
      <c r="D6" s="5">
        <v>35000</v>
      </c>
    </row>
    <row r="7" spans="1:4">
      <c r="A7" s="4" t="s">
        <v>45</v>
      </c>
      <c r="B7" s="5">
        <v>9570000</v>
      </c>
      <c r="C7" s="5">
        <v>9517100</v>
      </c>
      <c r="D7" s="5"/>
    </row>
    <row r="8" spans="1:4">
      <c r="A8" s="4" t="s">
        <v>46</v>
      </c>
      <c r="B8" s="5">
        <v>8370000</v>
      </c>
      <c r="C8" s="5">
        <v>8373000</v>
      </c>
      <c r="D8" s="5">
        <v>2000</v>
      </c>
    </row>
    <row r="9" spans="1:4">
      <c r="A9" s="4" t="s">
        <v>47</v>
      </c>
      <c r="B9" s="5">
        <v>8580000</v>
      </c>
      <c r="C9" s="5">
        <v>8599400</v>
      </c>
      <c r="D9" s="5">
        <v>2000</v>
      </c>
    </row>
    <row r="10" spans="1:4">
      <c r="A10" s="4" t="s">
        <v>48</v>
      </c>
      <c r="B10" s="5">
        <v>8050000</v>
      </c>
      <c r="C10" s="5">
        <v>8037000</v>
      </c>
      <c r="D10" s="5">
        <v>20000</v>
      </c>
    </row>
    <row r="11" spans="1:4">
      <c r="A11" s="4" t="s">
        <v>49</v>
      </c>
      <c r="B11" s="5">
        <v>9590000</v>
      </c>
      <c r="C11" s="5">
        <v>9515200</v>
      </c>
      <c r="D11" s="5">
        <v>75000</v>
      </c>
    </row>
    <row r="12" spans="1:4">
      <c r="A12" s="4" t="s">
        <v>50</v>
      </c>
      <c r="B12" s="5">
        <v>9080000</v>
      </c>
      <c r="C12" s="5">
        <v>9026000</v>
      </c>
      <c r="D12" s="5">
        <v>4000</v>
      </c>
    </row>
    <row r="13" spans="1:4">
      <c r="A13" s="4" t="s">
        <v>51</v>
      </c>
      <c r="B13" s="5">
        <v>9250000</v>
      </c>
      <c r="C13" s="5">
        <v>9096700</v>
      </c>
      <c r="D13" s="5">
        <v>169000</v>
      </c>
    </row>
    <row r="14" spans="1:4">
      <c r="A14" s="4" t="s">
        <v>52</v>
      </c>
      <c r="B14" s="5">
        <v>8689000</v>
      </c>
      <c r="C14" s="5">
        <v>8647500</v>
      </c>
      <c r="D14" s="5">
        <v>34500</v>
      </c>
    </row>
    <row r="15" spans="1:4">
      <c r="A15" s="4" t="s">
        <v>53</v>
      </c>
      <c r="B15" s="5">
        <v>8190000</v>
      </c>
      <c r="C15" s="5">
        <v>8193000</v>
      </c>
      <c r="D15" s="5">
        <v>1000</v>
      </c>
    </row>
    <row r="16" spans="1:4">
      <c r="A16" s="4" t="s">
        <v>73</v>
      </c>
      <c r="B16" s="5">
        <v>8860000</v>
      </c>
      <c r="C16" s="5">
        <v>8820000</v>
      </c>
      <c r="D16" s="5">
        <v>47000</v>
      </c>
    </row>
    <row r="17" spans="1:4">
      <c r="A17" s="4" t="s">
        <v>54</v>
      </c>
      <c r="B17" s="5">
        <v>7517000</v>
      </c>
      <c r="C17" s="5">
        <v>7461000</v>
      </c>
      <c r="D17" s="5">
        <v>58000</v>
      </c>
    </row>
    <row r="18" spans="1:4">
      <c r="A18" s="4" t="s">
        <v>55</v>
      </c>
      <c r="B18" s="5">
        <v>11174000</v>
      </c>
      <c r="C18" s="5">
        <v>11142800</v>
      </c>
      <c r="D18" s="5">
        <v>39000</v>
      </c>
    </row>
    <row r="19" spans="1:4">
      <c r="A19" s="4" t="s">
        <v>168</v>
      </c>
      <c r="B19" s="5">
        <v>11481000</v>
      </c>
      <c r="C19" s="5">
        <v>11449700</v>
      </c>
      <c r="D19" s="5">
        <v>77000</v>
      </c>
    </row>
    <row r="20" spans="1:4">
      <c r="A20" s="4" t="s">
        <v>56</v>
      </c>
      <c r="B20" s="5">
        <v>6644000</v>
      </c>
      <c r="C20" s="5">
        <v>6600000</v>
      </c>
      <c r="D20" s="5">
        <v>67000</v>
      </c>
    </row>
    <row r="21" spans="1:4">
      <c r="A21" s="4" t="s">
        <v>57</v>
      </c>
      <c r="B21" s="5">
        <v>10823000</v>
      </c>
      <c r="C21" s="5">
        <v>10781500</v>
      </c>
      <c r="D21" s="5">
        <v>47000</v>
      </c>
    </row>
    <row r="22" spans="1:4">
      <c r="A22" s="4" t="s">
        <v>58</v>
      </c>
      <c r="B22" s="5">
        <v>9024000</v>
      </c>
      <c r="C22" s="5">
        <v>9111200</v>
      </c>
      <c r="D22" s="5">
        <v>39000</v>
      </c>
    </row>
    <row r="23" spans="1:4">
      <c r="A23" s="4" t="s">
        <v>70</v>
      </c>
      <c r="B23" s="5">
        <v>11104000</v>
      </c>
      <c r="C23" s="5">
        <v>11387500</v>
      </c>
      <c r="D23" s="5">
        <v>12000</v>
      </c>
    </row>
    <row r="24" spans="1:4">
      <c r="A24" s="4" t="s">
        <v>59</v>
      </c>
      <c r="B24" s="5">
        <v>12643000</v>
      </c>
      <c r="C24" s="5">
        <v>12377000</v>
      </c>
      <c r="D24" s="5">
        <v>251000</v>
      </c>
    </row>
    <row r="25" spans="1:4">
      <c r="A25" s="4" t="s">
        <v>84</v>
      </c>
      <c r="B25" s="5">
        <v>12643000</v>
      </c>
      <c r="C25" s="5">
        <v>12377000</v>
      </c>
      <c r="D25" s="5">
        <v>251000</v>
      </c>
    </row>
    <row r="26" spans="1:4">
      <c r="A26" s="4" t="s">
        <v>86</v>
      </c>
      <c r="B26" s="5">
        <v>10368000</v>
      </c>
      <c r="C26" s="5">
        <v>10343000</v>
      </c>
      <c r="D26" s="5">
        <v>66000</v>
      </c>
    </row>
    <row r="27" spans="1:4">
      <c r="A27" s="4" t="s">
        <v>83</v>
      </c>
      <c r="B27" s="5">
        <v>13301000</v>
      </c>
      <c r="C27" s="5">
        <v>13433000</v>
      </c>
      <c r="D27" s="5">
        <v>0</v>
      </c>
    </row>
    <row r="28" spans="1:4">
      <c r="A28" s="4" t="s">
        <v>87</v>
      </c>
      <c r="B28" s="5">
        <v>10093000</v>
      </c>
      <c r="C28" s="5">
        <v>9969400</v>
      </c>
      <c r="D28" s="5">
        <v>161000</v>
      </c>
    </row>
    <row r="29" spans="1:4">
      <c r="A29" s="4" t="s">
        <v>88</v>
      </c>
      <c r="B29" s="5">
        <v>11750000</v>
      </c>
      <c r="C29" s="5">
        <v>11798200</v>
      </c>
      <c r="D29" s="5">
        <v>0</v>
      </c>
    </row>
    <row r="30" spans="1:4">
      <c r="A30" s="4" t="s">
        <v>89</v>
      </c>
      <c r="B30" s="5">
        <v>8093000</v>
      </c>
      <c r="C30" s="5">
        <v>8147700</v>
      </c>
      <c r="D30" s="5">
        <v>51000</v>
      </c>
    </row>
    <row r="31" spans="1:4">
      <c r="A31" s="14" t="s">
        <v>90</v>
      </c>
      <c r="B31" s="5">
        <v>9308000</v>
      </c>
      <c r="C31" s="5">
        <v>9252200</v>
      </c>
      <c r="D31" s="15">
        <v>0</v>
      </c>
    </row>
    <row r="32" spans="1:4">
      <c r="A32" s="14"/>
      <c r="B32" s="4"/>
      <c r="C32" s="4"/>
      <c r="D32" s="15"/>
    </row>
    <row r="33" spans="1:4">
      <c r="A33" s="4"/>
      <c r="B33" s="5">
        <f>SUM(B2:B30)</f>
        <v>285747000</v>
      </c>
      <c r="C33" s="5">
        <f>SUM(C2:C30)</f>
        <v>285059300</v>
      </c>
      <c r="D33" s="5">
        <f>SUM(D2:D31)</f>
        <v>1623500</v>
      </c>
    </row>
    <row r="34" spans="1:4">
      <c r="A34" s="4"/>
      <c r="B34" s="4"/>
      <c r="C34" s="4"/>
      <c r="D34" s="4"/>
    </row>
    <row r="36" spans="1:4">
      <c r="B36" s="105">
        <f>C33-B33</f>
        <v>-687700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0"/>
  <sheetViews>
    <sheetView topLeftCell="A4" workbookViewId="0">
      <selection activeCell="E42" sqref="E42"/>
    </sheetView>
  </sheetViews>
  <sheetFormatPr defaultColWidth="8.85546875" defaultRowHeight="15"/>
  <cols>
    <col min="1" max="1" width="4.7109375" customWidth="1"/>
    <col min="2" max="2" width="41" customWidth="1"/>
    <col min="3" max="3" width="6.28515625" customWidth="1"/>
    <col min="4" max="4" width="9.42578125" customWidth="1"/>
    <col min="5" max="7" width="9.85546875" customWidth="1"/>
    <col min="8" max="8" width="11.85546875" customWidth="1"/>
    <col min="9" max="10" width="12" customWidth="1"/>
    <col min="11" max="11" width="21.28515625" customWidth="1"/>
    <col min="12" max="12" width="19" customWidth="1"/>
  </cols>
  <sheetData>
    <row r="1" spans="1:12">
      <c r="B1" s="2" t="s">
        <v>43</v>
      </c>
    </row>
    <row r="2" spans="1:12" ht="30">
      <c r="A2" s="1" t="s">
        <v>0</v>
      </c>
      <c r="B2" s="1" t="s">
        <v>1</v>
      </c>
      <c r="C2" s="3" t="s">
        <v>64</v>
      </c>
      <c r="D2" s="3" t="s">
        <v>4</v>
      </c>
      <c r="E2" s="3" t="s">
        <v>5</v>
      </c>
      <c r="F2" s="3" t="s">
        <v>6</v>
      </c>
      <c r="G2" s="3" t="s">
        <v>40</v>
      </c>
      <c r="H2" s="3" t="s">
        <v>7</v>
      </c>
      <c r="I2" s="3" t="s">
        <v>8</v>
      </c>
      <c r="J2" s="3" t="s">
        <v>467</v>
      </c>
      <c r="K2" s="3" t="s">
        <v>169</v>
      </c>
      <c r="L2" s="1"/>
    </row>
    <row r="3" spans="1:12" ht="15.75">
      <c r="A3" s="4">
        <v>1</v>
      </c>
      <c r="B3" s="132" t="s">
        <v>507</v>
      </c>
      <c r="C3" s="5"/>
      <c r="D3" s="5">
        <v>75000</v>
      </c>
      <c r="E3" s="5"/>
      <c r="F3" s="5"/>
      <c r="G3" s="5"/>
      <c r="H3" s="5">
        <v>175000</v>
      </c>
      <c r="I3" s="5">
        <f t="shared" ref="I3:I34" si="0">SUM(D3:G3)</f>
        <v>75000</v>
      </c>
      <c r="J3" s="4">
        <f t="shared" ref="J3:J34" si="1">105000-I3</f>
        <v>30000</v>
      </c>
      <c r="K3" s="4">
        <v>678388347</v>
      </c>
    </row>
    <row r="4" spans="1:12" ht="15.75">
      <c r="A4" s="4">
        <v>2</v>
      </c>
      <c r="B4" s="132" t="s">
        <v>476</v>
      </c>
      <c r="C4" s="171"/>
      <c r="D4" s="15">
        <v>25000</v>
      </c>
      <c r="E4" s="15"/>
      <c r="F4" s="15"/>
      <c r="G4" s="15"/>
      <c r="H4" s="5">
        <v>175000</v>
      </c>
      <c r="I4" s="5">
        <f t="shared" si="0"/>
        <v>25000</v>
      </c>
      <c r="J4" s="5">
        <f t="shared" si="1"/>
        <v>80000</v>
      </c>
      <c r="K4" s="4">
        <v>677727119</v>
      </c>
    </row>
    <row r="5" spans="1:12" ht="15.75">
      <c r="A5" s="4">
        <v>3</v>
      </c>
      <c r="B5" s="132" t="s">
        <v>404</v>
      </c>
      <c r="C5" s="123"/>
      <c r="D5" s="5">
        <v>175000</v>
      </c>
      <c r="E5" s="5"/>
      <c r="F5" s="5"/>
      <c r="G5" s="5"/>
      <c r="H5" s="5">
        <v>175000</v>
      </c>
      <c r="I5" s="5">
        <f t="shared" si="0"/>
        <v>175000</v>
      </c>
      <c r="J5" s="5">
        <f t="shared" si="1"/>
        <v>-70000</v>
      </c>
      <c r="K5" s="4">
        <v>674454490</v>
      </c>
    </row>
    <row r="6" spans="1:12" ht="15.75">
      <c r="A6" s="4">
        <v>4</v>
      </c>
      <c r="B6" s="132" t="s">
        <v>399</v>
      </c>
      <c r="C6" s="123"/>
      <c r="D6" s="5">
        <v>25000</v>
      </c>
      <c r="E6" s="5"/>
      <c r="F6" s="5"/>
      <c r="G6" s="5"/>
      <c r="H6" s="5">
        <v>175000</v>
      </c>
      <c r="I6" s="5">
        <f t="shared" si="0"/>
        <v>25000</v>
      </c>
      <c r="J6" s="5">
        <f t="shared" si="1"/>
        <v>80000</v>
      </c>
      <c r="K6" s="4">
        <v>676095376</v>
      </c>
    </row>
    <row r="7" spans="1:12" ht="15.75">
      <c r="A7" s="4">
        <v>5</v>
      </c>
      <c r="B7" s="132" t="s">
        <v>376</v>
      </c>
      <c r="C7" s="123"/>
      <c r="D7" s="5">
        <v>25000</v>
      </c>
      <c r="E7" s="5">
        <v>80000</v>
      </c>
      <c r="F7" s="5"/>
      <c r="G7" s="5"/>
      <c r="H7" s="5">
        <v>175000</v>
      </c>
      <c r="I7" s="5">
        <f t="shared" si="0"/>
        <v>105000</v>
      </c>
      <c r="J7" s="5">
        <f t="shared" si="1"/>
        <v>0</v>
      </c>
      <c r="K7" s="4">
        <v>699551031</v>
      </c>
    </row>
    <row r="8" spans="1:12" s="33" customFormat="1" ht="15.75">
      <c r="A8" s="4">
        <v>6</v>
      </c>
      <c r="B8" s="132" t="s">
        <v>385</v>
      </c>
      <c r="C8" s="216"/>
      <c r="D8" s="5">
        <v>80000</v>
      </c>
      <c r="E8" s="5"/>
      <c r="F8" s="5"/>
      <c r="G8" s="5"/>
      <c r="H8" s="5">
        <v>175000</v>
      </c>
      <c r="I8" s="5">
        <f t="shared" si="0"/>
        <v>80000</v>
      </c>
      <c r="J8" s="5">
        <f t="shared" si="1"/>
        <v>25000</v>
      </c>
      <c r="K8" s="4">
        <v>699992659</v>
      </c>
    </row>
    <row r="9" spans="1:12" ht="15.75">
      <c r="A9" s="4">
        <v>7</v>
      </c>
      <c r="B9" s="132" t="s">
        <v>373</v>
      </c>
      <c r="C9" s="123"/>
      <c r="D9" s="5">
        <v>25000</v>
      </c>
      <c r="E9" s="5">
        <v>40000</v>
      </c>
      <c r="F9" s="5"/>
      <c r="G9" s="5"/>
      <c r="H9" s="5">
        <v>175000</v>
      </c>
      <c r="I9" s="5">
        <f t="shared" si="0"/>
        <v>65000</v>
      </c>
      <c r="J9" s="5">
        <f t="shared" si="1"/>
        <v>40000</v>
      </c>
      <c r="K9" s="4">
        <v>6990668455</v>
      </c>
    </row>
    <row r="10" spans="1:12" ht="15.75">
      <c r="A10" s="4">
        <v>8</v>
      </c>
      <c r="B10" s="132" t="s">
        <v>388</v>
      </c>
      <c r="C10" s="123"/>
      <c r="D10" s="5">
        <v>175000</v>
      </c>
      <c r="E10" s="5"/>
      <c r="F10" s="5"/>
      <c r="G10" s="5"/>
      <c r="H10" s="5">
        <v>175000</v>
      </c>
      <c r="I10" s="5">
        <f t="shared" si="0"/>
        <v>175000</v>
      </c>
      <c r="J10" s="5">
        <f t="shared" si="1"/>
        <v>-70000</v>
      </c>
      <c r="K10" s="4">
        <v>6762979998</v>
      </c>
    </row>
    <row r="11" spans="1:12" ht="15.75">
      <c r="A11" s="4">
        <v>9</v>
      </c>
      <c r="B11" s="132" t="s">
        <v>357</v>
      </c>
      <c r="C11" s="123"/>
      <c r="D11" s="5">
        <v>25000</v>
      </c>
      <c r="E11" s="5"/>
      <c r="F11" s="5"/>
      <c r="G11" s="5"/>
      <c r="H11" s="5">
        <v>175000</v>
      </c>
      <c r="I11" s="5">
        <f t="shared" si="0"/>
        <v>25000</v>
      </c>
      <c r="J11" s="5">
        <f t="shared" si="1"/>
        <v>80000</v>
      </c>
      <c r="K11" s="4">
        <v>695164800</v>
      </c>
    </row>
    <row r="12" spans="1:12" ht="15.75">
      <c r="A12" s="4">
        <v>10</v>
      </c>
      <c r="B12" s="132" t="s">
        <v>400</v>
      </c>
      <c r="C12" s="123"/>
      <c r="D12" s="5">
        <v>25000</v>
      </c>
      <c r="E12" s="5"/>
      <c r="F12" s="5"/>
      <c r="G12" s="5"/>
      <c r="H12" s="5">
        <v>175000</v>
      </c>
      <c r="I12" s="5">
        <f t="shared" si="0"/>
        <v>25000</v>
      </c>
      <c r="J12" s="5">
        <f t="shared" si="1"/>
        <v>80000</v>
      </c>
      <c r="K12" s="14">
        <v>691727972</v>
      </c>
    </row>
    <row r="13" spans="1:12" ht="15.75">
      <c r="A13" s="4">
        <v>11</v>
      </c>
      <c r="B13" s="132" t="s">
        <v>379</v>
      </c>
      <c r="C13" s="123"/>
      <c r="D13" s="5">
        <v>25000</v>
      </c>
      <c r="E13" s="5"/>
      <c r="F13" s="5"/>
      <c r="G13" s="5"/>
      <c r="H13" s="5">
        <v>175000</v>
      </c>
      <c r="I13" s="5">
        <f t="shared" si="0"/>
        <v>25000</v>
      </c>
      <c r="J13" s="5">
        <f t="shared" si="1"/>
        <v>80000</v>
      </c>
      <c r="K13" s="4">
        <v>651141094</v>
      </c>
    </row>
    <row r="14" spans="1:12" ht="15.75">
      <c r="A14" s="4">
        <v>12</v>
      </c>
      <c r="B14" s="132" t="s">
        <v>407</v>
      </c>
      <c r="C14" s="123"/>
      <c r="D14" s="5">
        <v>100000</v>
      </c>
      <c r="E14" s="5"/>
      <c r="F14" s="5"/>
      <c r="G14" s="5"/>
      <c r="H14" s="5">
        <v>175000</v>
      </c>
      <c r="I14" s="5">
        <f t="shared" si="0"/>
        <v>100000</v>
      </c>
      <c r="J14" s="5">
        <f t="shared" si="1"/>
        <v>5000</v>
      </c>
      <c r="K14" s="4">
        <v>675973233</v>
      </c>
    </row>
    <row r="15" spans="1:12" ht="15.75">
      <c r="A15" s="4">
        <v>13</v>
      </c>
      <c r="B15" s="132" t="s">
        <v>358</v>
      </c>
      <c r="C15" s="123"/>
      <c r="D15" s="5">
        <v>25000</v>
      </c>
      <c r="E15" s="5"/>
      <c r="F15" s="5"/>
      <c r="G15" s="5"/>
      <c r="H15" s="5">
        <v>175000</v>
      </c>
      <c r="I15" s="5">
        <f t="shared" si="0"/>
        <v>25000</v>
      </c>
      <c r="J15" s="5">
        <f t="shared" si="1"/>
        <v>80000</v>
      </c>
      <c r="K15" s="4" t="s">
        <v>359</v>
      </c>
    </row>
    <row r="16" spans="1:12" ht="15.75">
      <c r="A16" s="4">
        <v>14</v>
      </c>
      <c r="B16" s="132" t="s">
        <v>351</v>
      </c>
      <c r="C16" s="128"/>
      <c r="D16" s="5">
        <v>25000</v>
      </c>
      <c r="E16" s="5">
        <v>50000</v>
      </c>
      <c r="F16" s="5"/>
      <c r="G16" s="5"/>
      <c r="H16" s="5">
        <v>175000</v>
      </c>
      <c r="I16" s="5">
        <f t="shared" si="0"/>
        <v>75000</v>
      </c>
      <c r="J16" s="5">
        <f t="shared" si="1"/>
        <v>30000</v>
      </c>
      <c r="K16" s="4">
        <v>694763878</v>
      </c>
    </row>
    <row r="17" spans="1:11" ht="15.75">
      <c r="A17" s="4">
        <v>15</v>
      </c>
      <c r="B17" s="132" t="s">
        <v>408</v>
      </c>
      <c r="C17" s="123"/>
      <c r="D17" s="5">
        <v>80000</v>
      </c>
      <c r="E17" s="5">
        <v>25000</v>
      </c>
      <c r="F17" s="5"/>
      <c r="G17" s="5"/>
      <c r="H17" s="5">
        <v>175000</v>
      </c>
      <c r="I17" s="5">
        <f t="shared" si="0"/>
        <v>105000</v>
      </c>
      <c r="J17" s="5">
        <f t="shared" si="1"/>
        <v>0</v>
      </c>
      <c r="K17" s="4">
        <v>675086545</v>
      </c>
    </row>
    <row r="18" spans="1:11" ht="15.75">
      <c r="A18" s="4">
        <v>16</v>
      </c>
      <c r="B18" s="132" t="s">
        <v>369</v>
      </c>
      <c r="C18" s="123"/>
      <c r="D18" s="5">
        <v>25000</v>
      </c>
      <c r="E18" s="5"/>
      <c r="F18" s="5"/>
      <c r="G18" s="5"/>
      <c r="H18" s="5">
        <v>175000</v>
      </c>
      <c r="I18" s="5">
        <f t="shared" si="0"/>
        <v>25000</v>
      </c>
      <c r="J18" s="5">
        <f t="shared" si="1"/>
        <v>80000</v>
      </c>
      <c r="K18" s="4" t="s">
        <v>370</v>
      </c>
    </row>
    <row r="19" spans="1:11" ht="15.75">
      <c r="A19" s="4">
        <v>17</v>
      </c>
      <c r="B19" s="132" t="s">
        <v>352</v>
      </c>
      <c r="C19" s="123"/>
      <c r="D19" s="5">
        <v>25000</v>
      </c>
      <c r="E19" s="5"/>
      <c r="F19" s="5"/>
      <c r="G19" s="5"/>
      <c r="H19" s="5">
        <v>175000</v>
      </c>
      <c r="I19" s="5">
        <f t="shared" si="0"/>
        <v>25000</v>
      </c>
      <c r="J19" s="5">
        <f t="shared" si="1"/>
        <v>80000</v>
      </c>
      <c r="K19" s="4">
        <v>6779554846</v>
      </c>
    </row>
    <row r="20" spans="1:11" ht="15.75" customHeight="1">
      <c r="A20" s="4">
        <v>18</v>
      </c>
      <c r="B20" s="132" t="s">
        <v>380</v>
      </c>
      <c r="C20" s="246"/>
      <c r="D20" s="5">
        <v>25000</v>
      </c>
      <c r="E20" s="5"/>
      <c r="F20" s="5"/>
      <c r="G20" s="5"/>
      <c r="H20" s="5">
        <v>175000</v>
      </c>
      <c r="I20" s="5">
        <f t="shared" si="0"/>
        <v>25000</v>
      </c>
      <c r="J20" s="5">
        <f t="shared" si="1"/>
        <v>80000</v>
      </c>
      <c r="K20" s="4">
        <v>659420495</v>
      </c>
    </row>
    <row r="21" spans="1:11" ht="15.75">
      <c r="A21" s="4">
        <v>19</v>
      </c>
      <c r="B21" s="132" t="s">
        <v>365</v>
      </c>
      <c r="C21" s="123">
        <v>1</v>
      </c>
      <c r="D21" s="5">
        <v>175000</v>
      </c>
      <c r="E21" s="5"/>
      <c r="F21" s="5"/>
      <c r="G21" s="5"/>
      <c r="H21" s="5">
        <v>175000</v>
      </c>
      <c r="I21" s="5">
        <f t="shared" si="0"/>
        <v>175000</v>
      </c>
      <c r="J21" s="5">
        <f t="shared" si="1"/>
        <v>-70000</v>
      </c>
      <c r="K21" s="4" t="s">
        <v>366</v>
      </c>
    </row>
    <row r="22" spans="1:11" ht="15.75">
      <c r="A22" s="4">
        <v>20</v>
      </c>
      <c r="B22" s="132" t="s">
        <v>396</v>
      </c>
      <c r="C22" s="171"/>
      <c r="D22" s="15">
        <v>25000</v>
      </c>
      <c r="E22" s="15">
        <v>130000</v>
      </c>
      <c r="F22" s="15"/>
      <c r="G22" s="15"/>
      <c r="H22" s="5">
        <v>175000</v>
      </c>
      <c r="I22" s="5">
        <f t="shared" si="0"/>
        <v>155000</v>
      </c>
      <c r="J22" s="5">
        <f t="shared" si="1"/>
        <v>-50000</v>
      </c>
      <c r="K22" s="4">
        <v>694580628</v>
      </c>
    </row>
    <row r="23" spans="1:11" ht="15.75">
      <c r="A23" s="4">
        <v>21</v>
      </c>
      <c r="B23" s="132" t="s">
        <v>393</v>
      </c>
      <c r="C23" s="123"/>
      <c r="D23" s="5">
        <v>150000</v>
      </c>
      <c r="E23" s="5"/>
      <c r="F23" s="5"/>
      <c r="G23" s="5"/>
      <c r="H23" s="5">
        <v>175000</v>
      </c>
      <c r="I23" s="5">
        <f t="shared" si="0"/>
        <v>150000</v>
      </c>
      <c r="J23" s="5">
        <f t="shared" si="1"/>
        <v>-45000</v>
      </c>
      <c r="K23" s="4">
        <v>674530961</v>
      </c>
    </row>
    <row r="24" spans="1:11" ht="15.75">
      <c r="A24" s="4">
        <v>22</v>
      </c>
      <c r="B24" s="132" t="s">
        <v>367</v>
      </c>
      <c r="C24" s="123"/>
      <c r="D24" s="5">
        <v>125000</v>
      </c>
      <c r="E24" s="5"/>
      <c r="F24" s="5"/>
      <c r="G24" s="5"/>
      <c r="H24" s="5">
        <v>175000</v>
      </c>
      <c r="I24" s="5">
        <f t="shared" si="0"/>
        <v>125000</v>
      </c>
      <c r="J24" s="5">
        <f t="shared" si="1"/>
        <v>-20000</v>
      </c>
      <c r="K24" s="4" t="s">
        <v>368</v>
      </c>
    </row>
    <row r="25" spans="1:11" ht="15.75">
      <c r="A25" s="4">
        <v>23</v>
      </c>
      <c r="B25" s="132" t="s">
        <v>491</v>
      </c>
      <c r="C25" s="5"/>
      <c r="D25" s="5">
        <v>25000</v>
      </c>
      <c r="E25" s="5"/>
      <c r="F25" s="5"/>
      <c r="G25" s="5"/>
      <c r="H25" s="5">
        <v>175000</v>
      </c>
      <c r="I25" s="5">
        <f t="shared" si="0"/>
        <v>25000</v>
      </c>
      <c r="J25" s="5">
        <f t="shared" si="1"/>
        <v>80000</v>
      </c>
      <c r="K25" s="4">
        <v>695861557</v>
      </c>
    </row>
    <row r="26" spans="1:11" ht="15.75">
      <c r="A26" s="4">
        <v>24</v>
      </c>
      <c r="B26" s="132" t="s">
        <v>353</v>
      </c>
      <c r="C26" s="123"/>
      <c r="D26" s="5">
        <v>25000</v>
      </c>
      <c r="E26" s="5"/>
      <c r="F26" s="5"/>
      <c r="G26" s="5"/>
      <c r="H26" s="5">
        <v>175000</v>
      </c>
      <c r="I26" s="5">
        <f t="shared" si="0"/>
        <v>25000</v>
      </c>
      <c r="J26" s="5">
        <f t="shared" si="1"/>
        <v>80000</v>
      </c>
      <c r="K26" s="4">
        <v>677082865</v>
      </c>
    </row>
    <row r="27" spans="1:11" ht="15.75">
      <c r="A27" s="4">
        <v>25</v>
      </c>
      <c r="B27" s="132" t="s">
        <v>360</v>
      </c>
      <c r="C27" s="123"/>
      <c r="D27" s="5">
        <v>25000</v>
      </c>
      <c r="E27" s="5"/>
      <c r="F27" s="5"/>
      <c r="G27" s="5"/>
      <c r="H27" s="5">
        <v>175000</v>
      </c>
      <c r="I27" s="5">
        <f t="shared" si="0"/>
        <v>25000</v>
      </c>
      <c r="J27" s="5">
        <f t="shared" si="1"/>
        <v>80000</v>
      </c>
      <c r="K27" s="4">
        <v>675200878</v>
      </c>
    </row>
    <row r="28" spans="1:11" s="33" customFormat="1" ht="15.75">
      <c r="A28" s="4">
        <v>26</v>
      </c>
      <c r="B28" s="132" t="s">
        <v>390</v>
      </c>
      <c r="C28" s="216"/>
      <c r="D28" s="5">
        <v>25000</v>
      </c>
      <c r="E28" s="5"/>
      <c r="F28" s="5"/>
      <c r="G28" s="5"/>
      <c r="H28" s="5">
        <v>175000</v>
      </c>
      <c r="I28" s="5">
        <f t="shared" si="0"/>
        <v>25000</v>
      </c>
      <c r="J28" s="5">
        <f t="shared" si="1"/>
        <v>80000</v>
      </c>
      <c r="K28" s="4">
        <v>683453577</v>
      </c>
    </row>
    <row r="29" spans="1:11" ht="15.75">
      <c r="A29" s="4">
        <v>27</v>
      </c>
      <c r="B29" s="132" t="s">
        <v>482</v>
      </c>
      <c r="C29" s="171"/>
      <c r="D29" s="15">
        <v>25000</v>
      </c>
      <c r="E29" s="15"/>
      <c r="F29" s="15"/>
      <c r="G29" s="15"/>
      <c r="H29" s="5">
        <v>175000</v>
      </c>
      <c r="I29" s="15">
        <f t="shared" si="0"/>
        <v>25000</v>
      </c>
      <c r="J29" s="15">
        <f t="shared" si="1"/>
        <v>80000</v>
      </c>
      <c r="K29" s="14">
        <v>677030145</v>
      </c>
    </row>
    <row r="30" spans="1:11" ht="15.75">
      <c r="A30" s="4">
        <v>28</v>
      </c>
      <c r="B30" s="132" t="s">
        <v>389</v>
      </c>
      <c r="C30" s="123"/>
      <c r="D30" s="5">
        <v>25000</v>
      </c>
      <c r="E30" s="5"/>
      <c r="F30" s="5"/>
      <c r="G30" s="5"/>
      <c r="H30" s="5">
        <v>175000</v>
      </c>
      <c r="I30" s="5">
        <f t="shared" si="0"/>
        <v>25000</v>
      </c>
      <c r="J30" s="5">
        <f t="shared" si="1"/>
        <v>80000</v>
      </c>
      <c r="K30" s="4">
        <v>677578662</v>
      </c>
    </row>
    <row r="31" spans="1:11" ht="15.75">
      <c r="A31" s="4">
        <v>29</v>
      </c>
      <c r="B31" s="132" t="s">
        <v>364</v>
      </c>
      <c r="C31" s="123"/>
      <c r="D31" s="5">
        <v>25000</v>
      </c>
      <c r="E31" s="5">
        <v>50000</v>
      </c>
      <c r="F31" s="5"/>
      <c r="G31" s="5"/>
      <c r="H31" s="5">
        <v>175000</v>
      </c>
      <c r="I31" s="5">
        <f t="shared" si="0"/>
        <v>75000</v>
      </c>
      <c r="J31" s="5">
        <f t="shared" si="1"/>
        <v>30000</v>
      </c>
      <c r="K31" s="4">
        <v>694056824</v>
      </c>
    </row>
    <row r="32" spans="1:11" ht="15.75">
      <c r="A32" s="4">
        <v>30</v>
      </c>
      <c r="B32" s="132" t="s">
        <v>502</v>
      </c>
      <c r="C32" s="5"/>
      <c r="D32" s="5">
        <v>80000</v>
      </c>
      <c r="E32" s="5"/>
      <c r="F32" s="5"/>
      <c r="G32" s="5"/>
      <c r="H32" s="5">
        <v>175000</v>
      </c>
      <c r="I32" s="5">
        <f t="shared" si="0"/>
        <v>80000</v>
      </c>
      <c r="J32" s="5">
        <f t="shared" si="1"/>
        <v>25000</v>
      </c>
      <c r="K32" s="4">
        <v>674952689</v>
      </c>
    </row>
    <row r="33" spans="1:11" ht="15.75">
      <c r="A33" s="4">
        <v>31</v>
      </c>
      <c r="B33" s="132" t="s">
        <v>374</v>
      </c>
      <c r="C33" s="123"/>
      <c r="D33" s="5">
        <v>80000</v>
      </c>
      <c r="E33" s="5">
        <v>25000</v>
      </c>
      <c r="F33" s="5"/>
      <c r="G33" s="5"/>
      <c r="H33" s="5">
        <v>175000</v>
      </c>
      <c r="I33" s="5">
        <f t="shared" si="0"/>
        <v>105000</v>
      </c>
      <c r="J33" s="5">
        <f t="shared" si="1"/>
        <v>0</v>
      </c>
      <c r="K33" s="4" t="s">
        <v>375</v>
      </c>
    </row>
    <row r="34" spans="1:11" ht="15.75">
      <c r="A34" s="4">
        <v>32</v>
      </c>
      <c r="B34" s="132" t="s">
        <v>362</v>
      </c>
      <c r="C34" s="123"/>
      <c r="D34" s="5">
        <v>25000</v>
      </c>
      <c r="E34" s="5"/>
      <c r="F34" s="5"/>
      <c r="G34" s="5"/>
      <c r="H34" s="5">
        <v>175000</v>
      </c>
      <c r="I34" s="5">
        <f t="shared" si="0"/>
        <v>25000</v>
      </c>
      <c r="J34" s="5">
        <f t="shared" si="1"/>
        <v>80000</v>
      </c>
      <c r="K34" s="4" t="s">
        <v>363</v>
      </c>
    </row>
    <row r="35" spans="1:11" ht="15.75">
      <c r="A35" s="4">
        <v>33</v>
      </c>
      <c r="B35" s="132" t="s">
        <v>377</v>
      </c>
      <c r="C35" s="123"/>
      <c r="D35" s="5">
        <v>150000</v>
      </c>
      <c r="E35" s="5">
        <v>25000</v>
      </c>
      <c r="F35" s="5"/>
      <c r="G35" s="5"/>
      <c r="H35" s="5">
        <v>175000</v>
      </c>
      <c r="I35" s="5">
        <f t="shared" ref="I35:I60" si="2">SUM(D35:G35)</f>
        <v>175000</v>
      </c>
      <c r="J35" s="5">
        <f t="shared" ref="J35:J60" si="3">105000-I35</f>
        <v>-70000</v>
      </c>
      <c r="K35" s="4">
        <v>674464241</v>
      </c>
    </row>
    <row r="36" spans="1:11" ht="15.75">
      <c r="A36" s="4">
        <v>34</v>
      </c>
      <c r="B36" s="132" t="s">
        <v>395</v>
      </c>
      <c r="C36" s="246"/>
      <c r="D36" s="5">
        <v>175000</v>
      </c>
      <c r="E36" s="5"/>
      <c r="F36" s="5"/>
      <c r="G36" s="5"/>
      <c r="H36" s="5">
        <v>175000</v>
      </c>
      <c r="I36" s="5">
        <f t="shared" si="2"/>
        <v>175000</v>
      </c>
      <c r="J36" s="5">
        <f t="shared" si="3"/>
        <v>-70000</v>
      </c>
      <c r="K36" s="4">
        <v>699461835</v>
      </c>
    </row>
    <row r="37" spans="1:11" ht="15.75">
      <c r="A37" s="4">
        <v>35</v>
      </c>
      <c r="B37" s="132" t="s">
        <v>361</v>
      </c>
      <c r="C37" s="123"/>
      <c r="D37" s="5">
        <v>25000</v>
      </c>
      <c r="E37" s="5"/>
      <c r="F37" s="5"/>
      <c r="G37" s="5"/>
      <c r="H37" s="5">
        <v>175000</v>
      </c>
      <c r="I37" s="5">
        <f t="shared" si="2"/>
        <v>25000</v>
      </c>
      <c r="J37" s="5">
        <f t="shared" si="3"/>
        <v>80000</v>
      </c>
      <c r="K37" s="4">
        <v>677397904</v>
      </c>
    </row>
    <row r="38" spans="1:11" ht="15.75">
      <c r="A38" s="4">
        <v>36</v>
      </c>
      <c r="B38" s="132" t="s">
        <v>383</v>
      </c>
      <c r="C38" s="128"/>
      <c r="D38" s="5">
        <v>25000</v>
      </c>
      <c r="E38" s="5">
        <v>150000</v>
      </c>
      <c r="F38" s="5"/>
      <c r="G38" s="5"/>
      <c r="H38" s="5">
        <v>175000</v>
      </c>
      <c r="I38" s="5">
        <f t="shared" si="2"/>
        <v>175000</v>
      </c>
      <c r="J38" s="5">
        <f t="shared" si="3"/>
        <v>-70000</v>
      </c>
      <c r="K38" s="4" t="s">
        <v>384</v>
      </c>
    </row>
    <row r="39" spans="1:11" ht="15.75">
      <c r="A39" s="4">
        <v>37</v>
      </c>
      <c r="B39" s="132" t="s">
        <v>386</v>
      </c>
      <c r="C39" s="123"/>
      <c r="D39" s="5">
        <v>30000</v>
      </c>
      <c r="E39" s="5">
        <v>50000</v>
      </c>
      <c r="F39" s="5"/>
      <c r="G39" s="5"/>
      <c r="H39" s="5">
        <v>175000</v>
      </c>
      <c r="I39" s="5">
        <f t="shared" si="2"/>
        <v>80000</v>
      </c>
      <c r="J39" s="5">
        <f t="shared" si="3"/>
        <v>25000</v>
      </c>
      <c r="K39" s="4">
        <v>699889494</v>
      </c>
    </row>
    <row r="40" spans="1:11" s="33" customFormat="1" ht="15.75">
      <c r="A40" s="4">
        <v>38</v>
      </c>
      <c r="B40" s="132" t="s">
        <v>477</v>
      </c>
      <c r="C40" s="171"/>
      <c r="D40" s="15">
        <v>25000</v>
      </c>
      <c r="E40" s="15"/>
      <c r="F40" s="15"/>
      <c r="G40" s="15"/>
      <c r="H40" s="5">
        <v>175000</v>
      </c>
      <c r="I40" s="5">
        <f t="shared" si="2"/>
        <v>25000</v>
      </c>
      <c r="J40" s="5">
        <f t="shared" si="3"/>
        <v>80000</v>
      </c>
      <c r="K40" s="4">
        <v>695060680</v>
      </c>
    </row>
    <row r="41" spans="1:11" ht="15.75">
      <c r="A41" s="4">
        <v>39</v>
      </c>
      <c r="B41" s="132" t="s">
        <v>488</v>
      </c>
      <c r="C41" s="123"/>
      <c r="D41" s="5">
        <v>29800</v>
      </c>
      <c r="E41" s="5">
        <v>75000</v>
      </c>
      <c r="F41" s="5"/>
      <c r="G41" s="5"/>
      <c r="H41" s="5">
        <v>175000</v>
      </c>
      <c r="I41" s="15">
        <f t="shared" si="2"/>
        <v>104800</v>
      </c>
      <c r="J41" s="5">
        <f t="shared" si="3"/>
        <v>200</v>
      </c>
      <c r="K41" s="4"/>
    </row>
    <row r="42" spans="1:11" ht="15.75">
      <c r="A42" s="4">
        <v>40</v>
      </c>
      <c r="B42" s="132" t="s">
        <v>391</v>
      </c>
      <c r="C42" s="123"/>
      <c r="D42" s="5">
        <v>25000</v>
      </c>
      <c r="E42" s="5">
        <v>80000</v>
      </c>
      <c r="F42" s="5"/>
      <c r="G42" s="5"/>
      <c r="H42" s="5">
        <v>175000</v>
      </c>
      <c r="I42" s="5">
        <f t="shared" si="2"/>
        <v>105000</v>
      </c>
      <c r="J42" s="5">
        <f t="shared" si="3"/>
        <v>0</v>
      </c>
      <c r="K42" s="4" t="s">
        <v>392</v>
      </c>
    </row>
    <row r="43" spans="1:11" ht="15.75">
      <c r="A43" s="4">
        <v>41</v>
      </c>
      <c r="B43" s="132" t="s">
        <v>402</v>
      </c>
      <c r="C43" s="171"/>
      <c r="D43" s="15">
        <v>25000</v>
      </c>
      <c r="E43" s="15"/>
      <c r="F43" s="15"/>
      <c r="G43" s="15"/>
      <c r="H43" s="5">
        <v>175000</v>
      </c>
      <c r="I43" s="5">
        <f t="shared" si="2"/>
        <v>25000</v>
      </c>
      <c r="J43" s="5">
        <f t="shared" si="3"/>
        <v>80000</v>
      </c>
      <c r="K43" s="4" t="s">
        <v>403</v>
      </c>
    </row>
    <row r="44" spans="1:11" s="33" customFormat="1" ht="15.75">
      <c r="A44" s="4">
        <v>42</v>
      </c>
      <c r="B44" s="132" t="s">
        <v>474</v>
      </c>
      <c r="C44" s="171"/>
      <c r="D44" s="15">
        <v>100000</v>
      </c>
      <c r="E44" s="15"/>
      <c r="F44" s="15"/>
      <c r="G44" s="15"/>
      <c r="H44" s="5">
        <v>175000</v>
      </c>
      <c r="I44" s="5">
        <f t="shared" si="2"/>
        <v>100000</v>
      </c>
      <c r="J44" s="5">
        <f t="shared" si="3"/>
        <v>5000</v>
      </c>
      <c r="K44" s="4" t="s">
        <v>475</v>
      </c>
    </row>
    <row r="45" spans="1:11" ht="15.75">
      <c r="A45" s="4">
        <v>43</v>
      </c>
      <c r="B45" s="132" t="s">
        <v>356</v>
      </c>
      <c r="C45" s="123"/>
      <c r="D45" s="5">
        <v>25000</v>
      </c>
      <c r="E45" s="5"/>
      <c r="F45" s="5"/>
      <c r="G45" s="5"/>
      <c r="H45" s="5">
        <v>175000</v>
      </c>
      <c r="I45" s="5">
        <f t="shared" si="2"/>
        <v>25000</v>
      </c>
      <c r="J45" s="5">
        <f t="shared" si="3"/>
        <v>80000</v>
      </c>
      <c r="K45" s="4">
        <v>653745625</v>
      </c>
    </row>
    <row r="46" spans="1:11" ht="15.75">
      <c r="A46" s="4">
        <v>44</v>
      </c>
      <c r="B46" s="132" t="s">
        <v>387</v>
      </c>
      <c r="C46" s="246"/>
      <c r="D46" s="5">
        <v>25000</v>
      </c>
      <c r="E46" s="5"/>
      <c r="F46" s="5"/>
      <c r="G46" s="5"/>
      <c r="H46" s="5">
        <v>175000</v>
      </c>
      <c r="I46" s="5">
        <f t="shared" si="2"/>
        <v>25000</v>
      </c>
      <c r="J46" s="5">
        <f t="shared" si="3"/>
        <v>80000</v>
      </c>
      <c r="K46" s="4">
        <v>67060881</v>
      </c>
    </row>
    <row r="47" spans="1:11" ht="15.75">
      <c r="A47" s="4">
        <v>45</v>
      </c>
      <c r="B47" s="132" t="s">
        <v>489</v>
      </c>
      <c r="C47" s="5"/>
      <c r="D47" s="5">
        <v>25000</v>
      </c>
      <c r="E47" s="5">
        <v>100000</v>
      </c>
      <c r="F47" s="5"/>
      <c r="G47" s="5"/>
      <c r="H47" s="5">
        <v>175000</v>
      </c>
      <c r="I47" s="15">
        <f t="shared" si="2"/>
        <v>125000</v>
      </c>
      <c r="J47" s="5">
        <f t="shared" si="3"/>
        <v>-20000</v>
      </c>
      <c r="K47" s="4"/>
    </row>
    <row r="48" spans="1:11" ht="15.75">
      <c r="A48" s="4">
        <v>46</v>
      </c>
      <c r="B48" s="132" t="s">
        <v>371</v>
      </c>
      <c r="C48" s="123"/>
      <c r="D48" s="5">
        <v>25000</v>
      </c>
      <c r="E48" s="5">
        <v>80000</v>
      </c>
      <c r="F48" s="5"/>
      <c r="G48" s="5"/>
      <c r="H48" s="5">
        <v>175000</v>
      </c>
      <c r="I48" s="5">
        <f t="shared" si="2"/>
        <v>105000</v>
      </c>
      <c r="J48" s="5">
        <f t="shared" si="3"/>
        <v>0</v>
      </c>
      <c r="K48" s="4">
        <v>679310797</v>
      </c>
    </row>
    <row r="49" spans="1:12" s="33" customFormat="1" ht="15.75">
      <c r="A49" s="4">
        <v>47</v>
      </c>
      <c r="B49" s="132" t="s">
        <v>378</v>
      </c>
      <c r="C49" s="216"/>
      <c r="D49" s="5">
        <v>25000</v>
      </c>
      <c r="E49" s="5"/>
      <c r="F49" s="5"/>
      <c r="G49" s="5"/>
      <c r="H49" s="5">
        <v>175000</v>
      </c>
      <c r="I49" s="5">
        <f t="shared" si="2"/>
        <v>25000</v>
      </c>
      <c r="J49" s="5">
        <f t="shared" si="3"/>
        <v>80000</v>
      </c>
      <c r="K49" s="4">
        <v>675687020</v>
      </c>
    </row>
    <row r="50" spans="1:12" s="33" customFormat="1" ht="15.75">
      <c r="A50" s="4">
        <v>48</v>
      </c>
      <c r="B50" s="132" t="s">
        <v>394</v>
      </c>
      <c r="C50" s="246"/>
      <c r="D50" s="5">
        <v>25000</v>
      </c>
      <c r="E50" s="5"/>
      <c r="F50" s="5"/>
      <c r="G50" s="5"/>
      <c r="H50" s="5">
        <v>175000</v>
      </c>
      <c r="I50" s="5">
        <f t="shared" si="2"/>
        <v>25000</v>
      </c>
      <c r="J50" s="5">
        <f t="shared" si="3"/>
        <v>80000</v>
      </c>
      <c r="K50" s="4">
        <v>677974347</v>
      </c>
    </row>
    <row r="51" spans="1:12" s="33" customFormat="1" ht="15.75">
      <c r="A51" s="4">
        <v>49</v>
      </c>
      <c r="B51" s="132" t="s">
        <v>401</v>
      </c>
      <c r="C51" s="246"/>
      <c r="D51" s="5">
        <v>25000</v>
      </c>
      <c r="E51" s="5">
        <v>100000</v>
      </c>
      <c r="F51" s="5"/>
      <c r="G51" s="5"/>
      <c r="H51" s="5">
        <v>175000</v>
      </c>
      <c r="I51" s="5">
        <f t="shared" si="2"/>
        <v>125000</v>
      </c>
      <c r="J51" s="5">
        <f t="shared" si="3"/>
        <v>-20000</v>
      </c>
      <c r="K51" s="14">
        <v>654353852</v>
      </c>
    </row>
    <row r="52" spans="1:12" s="33" customFormat="1" ht="15.75">
      <c r="A52" s="4">
        <v>50</v>
      </c>
      <c r="B52" s="132" t="s">
        <v>382</v>
      </c>
      <c r="C52" s="171"/>
      <c r="D52" s="15">
        <v>25000</v>
      </c>
      <c r="E52" s="15">
        <v>80000</v>
      </c>
      <c r="F52" s="15"/>
      <c r="G52" s="15"/>
      <c r="H52" s="5">
        <v>175000</v>
      </c>
      <c r="I52" s="5">
        <f t="shared" si="2"/>
        <v>105000</v>
      </c>
      <c r="J52" s="5">
        <f t="shared" si="3"/>
        <v>0</v>
      </c>
      <c r="K52" s="4">
        <v>699427845</v>
      </c>
    </row>
    <row r="53" spans="1:12" s="33" customFormat="1" ht="15.75">
      <c r="A53" s="4">
        <v>51</v>
      </c>
      <c r="B53" s="132" t="s">
        <v>372</v>
      </c>
      <c r="C53" s="246"/>
      <c r="D53" s="5">
        <v>25000</v>
      </c>
      <c r="E53" s="5"/>
      <c r="F53" s="5"/>
      <c r="G53" s="5"/>
      <c r="H53" s="5">
        <v>175000</v>
      </c>
      <c r="I53" s="5">
        <f t="shared" si="2"/>
        <v>25000</v>
      </c>
      <c r="J53" s="5">
        <f t="shared" si="3"/>
        <v>80000</v>
      </c>
      <c r="K53" s="4">
        <v>695188037</v>
      </c>
    </row>
    <row r="54" spans="1:12" s="33" customFormat="1" ht="15.75">
      <c r="A54" s="4">
        <v>52</v>
      </c>
      <c r="B54" s="132" t="s">
        <v>484</v>
      </c>
      <c r="C54" s="246"/>
      <c r="D54" s="5">
        <v>25000</v>
      </c>
      <c r="E54" s="5"/>
      <c r="F54" s="5"/>
      <c r="G54" s="5"/>
      <c r="H54" s="5">
        <v>175000</v>
      </c>
      <c r="I54" s="15">
        <f t="shared" si="2"/>
        <v>25000</v>
      </c>
      <c r="J54" s="5">
        <f t="shared" si="3"/>
        <v>80000</v>
      </c>
      <c r="K54" s="4">
        <v>674043554</v>
      </c>
    </row>
    <row r="55" spans="1:12" ht="15.75">
      <c r="A55" s="4">
        <v>53</v>
      </c>
      <c r="B55" s="132" t="s">
        <v>397</v>
      </c>
      <c r="C55" s="128"/>
      <c r="D55" s="5">
        <v>100000</v>
      </c>
      <c r="E55" s="5"/>
      <c r="F55" s="5"/>
      <c r="G55" s="5"/>
      <c r="H55" s="5">
        <v>175000</v>
      </c>
      <c r="I55" s="5">
        <f t="shared" si="2"/>
        <v>100000</v>
      </c>
      <c r="J55" s="5">
        <f t="shared" si="3"/>
        <v>5000</v>
      </c>
      <c r="K55" s="4" t="s">
        <v>398</v>
      </c>
    </row>
    <row r="56" spans="1:12" ht="15.75">
      <c r="A56" s="4">
        <v>54</v>
      </c>
      <c r="B56" s="132" t="s">
        <v>481</v>
      </c>
      <c r="C56" s="171"/>
      <c r="D56" s="15">
        <v>25000</v>
      </c>
      <c r="E56" s="15"/>
      <c r="F56" s="15"/>
      <c r="G56" s="15"/>
      <c r="H56" s="5">
        <v>175000</v>
      </c>
      <c r="I56" s="15">
        <f t="shared" si="2"/>
        <v>25000</v>
      </c>
      <c r="J56" s="15">
        <f t="shared" si="3"/>
        <v>80000</v>
      </c>
      <c r="K56" s="14">
        <v>677788158</v>
      </c>
    </row>
    <row r="57" spans="1:12" ht="15.75">
      <c r="A57" s="4">
        <v>55</v>
      </c>
      <c r="B57" s="132" t="s">
        <v>409</v>
      </c>
      <c r="C57" s="171"/>
      <c r="D57" s="15">
        <v>25000</v>
      </c>
      <c r="E57" s="15">
        <v>150000</v>
      </c>
      <c r="F57" s="15"/>
      <c r="G57" s="15"/>
      <c r="H57" s="5">
        <v>175000</v>
      </c>
      <c r="I57" s="5">
        <f t="shared" si="2"/>
        <v>175000</v>
      </c>
      <c r="J57" s="5">
        <f t="shared" si="3"/>
        <v>-70000</v>
      </c>
      <c r="K57" s="4">
        <v>683363645</v>
      </c>
      <c r="L57" s="4"/>
    </row>
    <row r="58" spans="1:12" ht="15.75">
      <c r="A58" s="4">
        <v>56</v>
      </c>
      <c r="B58" s="132" t="s">
        <v>354</v>
      </c>
      <c r="C58" s="171"/>
      <c r="D58" s="15">
        <v>25000</v>
      </c>
      <c r="E58" s="15">
        <v>100000</v>
      </c>
      <c r="F58" s="15"/>
      <c r="G58" s="15"/>
      <c r="H58" s="5">
        <v>175000</v>
      </c>
      <c r="I58" s="5">
        <f t="shared" si="2"/>
        <v>125000</v>
      </c>
      <c r="J58" s="5">
        <f t="shared" si="3"/>
        <v>-20000</v>
      </c>
      <c r="K58" s="4" t="s">
        <v>355</v>
      </c>
      <c r="L58" s="4"/>
    </row>
    <row r="59" spans="1:12" ht="15.75">
      <c r="A59" s="4">
        <v>57</v>
      </c>
      <c r="B59" s="132" t="s">
        <v>405</v>
      </c>
      <c r="C59" s="246"/>
      <c r="D59" s="5">
        <v>100000</v>
      </c>
      <c r="E59" s="5"/>
      <c r="F59" s="5"/>
      <c r="G59" s="5"/>
      <c r="H59" s="5">
        <v>175000</v>
      </c>
      <c r="I59" s="5">
        <f t="shared" si="2"/>
        <v>100000</v>
      </c>
      <c r="J59" s="5">
        <f t="shared" si="3"/>
        <v>5000</v>
      </c>
      <c r="K59" s="4" t="s">
        <v>406</v>
      </c>
      <c r="L59" s="4"/>
    </row>
    <row r="60" spans="1:12" ht="15.75">
      <c r="A60" s="4">
        <v>58</v>
      </c>
      <c r="B60" s="132" t="s">
        <v>381</v>
      </c>
      <c r="C60" s="246"/>
      <c r="D60" s="5">
        <v>25000</v>
      </c>
      <c r="E60" s="5">
        <v>100000</v>
      </c>
      <c r="F60" s="5"/>
      <c r="G60" s="5"/>
      <c r="H60" s="5">
        <v>175000</v>
      </c>
      <c r="I60" s="5">
        <f t="shared" si="2"/>
        <v>125000</v>
      </c>
      <c r="J60" s="5">
        <f t="shared" si="3"/>
        <v>-20000</v>
      </c>
      <c r="K60" s="4">
        <v>56573050</v>
      </c>
      <c r="L60" s="4"/>
    </row>
    <row r="61" spans="1:12" ht="15.75">
      <c r="A61" s="4">
        <v>59</v>
      </c>
      <c r="B61" s="132" t="s">
        <v>1671</v>
      </c>
      <c r="C61" s="5"/>
      <c r="D61" s="5">
        <v>25000</v>
      </c>
      <c r="E61" s="5"/>
      <c r="F61" s="5"/>
      <c r="G61" s="32"/>
      <c r="H61" s="5">
        <v>175000</v>
      </c>
      <c r="I61" s="5">
        <f t="shared" ref="I61:I74" si="4">SUM(D61:G61)</f>
        <v>25000</v>
      </c>
      <c r="J61" s="5">
        <f t="shared" ref="J61:J74" si="5">105000-I61</f>
        <v>80000</v>
      </c>
      <c r="K61" s="4"/>
      <c r="L61" s="4"/>
    </row>
    <row r="62" spans="1:12" ht="15.75">
      <c r="A62" s="4">
        <v>60</v>
      </c>
      <c r="B62" s="132" t="s">
        <v>1672</v>
      </c>
      <c r="C62" s="5"/>
      <c r="D62" s="5">
        <v>25000</v>
      </c>
      <c r="E62" s="5"/>
      <c r="F62" s="5"/>
      <c r="G62" s="5"/>
      <c r="H62" s="5">
        <v>175000</v>
      </c>
      <c r="I62" s="5">
        <f t="shared" si="4"/>
        <v>25000</v>
      </c>
      <c r="J62" s="5">
        <f t="shared" si="5"/>
        <v>80000</v>
      </c>
      <c r="K62" s="4"/>
      <c r="L62" s="4"/>
    </row>
    <row r="63" spans="1:12" ht="15.75">
      <c r="A63" s="4">
        <v>61</v>
      </c>
      <c r="B63" s="132"/>
      <c r="C63" s="5"/>
      <c r="D63" s="5"/>
      <c r="E63" s="5"/>
      <c r="F63" s="5"/>
      <c r="G63" s="5"/>
      <c r="H63" s="5">
        <v>175000</v>
      </c>
      <c r="I63" s="5">
        <f t="shared" si="4"/>
        <v>0</v>
      </c>
      <c r="J63" s="5">
        <f t="shared" si="5"/>
        <v>105000</v>
      </c>
      <c r="K63" s="4"/>
      <c r="L63" s="4"/>
    </row>
    <row r="64" spans="1:12" ht="15.75">
      <c r="A64" s="4">
        <v>62</v>
      </c>
      <c r="B64" s="132"/>
      <c r="C64" s="5"/>
      <c r="D64" s="5"/>
      <c r="E64" s="5"/>
      <c r="F64" s="5"/>
      <c r="G64" s="5"/>
      <c r="H64" s="5">
        <v>175000</v>
      </c>
      <c r="I64" s="5">
        <f t="shared" si="4"/>
        <v>0</v>
      </c>
      <c r="J64" s="5">
        <f t="shared" si="5"/>
        <v>105000</v>
      </c>
      <c r="K64" s="4"/>
    </row>
    <row r="65" spans="1:11" ht="15.75">
      <c r="A65" s="4">
        <v>63</v>
      </c>
      <c r="B65" s="132"/>
      <c r="C65" s="5"/>
      <c r="D65" s="5"/>
      <c r="E65" s="5"/>
      <c r="F65" s="5"/>
      <c r="G65" s="5"/>
      <c r="H65" s="5">
        <v>175000</v>
      </c>
      <c r="I65" s="5">
        <f t="shared" si="4"/>
        <v>0</v>
      </c>
      <c r="J65" s="5">
        <f t="shared" si="5"/>
        <v>105000</v>
      </c>
      <c r="K65" s="4"/>
    </row>
    <row r="66" spans="1:11" ht="11.25" customHeight="1">
      <c r="A66" s="4">
        <v>64</v>
      </c>
      <c r="B66" s="132"/>
      <c r="C66" s="5"/>
      <c r="D66" s="5"/>
      <c r="E66" s="5"/>
      <c r="F66" s="5"/>
      <c r="G66" s="5"/>
      <c r="H66" s="5">
        <v>175000</v>
      </c>
      <c r="I66" s="5">
        <f t="shared" si="4"/>
        <v>0</v>
      </c>
      <c r="J66" s="5">
        <f t="shared" si="5"/>
        <v>105000</v>
      </c>
      <c r="K66" s="4"/>
    </row>
    <row r="67" spans="1:11" ht="15.75" hidden="1">
      <c r="A67" s="4">
        <v>65</v>
      </c>
      <c r="B67" s="132"/>
      <c r="C67" s="5"/>
      <c r="D67" s="5"/>
      <c r="E67" s="5"/>
      <c r="F67" s="5"/>
      <c r="G67" s="5"/>
      <c r="H67" s="5">
        <v>175000</v>
      </c>
      <c r="I67" s="5">
        <f t="shared" si="4"/>
        <v>0</v>
      </c>
      <c r="J67" s="5">
        <f t="shared" si="5"/>
        <v>105000</v>
      </c>
      <c r="K67" s="4"/>
    </row>
    <row r="68" spans="1:11" ht="15.75">
      <c r="A68" s="4">
        <v>66</v>
      </c>
      <c r="B68" s="132"/>
      <c r="C68" s="5"/>
      <c r="D68" s="5"/>
      <c r="E68" s="5"/>
      <c r="F68" s="5"/>
      <c r="G68" s="5"/>
      <c r="H68" s="5">
        <v>175000</v>
      </c>
      <c r="I68" s="5">
        <f t="shared" si="4"/>
        <v>0</v>
      </c>
      <c r="J68" s="5">
        <f t="shared" si="5"/>
        <v>105000</v>
      </c>
      <c r="K68" s="4"/>
    </row>
    <row r="69" spans="1:11" ht="15.75">
      <c r="A69" s="4">
        <v>67</v>
      </c>
      <c r="B69" s="132"/>
      <c r="C69" s="5"/>
      <c r="D69" s="5"/>
      <c r="E69" s="5"/>
      <c r="F69" s="5"/>
      <c r="G69" s="5"/>
      <c r="H69" s="5">
        <v>175000</v>
      </c>
      <c r="I69" s="5">
        <f t="shared" si="4"/>
        <v>0</v>
      </c>
      <c r="J69" s="5">
        <f t="shared" si="5"/>
        <v>105000</v>
      </c>
      <c r="K69" s="4"/>
    </row>
    <row r="70" spans="1:11" ht="15.75">
      <c r="A70" s="4">
        <v>68</v>
      </c>
      <c r="B70" s="132"/>
      <c r="C70" s="5"/>
      <c r="D70" s="5"/>
      <c r="E70" s="5"/>
      <c r="F70" s="5"/>
      <c r="G70" s="5"/>
      <c r="H70" s="5">
        <v>175000</v>
      </c>
      <c r="I70" s="5">
        <f t="shared" si="4"/>
        <v>0</v>
      </c>
      <c r="J70" s="5">
        <f t="shared" si="5"/>
        <v>105000</v>
      </c>
      <c r="K70" s="4"/>
    </row>
    <row r="71" spans="1:11" ht="15.75">
      <c r="A71" s="4">
        <v>69</v>
      </c>
      <c r="B71" s="132"/>
      <c r="C71" s="5"/>
      <c r="D71" s="5"/>
      <c r="E71" s="5"/>
      <c r="F71" s="5"/>
      <c r="G71" s="5"/>
      <c r="H71" s="5">
        <v>175000</v>
      </c>
      <c r="I71" s="5">
        <f t="shared" si="4"/>
        <v>0</v>
      </c>
      <c r="J71" s="5">
        <f t="shared" si="5"/>
        <v>105000</v>
      </c>
      <c r="K71" s="4"/>
    </row>
    <row r="72" spans="1:11" ht="15.75">
      <c r="A72" s="4">
        <v>70</v>
      </c>
      <c r="B72" s="132"/>
      <c r="C72" s="5"/>
      <c r="D72" s="5"/>
      <c r="E72" s="5"/>
      <c r="F72" s="5"/>
      <c r="G72" s="5"/>
      <c r="H72" s="5">
        <v>175000</v>
      </c>
      <c r="I72" s="5">
        <f t="shared" si="4"/>
        <v>0</v>
      </c>
      <c r="J72" s="5">
        <f t="shared" si="5"/>
        <v>105000</v>
      </c>
      <c r="K72" s="4"/>
    </row>
    <row r="73" spans="1:11" ht="15.75">
      <c r="A73" s="4">
        <v>71</v>
      </c>
      <c r="B73" s="132"/>
      <c r="C73" s="5"/>
      <c r="D73" s="5"/>
      <c r="E73" s="5"/>
      <c r="F73" s="5"/>
      <c r="G73" s="5"/>
      <c r="H73" s="5">
        <v>175000</v>
      </c>
      <c r="I73" s="5">
        <f t="shared" si="4"/>
        <v>0</v>
      </c>
      <c r="J73" s="5">
        <f t="shared" si="5"/>
        <v>105000</v>
      </c>
      <c r="K73" s="4"/>
    </row>
    <row r="74" spans="1:11" ht="15.75">
      <c r="A74" s="4">
        <v>72</v>
      </c>
      <c r="B74" s="132"/>
      <c r="C74" s="5"/>
      <c r="D74" s="5"/>
      <c r="E74" s="5"/>
      <c r="F74" s="5"/>
      <c r="G74" s="5"/>
      <c r="H74" s="5">
        <v>175000</v>
      </c>
      <c r="I74" s="5">
        <f t="shared" si="4"/>
        <v>0</v>
      </c>
      <c r="J74" s="5">
        <f t="shared" si="5"/>
        <v>105000</v>
      </c>
      <c r="K74" s="4"/>
    </row>
    <row r="75" spans="1:11" ht="15.75">
      <c r="A75" s="4">
        <v>73</v>
      </c>
      <c r="B75" s="132"/>
      <c r="C75" s="5"/>
      <c r="D75" s="5"/>
      <c r="E75" s="5"/>
      <c r="F75" s="5"/>
      <c r="G75" s="5"/>
      <c r="H75" s="5">
        <v>175000</v>
      </c>
      <c r="I75" s="5"/>
      <c r="J75" s="4"/>
      <c r="K75" s="4"/>
    </row>
    <row r="76" spans="1:11" ht="15.75">
      <c r="A76" s="4">
        <v>74</v>
      </c>
      <c r="B76" s="132"/>
      <c r="C76" s="5"/>
      <c r="D76" s="5"/>
      <c r="E76" s="5"/>
      <c r="F76" s="5"/>
      <c r="G76" s="5"/>
      <c r="H76" s="4"/>
      <c r="I76" s="5"/>
      <c r="J76" s="4"/>
      <c r="K76" s="4"/>
    </row>
    <row r="77" spans="1:11" ht="15.75">
      <c r="A77" s="4">
        <v>75</v>
      </c>
      <c r="B77" s="132"/>
      <c r="C77" s="5"/>
      <c r="D77" s="5"/>
      <c r="E77" s="5"/>
      <c r="F77" s="5"/>
      <c r="G77" s="5"/>
      <c r="H77" s="4"/>
      <c r="I77" s="5"/>
      <c r="J77" s="4"/>
      <c r="K77" s="4"/>
    </row>
    <row r="78" spans="1:11" ht="15.75">
      <c r="A78" s="4">
        <v>76</v>
      </c>
      <c r="B78" s="132"/>
      <c r="C78" s="5"/>
      <c r="D78" s="5"/>
      <c r="E78" s="5"/>
      <c r="F78" s="5"/>
      <c r="G78" s="5"/>
      <c r="H78" s="4"/>
      <c r="I78" s="5"/>
      <c r="J78" s="4"/>
      <c r="K78" s="4"/>
    </row>
    <row r="79" spans="1:11" ht="15.75">
      <c r="A79" s="4">
        <v>77</v>
      </c>
      <c r="B79" s="132"/>
      <c r="C79" s="5"/>
      <c r="D79" s="5"/>
      <c r="E79" s="5"/>
      <c r="F79" s="5"/>
      <c r="G79" s="5"/>
      <c r="H79" s="4"/>
      <c r="I79" s="4"/>
      <c r="J79" s="4"/>
      <c r="K79" s="4"/>
    </row>
    <row r="80" spans="1:11" ht="15.75">
      <c r="A80" s="4">
        <v>78</v>
      </c>
      <c r="B80" s="132"/>
      <c r="C80" s="5"/>
      <c r="D80" s="5"/>
      <c r="E80" s="5"/>
      <c r="F80" s="5"/>
      <c r="G80" s="5"/>
      <c r="H80" s="4"/>
      <c r="I80" s="4"/>
      <c r="J80" s="4"/>
      <c r="K80" s="4"/>
    </row>
    <row r="81" spans="1:11" ht="15.75">
      <c r="A81" s="4">
        <v>79</v>
      </c>
      <c r="B81" s="132"/>
      <c r="C81" s="5"/>
      <c r="D81" s="5"/>
      <c r="E81" s="5"/>
      <c r="F81" s="5"/>
      <c r="G81" s="5"/>
      <c r="H81" s="4"/>
      <c r="I81" s="4"/>
      <c r="J81" s="4"/>
      <c r="K81" s="4"/>
    </row>
    <row r="82" spans="1:11" ht="15.75">
      <c r="A82" s="4">
        <v>80</v>
      </c>
      <c r="B82" s="249"/>
      <c r="C82" s="17"/>
      <c r="D82" s="17"/>
      <c r="E82" s="17"/>
      <c r="F82" s="17"/>
      <c r="G82" s="17"/>
    </row>
    <row r="83" spans="1:11" ht="15.75">
      <c r="A83" s="4">
        <v>81</v>
      </c>
      <c r="B83" s="132"/>
      <c r="C83" s="5"/>
      <c r="D83" s="5"/>
      <c r="E83" s="5"/>
      <c r="F83" s="5"/>
      <c r="G83" s="5"/>
    </row>
    <row r="84" spans="1:11" ht="15.75">
      <c r="A84" s="4">
        <v>82</v>
      </c>
      <c r="B84" s="132"/>
      <c r="C84" s="5"/>
      <c r="D84" s="5"/>
      <c r="E84" s="5"/>
      <c r="F84" s="5"/>
      <c r="G84" s="5"/>
    </row>
    <row r="85" spans="1:11" ht="15.75">
      <c r="A85" s="4">
        <v>83</v>
      </c>
      <c r="B85" s="132"/>
      <c r="C85" s="5"/>
      <c r="D85" s="5"/>
      <c r="E85" s="5"/>
      <c r="F85" s="5"/>
      <c r="G85" s="5"/>
    </row>
    <row r="86" spans="1:11" ht="15.75">
      <c r="A86" s="4">
        <v>84</v>
      </c>
      <c r="B86" s="132"/>
      <c r="C86" s="5"/>
      <c r="D86" s="5"/>
      <c r="E86" s="5"/>
      <c r="F86" s="5"/>
      <c r="G86" s="5"/>
    </row>
    <row r="87" spans="1:11" ht="15.75">
      <c r="A87" s="4">
        <v>85</v>
      </c>
      <c r="B87" s="132"/>
      <c r="C87" s="5"/>
      <c r="D87" s="5"/>
      <c r="E87" s="5"/>
      <c r="F87" s="5"/>
      <c r="G87" s="5"/>
    </row>
    <row r="88" spans="1:11" ht="15.75">
      <c r="A88" s="4">
        <v>86</v>
      </c>
      <c r="B88" s="132"/>
      <c r="C88" s="5"/>
      <c r="D88" s="5"/>
      <c r="E88" s="5"/>
      <c r="F88" s="5"/>
      <c r="G88" s="5"/>
    </row>
    <row r="89" spans="1:11" ht="15.75">
      <c r="A89" s="4">
        <v>87</v>
      </c>
      <c r="B89" s="132"/>
      <c r="C89" s="5"/>
      <c r="D89" s="5"/>
      <c r="E89" s="5"/>
      <c r="F89" s="5"/>
      <c r="G89" s="5"/>
    </row>
    <row r="90" spans="1:11" ht="15.75">
      <c r="A90" s="4">
        <v>88</v>
      </c>
      <c r="B90" s="132"/>
      <c r="C90" s="5"/>
      <c r="D90" s="5"/>
      <c r="E90" s="5"/>
      <c r="F90" s="5"/>
      <c r="G90" s="5"/>
    </row>
    <row r="91" spans="1:11" ht="15.75">
      <c r="A91" s="4">
        <v>89</v>
      </c>
      <c r="B91" s="132"/>
      <c r="C91" s="5"/>
      <c r="D91" s="5"/>
      <c r="E91" s="5"/>
      <c r="F91" s="5"/>
      <c r="G91" s="5"/>
    </row>
    <row r="92" spans="1:11" ht="15.75">
      <c r="A92" s="4">
        <v>90</v>
      </c>
      <c r="B92" s="132"/>
      <c r="C92" s="5"/>
      <c r="D92" s="5"/>
      <c r="E92" s="5"/>
      <c r="F92" s="5"/>
      <c r="G92" s="5"/>
    </row>
    <row r="93" spans="1:11" ht="15.75">
      <c r="A93" s="4">
        <v>91</v>
      </c>
      <c r="B93" s="132"/>
      <c r="C93" s="5"/>
      <c r="D93" s="5"/>
      <c r="E93" s="5"/>
      <c r="F93" s="5"/>
      <c r="G93" s="5"/>
    </row>
    <row r="94" spans="1:11" ht="15.75">
      <c r="A94" s="4">
        <v>92</v>
      </c>
      <c r="B94" s="132"/>
      <c r="C94" s="5"/>
      <c r="D94" s="5"/>
      <c r="E94" s="5"/>
      <c r="F94" s="5"/>
      <c r="G94" s="5"/>
    </row>
    <row r="95" spans="1:11" ht="15.75">
      <c r="A95" s="4">
        <v>93</v>
      </c>
      <c r="B95" s="132"/>
      <c r="C95" s="5"/>
      <c r="D95" s="5"/>
      <c r="E95" s="5"/>
      <c r="F95" s="5"/>
      <c r="G95" s="5"/>
    </row>
    <row r="96" spans="1:11" ht="15.75">
      <c r="A96" s="4">
        <v>94</v>
      </c>
      <c r="B96" s="132"/>
      <c r="C96" s="5"/>
      <c r="D96" s="5"/>
      <c r="E96" s="5"/>
      <c r="F96" s="5"/>
      <c r="G96" s="5"/>
    </row>
    <row r="97" spans="1:7" ht="15.75">
      <c r="A97" s="4">
        <v>95</v>
      </c>
      <c r="B97" s="132"/>
      <c r="C97" s="5"/>
      <c r="D97" s="5"/>
      <c r="E97" s="5"/>
      <c r="F97" s="5"/>
      <c r="G97" s="5"/>
    </row>
    <row r="98" spans="1:7" ht="15.75">
      <c r="A98" s="4">
        <v>96</v>
      </c>
      <c r="B98" s="132"/>
      <c r="C98" s="5"/>
      <c r="D98" s="5"/>
      <c r="E98" s="5"/>
      <c r="F98" s="5"/>
      <c r="G98" s="5"/>
    </row>
    <row r="99" spans="1:7" ht="15.75">
      <c r="A99" s="4">
        <v>97</v>
      </c>
      <c r="B99" s="132"/>
      <c r="C99" s="5"/>
      <c r="D99" s="5"/>
      <c r="E99" s="5"/>
      <c r="F99" s="5"/>
      <c r="G99" s="5"/>
    </row>
    <row r="100" spans="1:7" ht="15.75">
      <c r="A100" s="4">
        <v>98</v>
      </c>
      <c r="B100" s="132"/>
      <c r="C100" s="5"/>
      <c r="D100" s="5"/>
      <c r="E100" s="5"/>
      <c r="F100" s="5"/>
      <c r="G100" s="5"/>
    </row>
    <row r="101" spans="1:7" ht="15.75">
      <c r="A101" s="4">
        <v>99</v>
      </c>
      <c r="B101" s="132"/>
      <c r="C101" s="5"/>
      <c r="D101" s="5"/>
      <c r="E101" s="5"/>
      <c r="F101" s="5"/>
      <c r="G101" s="5"/>
    </row>
    <row r="102" spans="1:7" ht="15.75">
      <c r="A102" s="4">
        <v>100</v>
      </c>
      <c r="B102" s="132"/>
      <c r="C102" s="5"/>
      <c r="D102" s="5"/>
      <c r="E102" s="5"/>
      <c r="F102" s="5"/>
      <c r="G102" s="5"/>
    </row>
    <row r="103" spans="1:7" ht="15.75">
      <c r="A103" s="4">
        <v>101</v>
      </c>
      <c r="B103" s="132"/>
      <c r="C103" s="5"/>
      <c r="D103" s="5"/>
      <c r="E103" s="5"/>
      <c r="F103" s="5"/>
      <c r="G103" s="5"/>
    </row>
    <row r="104" spans="1:7" ht="15.75">
      <c r="A104" s="4">
        <v>102</v>
      </c>
      <c r="B104" s="132"/>
      <c r="C104" s="5"/>
      <c r="D104" s="5"/>
      <c r="E104" s="5"/>
      <c r="F104" s="5"/>
      <c r="G104" s="5"/>
    </row>
    <row r="105" spans="1:7" ht="15.75">
      <c r="A105" s="4">
        <v>103</v>
      </c>
      <c r="B105" s="132"/>
      <c r="C105" s="5"/>
      <c r="D105" s="5"/>
      <c r="E105" s="5"/>
      <c r="F105" s="5"/>
      <c r="G105" s="5"/>
    </row>
    <row r="106" spans="1:7" ht="15.75">
      <c r="A106" s="4">
        <v>104</v>
      </c>
      <c r="B106" s="132"/>
      <c r="C106" s="5"/>
      <c r="D106" s="5"/>
      <c r="E106" s="5"/>
      <c r="F106" s="5"/>
      <c r="G106" s="5"/>
    </row>
    <row r="107" spans="1:7" ht="15.75">
      <c r="A107" s="4">
        <v>105</v>
      </c>
      <c r="B107" s="132"/>
      <c r="C107" s="5"/>
      <c r="D107" s="5"/>
      <c r="E107" s="5"/>
      <c r="F107" s="5"/>
      <c r="G107" s="5"/>
    </row>
    <row r="108" spans="1:7" ht="15.75">
      <c r="A108" s="4">
        <v>106</v>
      </c>
      <c r="B108" s="132"/>
      <c r="C108" s="5"/>
      <c r="D108" s="5"/>
      <c r="E108" s="5"/>
      <c r="F108" s="5"/>
      <c r="G108" s="5"/>
    </row>
    <row r="109" spans="1:7" ht="15.75">
      <c r="A109" s="4">
        <v>107</v>
      </c>
      <c r="B109" s="132"/>
      <c r="C109" s="5"/>
      <c r="D109" s="5"/>
      <c r="E109" s="5"/>
      <c r="F109" s="5"/>
      <c r="G109" s="5"/>
    </row>
    <row r="110" spans="1:7" ht="15.75">
      <c r="A110" s="4">
        <v>108</v>
      </c>
      <c r="B110" s="132"/>
      <c r="C110" s="5"/>
      <c r="D110" s="5"/>
      <c r="E110" s="5"/>
      <c r="F110" s="5"/>
      <c r="G110" s="5"/>
    </row>
    <row r="111" spans="1:7" ht="15.75">
      <c r="A111" s="4">
        <v>109</v>
      </c>
      <c r="B111" s="132"/>
      <c r="C111" s="5"/>
      <c r="D111" s="5"/>
      <c r="E111" s="5"/>
      <c r="F111" s="5"/>
      <c r="G111" s="5"/>
    </row>
    <row r="112" spans="1:7" ht="15.75">
      <c r="A112" s="4">
        <v>110</v>
      </c>
      <c r="B112" s="132"/>
      <c r="C112" s="5"/>
      <c r="D112" s="5"/>
      <c r="E112" s="5"/>
      <c r="F112" s="5"/>
      <c r="G112" s="5"/>
    </row>
    <row r="113" spans="1:7" ht="15.75">
      <c r="A113" s="4">
        <v>111</v>
      </c>
      <c r="B113" s="132"/>
      <c r="C113" s="5"/>
      <c r="D113" s="5"/>
      <c r="E113" s="5"/>
      <c r="F113" s="5"/>
      <c r="G113" s="5"/>
    </row>
    <row r="114" spans="1:7" ht="15.75">
      <c r="A114" s="4">
        <v>112</v>
      </c>
      <c r="B114" s="132"/>
      <c r="C114" s="5"/>
      <c r="D114" s="5"/>
      <c r="E114" s="5"/>
      <c r="F114" s="5"/>
      <c r="G114" s="5"/>
    </row>
    <row r="115" spans="1:7" ht="15.75">
      <c r="A115" s="4">
        <v>113</v>
      </c>
      <c r="B115" s="132"/>
      <c r="C115" s="5"/>
      <c r="D115" s="5"/>
      <c r="E115" s="5"/>
      <c r="F115" s="5"/>
      <c r="G115" s="5"/>
    </row>
    <row r="116" spans="1:7" ht="15.75">
      <c r="A116" s="4">
        <v>114</v>
      </c>
      <c r="B116" s="132"/>
      <c r="C116" s="5"/>
      <c r="D116" s="5"/>
      <c r="E116" s="5"/>
      <c r="F116" s="5"/>
      <c r="G116" s="5"/>
    </row>
    <row r="117" spans="1:7" ht="15.75">
      <c r="A117" s="4">
        <v>115</v>
      </c>
      <c r="B117" s="132"/>
      <c r="C117" s="5"/>
      <c r="D117" s="5"/>
      <c r="E117" s="5"/>
      <c r="F117" s="5"/>
      <c r="G117" s="5"/>
    </row>
    <row r="118" spans="1:7" ht="15.75">
      <c r="A118" s="4">
        <v>116</v>
      </c>
      <c r="B118" s="132"/>
      <c r="C118" s="5"/>
      <c r="D118" s="5"/>
      <c r="E118" s="5"/>
      <c r="F118" s="5"/>
      <c r="G118" s="5"/>
    </row>
    <row r="119" spans="1:7" ht="15.75">
      <c r="A119" s="4">
        <v>117</v>
      </c>
      <c r="B119" s="132"/>
      <c r="C119" s="5"/>
      <c r="D119" s="5"/>
      <c r="E119" s="5"/>
      <c r="F119" s="5"/>
      <c r="G119" s="5"/>
    </row>
    <row r="120" spans="1:7" ht="15.75">
      <c r="A120" s="4">
        <v>118</v>
      </c>
      <c r="B120" s="132"/>
      <c r="C120" s="5"/>
      <c r="D120" s="5"/>
      <c r="E120" s="5"/>
      <c r="F120" s="5"/>
      <c r="G120" s="5"/>
    </row>
    <row r="121" spans="1:7" ht="15.75">
      <c r="A121" s="4">
        <v>119</v>
      </c>
      <c r="B121" s="132"/>
      <c r="C121" s="5"/>
      <c r="D121" s="5"/>
      <c r="E121" s="5"/>
      <c r="F121" s="5"/>
      <c r="G121" s="5"/>
    </row>
    <row r="122" spans="1:7" ht="15.75">
      <c r="A122" s="4">
        <v>120</v>
      </c>
      <c r="B122" s="132"/>
      <c r="C122" s="5"/>
      <c r="D122" s="5"/>
      <c r="E122" s="5"/>
      <c r="F122" s="5"/>
      <c r="G122" s="5"/>
    </row>
    <row r="123" spans="1:7" ht="15.75">
      <c r="A123" s="4">
        <v>121</v>
      </c>
      <c r="B123" s="132"/>
      <c r="C123" s="5"/>
      <c r="D123" s="5"/>
      <c r="E123" s="5"/>
      <c r="F123" s="5"/>
      <c r="G123" s="5"/>
    </row>
    <row r="124" spans="1:7" ht="15.75">
      <c r="A124" s="4">
        <v>122</v>
      </c>
      <c r="B124" s="132"/>
      <c r="C124" s="5"/>
      <c r="D124" s="5"/>
      <c r="E124" s="5"/>
      <c r="F124" s="5"/>
      <c r="G124" s="5"/>
    </row>
    <row r="125" spans="1:7" ht="15.75">
      <c r="A125" s="4">
        <v>123</v>
      </c>
      <c r="B125" s="132"/>
      <c r="C125" s="5"/>
      <c r="D125" s="5"/>
      <c r="E125" s="5"/>
      <c r="F125" s="5"/>
      <c r="G125" s="5"/>
    </row>
    <row r="126" spans="1:7" ht="15.75">
      <c r="A126" s="4">
        <v>124</v>
      </c>
      <c r="B126" s="132"/>
      <c r="C126" s="5"/>
      <c r="D126" s="5"/>
      <c r="E126" s="5"/>
      <c r="F126" s="5"/>
      <c r="G126" s="5"/>
    </row>
    <row r="127" spans="1:7" ht="15.75">
      <c r="A127" s="4">
        <v>125</v>
      </c>
      <c r="B127" s="132"/>
      <c r="C127" s="5"/>
      <c r="D127" s="5"/>
      <c r="E127" s="5"/>
      <c r="F127" s="5"/>
      <c r="G127" s="5"/>
    </row>
    <row r="128" spans="1:7" ht="15.75">
      <c r="A128" s="4">
        <v>126</v>
      </c>
      <c r="B128" s="132"/>
      <c r="C128" s="5"/>
      <c r="D128" s="5"/>
      <c r="E128" s="5"/>
      <c r="F128" s="5"/>
      <c r="G128" s="5"/>
    </row>
    <row r="129" spans="1:7" ht="15.75">
      <c r="A129" s="4">
        <v>127</v>
      </c>
      <c r="B129" s="132"/>
      <c r="C129" s="5"/>
      <c r="D129" s="5"/>
      <c r="E129" s="5"/>
      <c r="F129" s="5"/>
      <c r="G129" s="5"/>
    </row>
    <row r="130" spans="1:7" ht="15.75">
      <c r="A130" s="4">
        <v>128</v>
      </c>
      <c r="B130" s="132"/>
      <c r="C130" s="5"/>
      <c r="D130" s="5"/>
      <c r="E130" s="5"/>
      <c r="F130" s="5"/>
      <c r="G130" s="5"/>
    </row>
    <row r="131" spans="1:7" ht="15.75">
      <c r="A131" s="4">
        <v>129</v>
      </c>
      <c r="B131" s="132"/>
      <c r="C131" s="5"/>
      <c r="D131" s="5"/>
      <c r="E131" s="5"/>
      <c r="F131" s="5"/>
      <c r="G131" s="5"/>
    </row>
    <row r="132" spans="1:7" ht="15.75">
      <c r="A132" s="4">
        <v>130</v>
      </c>
      <c r="B132" s="132"/>
      <c r="C132" s="5"/>
      <c r="D132" s="5"/>
      <c r="E132" s="5"/>
      <c r="F132" s="5"/>
      <c r="G132" s="5"/>
    </row>
    <row r="133" spans="1:7" ht="15.75">
      <c r="A133" s="4">
        <v>131</v>
      </c>
      <c r="B133" s="132"/>
      <c r="C133" s="5"/>
      <c r="D133" s="5"/>
      <c r="E133" s="5"/>
      <c r="F133" s="5"/>
      <c r="G133" s="5"/>
    </row>
    <row r="134" spans="1:7" ht="15.75">
      <c r="A134" s="4">
        <v>132</v>
      </c>
      <c r="B134" s="132"/>
      <c r="C134" s="5"/>
      <c r="D134" s="5"/>
      <c r="E134" s="5"/>
      <c r="F134" s="5"/>
      <c r="G134" s="5"/>
    </row>
    <row r="135" spans="1:7" ht="15.75">
      <c r="A135" s="4">
        <v>133</v>
      </c>
      <c r="B135" s="132"/>
      <c r="C135" s="5"/>
      <c r="D135" s="5"/>
      <c r="E135" s="5"/>
      <c r="F135" s="5"/>
      <c r="G135" s="5"/>
    </row>
    <row r="136" spans="1:7" ht="15.75">
      <c r="A136" s="4">
        <v>134</v>
      </c>
      <c r="B136" s="132"/>
      <c r="C136" s="5"/>
      <c r="D136" s="5"/>
      <c r="E136" s="5"/>
      <c r="F136" s="5"/>
      <c r="G136" s="5"/>
    </row>
    <row r="137" spans="1:7" ht="15.75">
      <c r="A137" s="4">
        <v>135</v>
      </c>
      <c r="B137" s="132"/>
      <c r="C137" s="5"/>
      <c r="D137" s="5"/>
      <c r="E137" s="5"/>
      <c r="F137" s="5"/>
      <c r="G137" s="5"/>
    </row>
    <row r="138" spans="1:7" ht="15.75">
      <c r="A138" s="4">
        <v>136</v>
      </c>
      <c r="B138" s="132"/>
      <c r="C138" s="5"/>
      <c r="D138" s="5"/>
      <c r="E138" s="5"/>
      <c r="F138" s="5"/>
      <c r="G138" s="5"/>
    </row>
    <row r="139" spans="1:7" ht="15.75">
      <c r="A139" s="4">
        <v>137</v>
      </c>
      <c r="B139" s="132"/>
      <c r="C139" s="5"/>
      <c r="D139" s="5"/>
      <c r="E139" s="5"/>
      <c r="F139" s="5"/>
      <c r="G139" s="5"/>
    </row>
    <row r="140" spans="1:7" ht="15.75">
      <c r="A140" s="4">
        <v>138</v>
      </c>
      <c r="B140" s="132"/>
      <c r="C140" s="5"/>
      <c r="D140" s="5"/>
      <c r="E140" s="5"/>
      <c r="F140" s="5"/>
      <c r="G140" s="5"/>
    </row>
    <row r="141" spans="1:7" ht="15.75">
      <c r="A141" s="4">
        <v>139</v>
      </c>
      <c r="B141" s="132"/>
      <c r="C141" s="5"/>
      <c r="D141" s="5"/>
      <c r="E141" s="5"/>
      <c r="F141" s="5"/>
      <c r="G141" s="5"/>
    </row>
    <row r="142" spans="1:7">
      <c r="A142" s="4">
        <v>140</v>
      </c>
      <c r="C142" s="5"/>
      <c r="D142" s="5"/>
      <c r="E142" s="5"/>
      <c r="F142" s="5"/>
      <c r="G142" s="5"/>
    </row>
    <row r="143" spans="1:7">
      <c r="A143" s="4">
        <v>141</v>
      </c>
      <c r="C143" s="5"/>
      <c r="D143" s="5"/>
      <c r="E143" s="5"/>
      <c r="F143" s="5"/>
      <c r="G143" s="5"/>
    </row>
    <row r="144" spans="1:7">
      <c r="A144" s="4">
        <v>142</v>
      </c>
      <c r="C144" s="5"/>
      <c r="D144" s="5"/>
      <c r="E144" s="5"/>
      <c r="F144" s="5"/>
      <c r="G144" s="5"/>
    </row>
    <row r="145" spans="1:7">
      <c r="A145" s="4">
        <v>143</v>
      </c>
      <c r="C145" s="5"/>
      <c r="D145" s="5"/>
      <c r="E145" s="5"/>
      <c r="F145" s="5"/>
      <c r="G145" s="5"/>
    </row>
    <row r="146" spans="1:7">
      <c r="A146" s="4">
        <v>144</v>
      </c>
      <c r="C146" s="5"/>
      <c r="D146" s="5"/>
      <c r="E146" s="5"/>
      <c r="F146" s="5"/>
      <c r="G146" s="5"/>
    </row>
    <row r="147" spans="1:7">
      <c r="A147" s="4">
        <v>145</v>
      </c>
      <c r="C147" s="5"/>
      <c r="D147" s="5"/>
      <c r="E147" s="5"/>
      <c r="F147" s="5"/>
      <c r="G147" s="5"/>
    </row>
    <row r="148" spans="1:7">
      <c r="A148" s="4">
        <v>146</v>
      </c>
      <c r="C148" s="5"/>
      <c r="D148" s="5"/>
      <c r="E148" s="5"/>
      <c r="F148" s="5"/>
      <c r="G148" s="5"/>
    </row>
    <row r="149" spans="1:7">
      <c r="A149" s="4">
        <v>147</v>
      </c>
      <c r="C149" s="5"/>
      <c r="D149" s="5"/>
      <c r="E149" s="5"/>
      <c r="F149" s="5"/>
      <c r="G149" s="5"/>
    </row>
    <row r="150" spans="1:7">
      <c r="C150" s="5"/>
      <c r="D150" s="5"/>
      <c r="E150" s="5"/>
      <c r="F150" s="5"/>
      <c r="G150" s="5"/>
    </row>
    <row r="151" spans="1:7">
      <c r="C151" s="5"/>
      <c r="D151" s="5"/>
      <c r="E151" s="5"/>
      <c r="F151" s="5"/>
      <c r="G151" s="5"/>
    </row>
    <row r="152" spans="1:7">
      <c r="C152" s="5"/>
      <c r="D152" s="5"/>
      <c r="E152" s="5"/>
      <c r="F152" s="5"/>
      <c r="G152" s="5"/>
    </row>
    <row r="153" spans="1:7">
      <c r="C153" s="5"/>
      <c r="D153" s="5"/>
      <c r="E153" s="5"/>
      <c r="F153" s="5"/>
      <c r="G153" s="5"/>
    </row>
    <row r="154" spans="1:7">
      <c r="C154" s="5"/>
      <c r="D154" s="5"/>
      <c r="E154" s="5"/>
      <c r="F154" s="5"/>
      <c r="G154" s="5"/>
    </row>
    <row r="155" spans="1:7">
      <c r="C155" s="5"/>
      <c r="D155" s="5"/>
      <c r="E155" s="5"/>
      <c r="F155" s="5"/>
      <c r="G155" s="5"/>
    </row>
    <row r="156" spans="1:7">
      <c r="C156" s="5"/>
      <c r="D156" s="5"/>
      <c r="E156" s="5"/>
      <c r="F156" s="5"/>
      <c r="G156" s="5"/>
    </row>
    <row r="157" spans="1:7">
      <c r="C157" s="5"/>
      <c r="D157" s="5"/>
      <c r="E157" s="5"/>
      <c r="F157" s="5"/>
      <c r="G157" s="5"/>
    </row>
    <row r="158" spans="1:7">
      <c r="C158" s="5"/>
      <c r="D158" s="5"/>
      <c r="E158" s="5"/>
      <c r="F158" s="5"/>
      <c r="G158" s="5"/>
    </row>
    <row r="159" spans="1:7">
      <c r="C159" s="5"/>
      <c r="D159" s="5"/>
      <c r="E159" s="5"/>
      <c r="F159" s="5"/>
      <c r="G159" s="5"/>
    </row>
    <row r="160" spans="1:7">
      <c r="C160" s="5"/>
      <c r="D160" s="5"/>
      <c r="E160" s="5"/>
      <c r="F160" s="5"/>
      <c r="G160" s="5"/>
    </row>
    <row r="161" spans="3:7">
      <c r="C161" s="5"/>
      <c r="D161" s="5"/>
      <c r="E161" s="5"/>
      <c r="F161" s="5"/>
      <c r="G161" s="5"/>
    </row>
    <row r="162" spans="3:7">
      <c r="C162" s="5"/>
      <c r="D162" s="5"/>
      <c r="E162" s="5"/>
      <c r="F162" s="5"/>
      <c r="G162" s="5"/>
    </row>
    <row r="163" spans="3:7">
      <c r="C163" s="5"/>
      <c r="D163" s="5"/>
      <c r="E163" s="5"/>
      <c r="F163" s="5"/>
      <c r="G163" s="5"/>
    </row>
    <row r="164" spans="3:7">
      <c r="C164" s="5"/>
      <c r="D164" s="5"/>
      <c r="E164" s="5"/>
      <c r="F164" s="5"/>
      <c r="G164" s="5"/>
    </row>
    <row r="165" spans="3:7">
      <c r="C165" s="5"/>
      <c r="D165" s="5"/>
      <c r="E165" s="5"/>
      <c r="F165" s="5"/>
      <c r="G165" s="5"/>
    </row>
    <row r="166" spans="3:7">
      <c r="C166" s="5"/>
      <c r="D166" s="5"/>
      <c r="E166" s="5"/>
      <c r="F166" s="5"/>
      <c r="G166" s="5"/>
    </row>
    <row r="167" spans="3:7">
      <c r="C167" s="5"/>
      <c r="D167" s="5"/>
      <c r="E167" s="5"/>
      <c r="F167" s="5"/>
      <c r="G167" s="5"/>
    </row>
    <row r="168" spans="3:7">
      <c r="C168" s="5"/>
      <c r="D168" s="5"/>
      <c r="E168" s="5"/>
      <c r="F168" s="5"/>
      <c r="G168" s="5"/>
    </row>
    <row r="169" spans="3:7">
      <c r="C169" s="5"/>
      <c r="D169" s="5"/>
      <c r="E169" s="5"/>
      <c r="F169" s="5"/>
      <c r="G169" s="5"/>
    </row>
    <row r="170" spans="3:7">
      <c r="C170" s="5"/>
      <c r="D170" s="5"/>
      <c r="E170" s="5"/>
      <c r="F170" s="5"/>
      <c r="G170" s="5"/>
    </row>
    <row r="171" spans="3:7">
      <c r="C171" s="5"/>
      <c r="D171" s="5"/>
      <c r="E171" s="5"/>
      <c r="F171" s="5"/>
      <c r="G171" s="5"/>
    </row>
    <row r="172" spans="3:7">
      <c r="C172" s="5"/>
      <c r="D172" s="5"/>
      <c r="E172" s="5"/>
      <c r="F172" s="5"/>
      <c r="G172" s="5"/>
    </row>
    <row r="173" spans="3:7">
      <c r="C173" s="5"/>
      <c r="D173" s="5"/>
      <c r="E173" s="5"/>
      <c r="F173" s="5"/>
      <c r="G173" s="5"/>
    </row>
    <row r="174" spans="3:7">
      <c r="C174" s="5"/>
      <c r="D174" s="5"/>
      <c r="E174" s="5"/>
      <c r="F174" s="5"/>
      <c r="G174" s="5"/>
    </row>
    <row r="175" spans="3:7">
      <c r="C175" s="5"/>
      <c r="D175" s="5"/>
      <c r="E175" s="5"/>
      <c r="F175" s="5"/>
      <c r="G175" s="5"/>
    </row>
    <row r="176" spans="3:7">
      <c r="C176" s="5"/>
      <c r="D176" s="5"/>
      <c r="E176" s="5"/>
      <c r="F176" s="5"/>
      <c r="G176" s="5"/>
    </row>
    <row r="177" spans="3:7">
      <c r="C177" s="5"/>
      <c r="D177" s="5"/>
      <c r="E177" s="5"/>
      <c r="F177" s="5"/>
      <c r="G177" s="5"/>
    </row>
    <row r="178" spans="3:7">
      <c r="C178" s="5"/>
      <c r="D178" s="5"/>
      <c r="E178" s="5"/>
      <c r="F178" s="5"/>
      <c r="G178" s="5"/>
    </row>
    <row r="179" spans="3:7">
      <c r="C179" s="5"/>
      <c r="D179" s="5"/>
      <c r="E179" s="5"/>
      <c r="F179" s="5"/>
      <c r="G179" s="5"/>
    </row>
    <row r="180" spans="3:7">
      <c r="C180" s="5"/>
      <c r="D180" s="5"/>
      <c r="E180" s="5"/>
      <c r="F180" s="5"/>
      <c r="G180" s="5"/>
    </row>
  </sheetData>
  <sortState ref="A3:K149">
    <sortCondition ref="B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91"/>
  <sheetViews>
    <sheetView topLeftCell="A7" workbookViewId="0">
      <selection activeCell="B63" sqref="B63"/>
    </sheetView>
  </sheetViews>
  <sheetFormatPr defaultColWidth="8.85546875" defaultRowHeight="15"/>
  <cols>
    <col min="1" max="1" width="4.28515625" customWidth="1"/>
    <col min="2" max="2" width="42.7109375" customWidth="1"/>
    <col min="3" max="3" width="7.140625" customWidth="1"/>
    <col min="4" max="4" width="10.140625" customWidth="1"/>
    <col min="5" max="5" width="10.42578125" customWidth="1"/>
    <col min="6" max="7" width="9.7109375" customWidth="1"/>
    <col min="8" max="8" width="11.42578125" customWidth="1"/>
    <col min="9" max="9" width="12" customWidth="1"/>
    <col min="10" max="10" width="12" style="33" customWidth="1"/>
    <col min="11" max="11" width="23.28515625" customWidth="1"/>
    <col min="12" max="12" width="19.7109375" customWidth="1"/>
  </cols>
  <sheetData>
    <row r="1" spans="1:12">
      <c r="B1" s="2" t="s">
        <v>44</v>
      </c>
    </row>
    <row r="2" spans="1:12" ht="30">
      <c r="A2" s="1" t="s">
        <v>0</v>
      </c>
      <c r="B2" s="1" t="s">
        <v>1</v>
      </c>
      <c r="C2" s="3" t="s">
        <v>64</v>
      </c>
      <c r="D2" s="3" t="s">
        <v>4</v>
      </c>
      <c r="E2" s="3" t="s">
        <v>5</v>
      </c>
      <c r="F2" s="3" t="s">
        <v>6</v>
      </c>
      <c r="G2" s="3" t="s">
        <v>40</v>
      </c>
      <c r="H2" s="3" t="s">
        <v>7</v>
      </c>
      <c r="I2" s="3" t="s">
        <v>8</v>
      </c>
      <c r="J2" s="29" t="s">
        <v>466</v>
      </c>
      <c r="K2" s="3" t="s">
        <v>169</v>
      </c>
      <c r="L2" s="1"/>
    </row>
    <row r="3" spans="1:12" s="33" customFormat="1" ht="15.75">
      <c r="A3" s="14">
        <v>1</v>
      </c>
      <c r="B3" s="222" t="s">
        <v>410</v>
      </c>
      <c r="C3" s="175"/>
      <c r="D3" s="15">
        <v>25000</v>
      </c>
      <c r="E3" s="15"/>
      <c r="F3" s="15"/>
      <c r="G3" s="15"/>
      <c r="H3" s="15">
        <v>175000</v>
      </c>
      <c r="I3" s="15">
        <f t="shared" ref="I3:I34" si="0">SUM(D3:G3)</f>
        <v>25000</v>
      </c>
      <c r="J3" s="15">
        <f t="shared" ref="J3:J34" si="1">105000-I3</f>
        <v>80000</v>
      </c>
      <c r="K3" s="4">
        <v>654325152</v>
      </c>
    </row>
    <row r="4" spans="1:12" s="33" customFormat="1" ht="15.75">
      <c r="A4" s="4">
        <v>2</v>
      </c>
      <c r="B4" s="222" t="s">
        <v>417</v>
      </c>
      <c r="C4" s="8"/>
      <c r="D4" s="5">
        <v>25000</v>
      </c>
      <c r="E4" s="5"/>
      <c r="F4" s="5"/>
      <c r="G4" s="5"/>
      <c r="H4" s="15">
        <v>175000</v>
      </c>
      <c r="I4" s="15">
        <f t="shared" si="0"/>
        <v>25000</v>
      </c>
      <c r="J4" s="15">
        <f t="shared" si="1"/>
        <v>80000</v>
      </c>
      <c r="K4" s="4">
        <v>655260402</v>
      </c>
    </row>
    <row r="5" spans="1:12" ht="15.75">
      <c r="A5" s="4">
        <v>3</v>
      </c>
      <c r="B5" s="222" t="s">
        <v>446</v>
      </c>
      <c r="C5" s="5"/>
      <c r="D5" s="5">
        <v>25000</v>
      </c>
      <c r="E5" s="5"/>
      <c r="F5" s="5"/>
      <c r="G5" s="5"/>
      <c r="H5" s="15">
        <v>175000</v>
      </c>
      <c r="I5" s="15">
        <f t="shared" si="0"/>
        <v>25000</v>
      </c>
      <c r="J5" s="15">
        <f t="shared" si="1"/>
        <v>80000</v>
      </c>
      <c r="K5" s="4">
        <v>675857292</v>
      </c>
    </row>
    <row r="6" spans="1:12" ht="15.75">
      <c r="A6" s="14">
        <v>4</v>
      </c>
      <c r="B6" s="222" t="s">
        <v>456</v>
      </c>
      <c r="C6" s="163"/>
      <c r="D6" s="15">
        <v>25000</v>
      </c>
      <c r="E6" s="15"/>
      <c r="F6" s="15"/>
      <c r="G6" s="15"/>
      <c r="H6" s="15">
        <v>175000</v>
      </c>
      <c r="I6" s="15">
        <f t="shared" si="0"/>
        <v>25000</v>
      </c>
      <c r="J6" s="15">
        <f t="shared" si="1"/>
        <v>80000</v>
      </c>
      <c r="K6" s="14">
        <v>670898132</v>
      </c>
    </row>
    <row r="7" spans="1:12" s="33" customFormat="1" ht="15.75">
      <c r="A7" s="4">
        <v>5</v>
      </c>
      <c r="B7" s="222" t="s">
        <v>413</v>
      </c>
      <c r="C7" s="8"/>
      <c r="D7" s="5">
        <v>25000</v>
      </c>
      <c r="E7" s="5"/>
      <c r="F7" s="5"/>
      <c r="G7" s="5"/>
      <c r="H7" s="15">
        <v>175000</v>
      </c>
      <c r="I7" s="15">
        <f t="shared" si="0"/>
        <v>25000</v>
      </c>
      <c r="J7" s="15">
        <f t="shared" si="1"/>
        <v>80000</v>
      </c>
      <c r="K7" s="4">
        <v>695933797</v>
      </c>
    </row>
    <row r="8" spans="1:12" ht="15.75">
      <c r="A8" s="4">
        <v>6</v>
      </c>
      <c r="B8" s="222" t="s">
        <v>462</v>
      </c>
      <c r="C8" s="8"/>
      <c r="D8" s="5">
        <v>100000</v>
      </c>
      <c r="E8" s="5"/>
      <c r="F8" s="5"/>
      <c r="G8" s="5"/>
      <c r="H8" s="15">
        <v>175000</v>
      </c>
      <c r="I8" s="15">
        <f t="shared" si="0"/>
        <v>100000</v>
      </c>
      <c r="J8" s="15">
        <f t="shared" si="1"/>
        <v>5000</v>
      </c>
      <c r="K8" s="4">
        <v>651520153</v>
      </c>
    </row>
    <row r="9" spans="1:12" ht="15.75">
      <c r="A9" s="14">
        <v>7</v>
      </c>
      <c r="B9" s="222" t="s">
        <v>460</v>
      </c>
      <c r="C9" s="163"/>
      <c r="D9" s="15">
        <v>25000</v>
      </c>
      <c r="E9" s="15"/>
      <c r="F9" s="15"/>
      <c r="G9" s="15"/>
      <c r="H9" s="15">
        <v>175000</v>
      </c>
      <c r="I9" s="15">
        <f t="shared" si="0"/>
        <v>25000</v>
      </c>
      <c r="J9" s="15">
        <f t="shared" si="1"/>
        <v>80000</v>
      </c>
      <c r="K9" s="4" t="s">
        <v>461</v>
      </c>
    </row>
    <row r="10" spans="1:12" ht="15.75">
      <c r="A10" s="4">
        <v>8</v>
      </c>
      <c r="B10" s="222" t="s">
        <v>418</v>
      </c>
      <c r="C10" s="5"/>
      <c r="D10" s="5">
        <v>50000</v>
      </c>
      <c r="E10" s="5">
        <v>30000</v>
      </c>
      <c r="F10" s="5"/>
      <c r="G10" s="5"/>
      <c r="H10" s="15">
        <v>175000</v>
      </c>
      <c r="I10" s="15">
        <f t="shared" si="0"/>
        <v>80000</v>
      </c>
      <c r="J10" s="15">
        <f t="shared" si="1"/>
        <v>25000</v>
      </c>
      <c r="K10" s="4">
        <v>677008830</v>
      </c>
    </row>
    <row r="11" spans="1:12" s="33" customFormat="1" ht="15.75">
      <c r="A11" s="4">
        <v>9</v>
      </c>
      <c r="B11" s="222" t="s">
        <v>447</v>
      </c>
      <c r="C11" s="8"/>
      <c r="D11" s="5">
        <v>25000</v>
      </c>
      <c r="E11" s="5"/>
      <c r="F11" s="5"/>
      <c r="G11" s="5"/>
      <c r="H11" s="15">
        <v>175000</v>
      </c>
      <c r="I11" s="15">
        <f t="shared" si="0"/>
        <v>25000</v>
      </c>
      <c r="J11" s="15">
        <f t="shared" si="1"/>
        <v>80000</v>
      </c>
      <c r="K11" s="4">
        <v>695721255</v>
      </c>
    </row>
    <row r="12" spans="1:12" s="33" customFormat="1" ht="15.75">
      <c r="A12" s="14">
        <v>10</v>
      </c>
      <c r="B12" s="222" t="s">
        <v>438</v>
      </c>
      <c r="C12" s="163"/>
      <c r="D12" s="15">
        <v>25000</v>
      </c>
      <c r="E12" s="15"/>
      <c r="F12" s="15"/>
      <c r="G12" s="15"/>
      <c r="H12" s="15">
        <v>175000</v>
      </c>
      <c r="I12" s="15">
        <f t="shared" si="0"/>
        <v>25000</v>
      </c>
      <c r="J12" s="15">
        <f t="shared" si="1"/>
        <v>80000</v>
      </c>
      <c r="K12" s="4">
        <v>670189977</v>
      </c>
    </row>
    <row r="13" spans="1:12" s="33" customFormat="1" ht="15.75">
      <c r="A13" s="4">
        <v>11</v>
      </c>
      <c r="B13" s="222" t="s">
        <v>453</v>
      </c>
      <c r="C13" s="15"/>
      <c r="D13" s="15">
        <v>25000</v>
      </c>
      <c r="E13" s="15"/>
      <c r="F13" s="15"/>
      <c r="G13" s="15"/>
      <c r="H13" s="15">
        <v>175000</v>
      </c>
      <c r="I13" s="15">
        <f t="shared" si="0"/>
        <v>25000</v>
      </c>
      <c r="J13" s="15">
        <f t="shared" si="1"/>
        <v>80000</v>
      </c>
      <c r="K13" s="4" t="s">
        <v>454</v>
      </c>
    </row>
    <row r="14" spans="1:12" s="33" customFormat="1" ht="15.75">
      <c r="A14" s="4">
        <v>12</v>
      </c>
      <c r="B14" s="222" t="s">
        <v>485</v>
      </c>
      <c r="C14" s="5"/>
      <c r="D14" s="5">
        <v>25000</v>
      </c>
      <c r="E14" s="5"/>
      <c r="F14" s="5"/>
      <c r="G14" s="5"/>
      <c r="H14" s="15">
        <v>175000</v>
      </c>
      <c r="I14" s="5">
        <f t="shared" si="0"/>
        <v>25000</v>
      </c>
      <c r="J14" s="15">
        <f t="shared" si="1"/>
        <v>80000</v>
      </c>
      <c r="K14" s="4">
        <v>679133653</v>
      </c>
    </row>
    <row r="15" spans="1:12" s="33" customFormat="1" ht="15.75">
      <c r="A15" s="14">
        <v>13</v>
      </c>
      <c r="B15" s="222" t="s">
        <v>412</v>
      </c>
      <c r="C15" s="8"/>
      <c r="D15" s="5">
        <v>25000</v>
      </c>
      <c r="E15" s="5"/>
      <c r="F15" s="5"/>
      <c r="G15" s="5"/>
      <c r="H15" s="15">
        <v>175000</v>
      </c>
      <c r="I15" s="15">
        <f t="shared" si="0"/>
        <v>25000</v>
      </c>
      <c r="J15" s="15">
        <f t="shared" si="1"/>
        <v>80000</v>
      </c>
      <c r="K15" s="4">
        <v>677484180</v>
      </c>
    </row>
    <row r="16" spans="1:12" s="33" customFormat="1" ht="15.75">
      <c r="A16" s="4">
        <v>14</v>
      </c>
      <c r="B16" s="222" t="s">
        <v>493</v>
      </c>
      <c r="C16" s="8"/>
      <c r="D16" s="5">
        <v>100000</v>
      </c>
      <c r="E16" s="5"/>
      <c r="F16" s="5"/>
      <c r="G16" s="5"/>
      <c r="H16" s="15">
        <v>175000</v>
      </c>
      <c r="I16" s="5">
        <f t="shared" si="0"/>
        <v>100000</v>
      </c>
      <c r="J16" s="15">
        <f t="shared" si="1"/>
        <v>5000</v>
      </c>
      <c r="K16" s="4">
        <v>677926501</v>
      </c>
    </row>
    <row r="17" spans="1:11" s="33" customFormat="1" ht="15.75">
      <c r="A17" s="4">
        <v>15</v>
      </c>
      <c r="B17" s="222" t="s">
        <v>443</v>
      </c>
      <c r="C17" s="163"/>
      <c r="D17" s="15">
        <v>25000</v>
      </c>
      <c r="E17" s="15"/>
      <c r="F17" s="15"/>
      <c r="G17" s="15"/>
      <c r="H17" s="15">
        <v>175000</v>
      </c>
      <c r="I17" s="15">
        <f t="shared" si="0"/>
        <v>25000</v>
      </c>
      <c r="J17" s="15">
        <f t="shared" si="1"/>
        <v>80000</v>
      </c>
      <c r="K17" s="14">
        <v>677216567</v>
      </c>
    </row>
    <row r="18" spans="1:11" s="33" customFormat="1" ht="15.75">
      <c r="A18" s="14">
        <v>16</v>
      </c>
      <c r="B18" s="222" t="s">
        <v>426</v>
      </c>
      <c r="C18" s="163"/>
      <c r="D18" s="15">
        <v>25000</v>
      </c>
      <c r="E18" s="15"/>
      <c r="F18" s="15"/>
      <c r="G18" s="15"/>
      <c r="H18" s="15">
        <v>175000</v>
      </c>
      <c r="I18" s="15">
        <f t="shared" si="0"/>
        <v>25000</v>
      </c>
      <c r="J18" s="15">
        <f t="shared" si="1"/>
        <v>80000</v>
      </c>
      <c r="K18" s="4" t="s">
        <v>427</v>
      </c>
    </row>
    <row r="19" spans="1:11" s="33" customFormat="1" ht="15.75">
      <c r="A19" s="4">
        <v>17</v>
      </c>
      <c r="B19" s="222" t="s">
        <v>498</v>
      </c>
      <c r="C19" s="163"/>
      <c r="D19" s="15">
        <v>175000</v>
      </c>
      <c r="E19" s="15"/>
      <c r="F19" s="15"/>
      <c r="G19" s="15"/>
      <c r="H19" s="15">
        <v>175000</v>
      </c>
      <c r="I19" s="15">
        <f t="shared" si="0"/>
        <v>175000</v>
      </c>
      <c r="J19" s="15">
        <f t="shared" si="1"/>
        <v>-70000</v>
      </c>
      <c r="K19" s="14">
        <v>655019732</v>
      </c>
    </row>
    <row r="20" spans="1:11" s="33" customFormat="1" ht="15.75">
      <c r="A20" s="4">
        <v>18</v>
      </c>
      <c r="B20" s="222" t="s">
        <v>440</v>
      </c>
      <c r="C20" s="15"/>
      <c r="D20" s="15">
        <v>25000</v>
      </c>
      <c r="E20" s="15"/>
      <c r="F20" s="15"/>
      <c r="G20" s="15"/>
      <c r="H20" s="15">
        <v>175000</v>
      </c>
      <c r="I20" s="15">
        <f t="shared" si="0"/>
        <v>25000</v>
      </c>
      <c r="J20" s="15">
        <f t="shared" si="1"/>
        <v>80000</v>
      </c>
      <c r="K20" s="4">
        <v>699965939</v>
      </c>
    </row>
    <row r="21" spans="1:11" s="33" customFormat="1" ht="15.75">
      <c r="A21" s="14">
        <v>19</v>
      </c>
      <c r="B21" s="222" t="s">
        <v>452</v>
      </c>
      <c r="C21" s="163"/>
      <c r="D21" s="15">
        <v>25000</v>
      </c>
      <c r="E21" s="15"/>
      <c r="F21" s="15"/>
      <c r="G21" s="15"/>
      <c r="H21" s="15">
        <v>175000</v>
      </c>
      <c r="I21" s="15">
        <f t="shared" si="0"/>
        <v>25000</v>
      </c>
      <c r="J21" s="15">
        <f t="shared" si="1"/>
        <v>80000</v>
      </c>
      <c r="K21" s="4">
        <v>672499942</v>
      </c>
    </row>
    <row r="22" spans="1:11" s="33" customFormat="1" ht="15.75">
      <c r="A22" s="4">
        <v>20</v>
      </c>
      <c r="B22" s="222" t="s">
        <v>471</v>
      </c>
      <c r="C22" s="163"/>
      <c r="D22" s="15">
        <v>25000</v>
      </c>
      <c r="E22" s="15"/>
      <c r="F22" s="15"/>
      <c r="G22" s="15"/>
      <c r="H22" s="15">
        <v>175000</v>
      </c>
      <c r="I22" s="15">
        <f t="shared" si="0"/>
        <v>25000</v>
      </c>
      <c r="J22" s="15">
        <f t="shared" si="1"/>
        <v>80000</v>
      </c>
      <c r="K22" s="14">
        <v>696593950</v>
      </c>
    </row>
    <row r="23" spans="1:11" s="33" customFormat="1" ht="15.75">
      <c r="A23" s="4">
        <v>21</v>
      </c>
      <c r="B23" s="222" t="s">
        <v>455</v>
      </c>
      <c r="C23" s="15"/>
      <c r="D23" s="15">
        <v>100000</v>
      </c>
      <c r="E23" s="15"/>
      <c r="F23" s="15"/>
      <c r="G23" s="15"/>
      <c r="H23" s="15">
        <v>175000</v>
      </c>
      <c r="I23" s="15">
        <f t="shared" si="0"/>
        <v>100000</v>
      </c>
      <c r="J23" s="15">
        <f t="shared" si="1"/>
        <v>5000</v>
      </c>
      <c r="K23" s="4">
        <v>675830527</v>
      </c>
    </row>
    <row r="24" spans="1:11" s="33" customFormat="1" ht="15.75">
      <c r="A24" s="14">
        <v>22</v>
      </c>
      <c r="B24" s="222" t="s">
        <v>444</v>
      </c>
      <c r="C24" s="163"/>
      <c r="D24" s="15">
        <v>25000</v>
      </c>
      <c r="E24" s="15"/>
      <c r="F24" s="15"/>
      <c r="G24" s="15"/>
      <c r="H24" s="15">
        <v>175000</v>
      </c>
      <c r="I24" s="15">
        <f t="shared" si="0"/>
        <v>25000</v>
      </c>
      <c r="J24" s="15">
        <f t="shared" si="1"/>
        <v>80000</v>
      </c>
      <c r="K24" s="14">
        <v>676439249</v>
      </c>
    </row>
    <row r="25" spans="1:11" s="33" customFormat="1" ht="15.75">
      <c r="A25" s="4">
        <v>23</v>
      </c>
      <c r="B25" s="222" t="s">
        <v>414</v>
      </c>
      <c r="C25" s="163"/>
      <c r="D25" s="15">
        <v>25000</v>
      </c>
      <c r="E25" s="15"/>
      <c r="F25" s="15"/>
      <c r="G25" s="15"/>
      <c r="H25" s="15">
        <v>175000</v>
      </c>
      <c r="I25" s="15">
        <f t="shared" si="0"/>
        <v>25000</v>
      </c>
      <c r="J25" s="15">
        <f t="shared" si="1"/>
        <v>80000</v>
      </c>
      <c r="K25" s="4">
        <v>679724970</v>
      </c>
    </row>
    <row r="26" spans="1:11" s="33" customFormat="1" ht="15.75">
      <c r="A26" s="4">
        <v>24</v>
      </c>
      <c r="B26" s="222" t="s">
        <v>422</v>
      </c>
      <c r="C26" s="163"/>
      <c r="D26" s="15">
        <v>25000</v>
      </c>
      <c r="E26" s="15"/>
      <c r="F26" s="15"/>
      <c r="G26" s="15"/>
      <c r="H26" s="15">
        <v>175000</v>
      </c>
      <c r="I26" s="15">
        <f t="shared" si="0"/>
        <v>25000</v>
      </c>
      <c r="J26" s="15">
        <f t="shared" si="1"/>
        <v>80000</v>
      </c>
      <c r="K26" s="4">
        <v>679360506</v>
      </c>
    </row>
    <row r="27" spans="1:11" s="33" customFormat="1" ht="15.75">
      <c r="A27" s="14">
        <v>25</v>
      </c>
      <c r="B27" s="222" t="s">
        <v>423</v>
      </c>
      <c r="C27" s="163"/>
      <c r="D27" s="15">
        <v>25000</v>
      </c>
      <c r="E27" s="15"/>
      <c r="F27" s="15"/>
      <c r="G27" s="15"/>
      <c r="H27" s="15">
        <v>175000</v>
      </c>
      <c r="I27" s="15">
        <f t="shared" si="0"/>
        <v>25000</v>
      </c>
      <c r="J27" s="15">
        <f t="shared" si="1"/>
        <v>80000</v>
      </c>
      <c r="K27" s="4">
        <v>679228796</v>
      </c>
    </row>
    <row r="28" spans="1:11" s="33" customFormat="1" ht="15.75">
      <c r="A28" s="4">
        <v>26</v>
      </c>
      <c r="B28" s="222" t="s">
        <v>428</v>
      </c>
      <c r="C28" s="163"/>
      <c r="D28" s="15">
        <v>105000</v>
      </c>
      <c r="E28" s="15"/>
      <c r="F28" s="15"/>
      <c r="G28" s="15"/>
      <c r="H28" s="15">
        <v>175000</v>
      </c>
      <c r="I28" s="15">
        <f t="shared" si="0"/>
        <v>105000</v>
      </c>
      <c r="J28" s="15">
        <f t="shared" si="1"/>
        <v>0</v>
      </c>
      <c r="K28" s="4">
        <v>676785909</v>
      </c>
    </row>
    <row r="29" spans="1:11" s="33" customFormat="1" ht="15.75">
      <c r="A29" s="4">
        <v>27</v>
      </c>
      <c r="B29" s="222" t="s">
        <v>459</v>
      </c>
      <c r="C29" s="163"/>
      <c r="D29" s="15">
        <v>25000</v>
      </c>
      <c r="E29" s="15"/>
      <c r="F29" s="15"/>
      <c r="G29" s="15"/>
      <c r="H29" s="15">
        <v>175000</v>
      </c>
      <c r="I29" s="15">
        <f t="shared" si="0"/>
        <v>25000</v>
      </c>
      <c r="J29" s="15">
        <f t="shared" si="1"/>
        <v>80000</v>
      </c>
      <c r="K29" s="14">
        <v>699362467</v>
      </c>
    </row>
    <row r="30" spans="1:11" s="33" customFormat="1" ht="15.75">
      <c r="A30" s="14">
        <v>28</v>
      </c>
      <c r="B30" s="222" t="s">
        <v>415</v>
      </c>
      <c r="C30" s="5"/>
      <c r="D30" s="5">
        <v>175000</v>
      </c>
      <c r="E30" s="5">
        <v>25000</v>
      </c>
      <c r="F30" s="5"/>
      <c r="G30" s="5"/>
      <c r="H30" s="15">
        <v>175000</v>
      </c>
      <c r="I30" s="15">
        <f t="shared" si="0"/>
        <v>200000</v>
      </c>
      <c r="J30" s="15">
        <f t="shared" si="1"/>
        <v>-95000</v>
      </c>
      <c r="K30" s="4" t="s">
        <v>416</v>
      </c>
    </row>
    <row r="31" spans="1:11" s="33" customFormat="1" ht="15.75">
      <c r="A31" s="4">
        <v>29</v>
      </c>
      <c r="B31" s="222" t="s">
        <v>433</v>
      </c>
      <c r="C31" s="163"/>
      <c r="D31" s="15">
        <v>150000</v>
      </c>
      <c r="E31" s="15"/>
      <c r="F31" s="15"/>
      <c r="G31" s="15"/>
      <c r="H31" s="15">
        <v>175000</v>
      </c>
      <c r="I31" s="15">
        <f t="shared" si="0"/>
        <v>150000</v>
      </c>
      <c r="J31" s="15">
        <f t="shared" si="1"/>
        <v>-45000</v>
      </c>
      <c r="K31" s="4">
        <v>677552067</v>
      </c>
    </row>
    <row r="32" spans="1:11" s="33" customFormat="1" ht="15.75">
      <c r="A32" s="4">
        <v>30</v>
      </c>
      <c r="B32" s="222" t="s">
        <v>430</v>
      </c>
      <c r="C32" s="163"/>
      <c r="D32" s="15">
        <v>130000</v>
      </c>
      <c r="E32" s="15"/>
      <c r="F32" s="15"/>
      <c r="G32" s="15"/>
      <c r="H32" s="15">
        <v>175000</v>
      </c>
      <c r="I32" s="15">
        <f t="shared" si="0"/>
        <v>130000</v>
      </c>
      <c r="J32" s="15">
        <f t="shared" si="1"/>
        <v>-25000</v>
      </c>
      <c r="K32" s="4">
        <v>699634921</v>
      </c>
    </row>
    <row r="33" spans="1:12" s="33" customFormat="1" ht="15.75">
      <c r="A33" s="14">
        <v>31</v>
      </c>
      <c r="B33" s="222" t="s">
        <v>478</v>
      </c>
      <c r="C33" s="15"/>
      <c r="D33" s="15">
        <v>175000</v>
      </c>
      <c r="E33" s="15"/>
      <c r="F33" s="15"/>
      <c r="G33" s="15"/>
      <c r="H33" s="15">
        <v>175000</v>
      </c>
      <c r="I33" s="15">
        <f t="shared" si="0"/>
        <v>175000</v>
      </c>
      <c r="J33" s="15">
        <f t="shared" si="1"/>
        <v>-70000</v>
      </c>
      <c r="K33" s="4" t="s">
        <v>479</v>
      </c>
    </row>
    <row r="34" spans="1:12" ht="15.75">
      <c r="A34" s="4">
        <v>32</v>
      </c>
      <c r="B34" s="222" t="s">
        <v>463</v>
      </c>
      <c r="C34" s="8"/>
      <c r="D34" s="5">
        <v>25000</v>
      </c>
      <c r="E34" s="5"/>
      <c r="F34" s="5"/>
      <c r="G34" s="5"/>
      <c r="H34" s="15">
        <v>175000</v>
      </c>
      <c r="I34" s="15">
        <f t="shared" si="0"/>
        <v>25000</v>
      </c>
      <c r="J34" s="15">
        <f t="shared" si="1"/>
        <v>80000</v>
      </c>
      <c r="K34" s="4">
        <v>675666794</v>
      </c>
    </row>
    <row r="35" spans="1:12" ht="15.75">
      <c r="A35" s="4">
        <v>33</v>
      </c>
      <c r="B35" s="222" t="s">
        <v>419</v>
      </c>
      <c r="C35" s="163"/>
      <c r="D35" s="15">
        <v>25000</v>
      </c>
      <c r="E35" s="15"/>
      <c r="F35" s="15"/>
      <c r="G35" s="15"/>
      <c r="H35" s="15">
        <v>175000</v>
      </c>
      <c r="I35" s="15">
        <f t="shared" ref="I35:I61" si="2">SUM(D35:G35)</f>
        <v>25000</v>
      </c>
      <c r="J35" s="15">
        <f t="shared" ref="J35:J61" si="3">105000-I35</f>
        <v>80000</v>
      </c>
      <c r="K35" s="4" t="s">
        <v>420</v>
      </c>
    </row>
    <row r="36" spans="1:12" ht="15.75">
      <c r="A36" s="14">
        <v>34</v>
      </c>
      <c r="B36" s="222" t="s">
        <v>448</v>
      </c>
      <c r="C36" s="5"/>
      <c r="D36" s="5">
        <v>25000</v>
      </c>
      <c r="E36" s="5"/>
      <c r="F36" s="5"/>
      <c r="G36" s="5"/>
      <c r="H36" s="15">
        <v>175000</v>
      </c>
      <c r="I36" s="15">
        <f t="shared" si="2"/>
        <v>25000</v>
      </c>
      <c r="J36" s="15">
        <f t="shared" si="3"/>
        <v>80000</v>
      </c>
      <c r="K36" s="4">
        <v>699715144</v>
      </c>
    </row>
    <row r="37" spans="1:12" ht="15.75">
      <c r="A37" s="4">
        <v>35</v>
      </c>
      <c r="B37" s="222" t="s">
        <v>458</v>
      </c>
      <c r="C37" s="163"/>
      <c r="D37" s="15">
        <v>25000</v>
      </c>
      <c r="E37" s="15">
        <v>90000</v>
      </c>
      <c r="F37" s="15">
        <v>60000</v>
      </c>
      <c r="G37" s="15"/>
      <c r="H37" s="15">
        <v>175000</v>
      </c>
      <c r="I37" s="15">
        <f t="shared" si="2"/>
        <v>175000</v>
      </c>
      <c r="J37" s="15">
        <f t="shared" si="3"/>
        <v>-70000</v>
      </c>
      <c r="K37" s="14">
        <v>675543017</v>
      </c>
    </row>
    <row r="38" spans="1:12" ht="15.75">
      <c r="A38" s="4">
        <v>36</v>
      </c>
      <c r="B38" s="222" t="s">
        <v>494</v>
      </c>
      <c r="C38" s="8"/>
      <c r="D38" s="5">
        <v>125000</v>
      </c>
      <c r="E38" s="5"/>
      <c r="F38" s="5"/>
      <c r="G38" s="5"/>
      <c r="H38" s="15">
        <v>175000</v>
      </c>
      <c r="I38" s="5">
        <f t="shared" si="2"/>
        <v>125000</v>
      </c>
      <c r="J38" s="15">
        <f t="shared" si="3"/>
        <v>-20000</v>
      </c>
      <c r="K38" s="4">
        <v>696053312</v>
      </c>
    </row>
    <row r="39" spans="1:12" ht="15.75">
      <c r="A39" s="14">
        <v>37</v>
      </c>
      <c r="B39" s="222" t="s">
        <v>431</v>
      </c>
      <c r="C39" s="163"/>
      <c r="D39" s="15">
        <v>25000</v>
      </c>
      <c r="E39" s="15">
        <v>80000</v>
      </c>
      <c r="F39" s="15"/>
      <c r="G39" s="15"/>
      <c r="H39" s="15">
        <v>175000</v>
      </c>
      <c r="I39" s="15">
        <f t="shared" si="2"/>
        <v>105000</v>
      </c>
      <c r="J39" s="15">
        <f t="shared" si="3"/>
        <v>0</v>
      </c>
      <c r="K39" s="4">
        <v>699054652</v>
      </c>
    </row>
    <row r="40" spans="1:12" s="33" customFormat="1" ht="15.75">
      <c r="A40" s="4">
        <v>38</v>
      </c>
      <c r="B40" s="222" t="s">
        <v>451</v>
      </c>
      <c r="C40" s="163"/>
      <c r="D40" s="15">
        <v>25000</v>
      </c>
      <c r="E40" s="15"/>
      <c r="F40" s="15"/>
      <c r="G40" s="15"/>
      <c r="H40" s="15">
        <v>175000</v>
      </c>
      <c r="I40" s="15">
        <f t="shared" si="2"/>
        <v>25000</v>
      </c>
      <c r="J40" s="15">
        <f t="shared" si="3"/>
        <v>80000</v>
      </c>
      <c r="K40" s="4">
        <v>699634689</v>
      </c>
    </row>
    <row r="41" spans="1:12" s="33" customFormat="1" ht="15.75">
      <c r="A41" s="4">
        <v>39</v>
      </c>
      <c r="B41" s="222" t="s">
        <v>450</v>
      </c>
      <c r="C41" s="8"/>
      <c r="D41" s="5">
        <v>25000</v>
      </c>
      <c r="E41" s="5"/>
      <c r="F41" s="5"/>
      <c r="G41" s="5"/>
      <c r="H41" s="15">
        <v>175000</v>
      </c>
      <c r="I41" s="15">
        <f t="shared" si="2"/>
        <v>25000</v>
      </c>
      <c r="J41" s="15">
        <f t="shared" si="3"/>
        <v>80000</v>
      </c>
      <c r="K41" s="4">
        <v>695495082</v>
      </c>
    </row>
    <row r="42" spans="1:12" s="33" customFormat="1" ht="15.75">
      <c r="A42" s="14">
        <v>40</v>
      </c>
      <c r="B42" s="222" t="s">
        <v>457</v>
      </c>
      <c r="C42" s="163"/>
      <c r="D42" s="15">
        <v>40000</v>
      </c>
      <c r="E42" s="15"/>
      <c r="F42" s="15"/>
      <c r="G42" s="15"/>
      <c r="H42" s="15">
        <v>175000</v>
      </c>
      <c r="I42" s="15">
        <f t="shared" si="2"/>
        <v>40000</v>
      </c>
      <c r="J42" s="15">
        <f t="shared" si="3"/>
        <v>65000</v>
      </c>
      <c r="K42" s="14">
        <v>678200244</v>
      </c>
    </row>
    <row r="43" spans="1:12" s="33" customFormat="1" ht="15.75">
      <c r="A43" s="4">
        <v>41</v>
      </c>
      <c r="B43" s="222" t="s">
        <v>442</v>
      </c>
      <c r="C43" s="163"/>
      <c r="D43" s="15">
        <v>25000</v>
      </c>
      <c r="E43" s="15"/>
      <c r="F43" s="15"/>
      <c r="G43" s="15"/>
      <c r="H43" s="15">
        <v>175000</v>
      </c>
      <c r="I43" s="15">
        <f t="shared" si="2"/>
        <v>25000</v>
      </c>
      <c r="J43" s="15">
        <f t="shared" si="3"/>
        <v>80000</v>
      </c>
      <c r="K43" s="14">
        <v>653803721</v>
      </c>
    </row>
    <row r="44" spans="1:12" s="33" customFormat="1" ht="15.75">
      <c r="A44" s="4">
        <v>42</v>
      </c>
      <c r="B44" s="222" t="s">
        <v>432</v>
      </c>
      <c r="C44" s="163"/>
      <c r="D44" s="15">
        <v>25000</v>
      </c>
      <c r="E44" s="15"/>
      <c r="F44" s="15"/>
      <c r="G44" s="15"/>
      <c r="H44" s="15">
        <v>175000</v>
      </c>
      <c r="I44" s="15">
        <f t="shared" si="2"/>
        <v>25000</v>
      </c>
      <c r="J44" s="15">
        <f t="shared" si="3"/>
        <v>80000</v>
      </c>
      <c r="K44" s="4">
        <v>693628322</v>
      </c>
    </row>
    <row r="45" spans="1:12" s="33" customFormat="1" ht="15.75">
      <c r="A45" s="14">
        <v>43</v>
      </c>
      <c r="B45" s="222" t="s">
        <v>441</v>
      </c>
      <c r="C45" s="163"/>
      <c r="D45" s="15">
        <v>25000</v>
      </c>
      <c r="E45" s="15"/>
      <c r="F45" s="15"/>
      <c r="G45" s="15"/>
      <c r="H45" s="15">
        <v>175000</v>
      </c>
      <c r="I45" s="15">
        <f t="shared" si="2"/>
        <v>25000</v>
      </c>
      <c r="J45" s="15">
        <f t="shared" si="3"/>
        <v>80000</v>
      </c>
      <c r="K45" s="14">
        <v>696810656</v>
      </c>
      <c r="L45" s="15"/>
    </row>
    <row r="46" spans="1:12" s="33" customFormat="1" ht="15.75">
      <c r="A46" s="4">
        <v>44</v>
      </c>
      <c r="B46" s="222" t="s">
        <v>480</v>
      </c>
      <c r="C46" s="15"/>
      <c r="D46" s="15">
        <v>175000</v>
      </c>
      <c r="E46" s="15"/>
      <c r="F46" s="15"/>
      <c r="G46" s="15"/>
      <c r="H46" s="15">
        <v>175000</v>
      </c>
      <c r="I46" s="15">
        <f t="shared" si="2"/>
        <v>175000</v>
      </c>
      <c r="J46" s="15">
        <f t="shared" si="3"/>
        <v>-70000</v>
      </c>
      <c r="K46" s="4">
        <v>677595520</v>
      </c>
      <c r="L46" s="15"/>
    </row>
    <row r="47" spans="1:12" s="33" customFormat="1" ht="15.75">
      <c r="A47" s="4">
        <v>45</v>
      </c>
      <c r="B47" s="222" t="s">
        <v>445</v>
      </c>
      <c r="C47" s="8"/>
      <c r="D47" s="5">
        <v>25000</v>
      </c>
      <c r="E47" s="5"/>
      <c r="F47" s="5"/>
      <c r="G47" s="5"/>
      <c r="H47" s="15">
        <v>175000</v>
      </c>
      <c r="I47" s="15">
        <f t="shared" si="2"/>
        <v>25000</v>
      </c>
      <c r="J47" s="15">
        <f t="shared" si="3"/>
        <v>80000</v>
      </c>
      <c r="K47" s="4">
        <v>697322650</v>
      </c>
      <c r="L47" s="15"/>
    </row>
    <row r="48" spans="1:12" s="33" customFormat="1" ht="15.75">
      <c r="A48" s="14">
        <v>46</v>
      </c>
      <c r="B48" s="222" t="s">
        <v>487</v>
      </c>
      <c r="C48" s="8"/>
      <c r="D48" s="5">
        <v>25000</v>
      </c>
      <c r="E48" s="5">
        <v>100000</v>
      </c>
      <c r="F48" s="5"/>
      <c r="G48" s="5"/>
      <c r="H48" s="15">
        <v>175000</v>
      </c>
      <c r="I48" s="5">
        <f t="shared" si="2"/>
        <v>125000</v>
      </c>
      <c r="J48" s="15">
        <f t="shared" si="3"/>
        <v>-20000</v>
      </c>
      <c r="K48" s="4">
        <v>677276341</v>
      </c>
      <c r="L48" s="15"/>
    </row>
    <row r="49" spans="1:12" ht="15.75">
      <c r="A49" s="4">
        <v>47</v>
      </c>
      <c r="B49" s="222" t="s">
        <v>436</v>
      </c>
      <c r="C49" s="163"/>
      <c r="D49" s="15">
        <v>25000</v>
      </c>
      <c r="E49" s="15"/>
      <c r="F49" s="15"/>
      <c r="G49" s="15"/>
      <c r="H49" s="15">
        <v>175000</v>
      </c>
      <c r="I49" s="15">
        <f t="shared" si="2"/>
        <v>25000</v>
      </c>
      <c r="J49" s="15">
        <f t="shared" si="3"/>
        <v>80000</v>
      </c>
      <c r="K49" s="4">
        <v>674105325</v>
      </c>
      <c r="L49" s="5"/>
    </row>
    <row r="50" spans="1:12" ht="15.75">
      <c r="A50" s="4">
        <v>48</v>
      </c>
      <c r="B50" s="222" t="s">
        <v>411</v>
      </c>
      <c r="C50" s="175"/>
      <c r="D50" s="15">
        <v>25000</v>
      </c>
      <c r="E50" s="15"/>
      <c r="F50" s="15"/>
      <c r="G50" s="15"/>
      <c r="H50" s="15">
        <v>175000</v>
      </c>
      <c r="I50" s="15">
        <f t="shared" si="2"/>
        <v>25000</v>
      </c>
      <c r="J50" s="15">
        <f t="shared" si="3"/>
        <v>80000</v>
      </c>
      <c r="K50" s="4">
        <v>697524314</v>
      </c>
      <c r="L50" s="5"/>
    </row>
    <row r="51" spans="1:12" ht="15.75">
      <c r="A51" s="14">
        <v>49</v>
      </c>
      <c r="B51" s="222" t="s">
        <v>421</v>
      </c>
      <c r="C51" s="163"/>
      <c r="D51" s="15">
        <v>25000</v>
      </c>
      <c r="E51" s="15">
        <v>100000</v>
      </c>
      <c r="F51" s="15">
        <v>50000</v>
      </c>
      <c r="G51" s="15"/>
      <c r="H51" s="15">
        <v>175000</v>
      </c>
      <c r="I51" s="15">
        <f t="shared" si="2"/>
        <v>175000</v>
      </c>
      <c r="J51" s="15">
        <f t="shared" si="3"/>
        <v>-70000</v>
      </c>
      <c r="K51" s="4">
        <v>675426199</v>
      </c>
      <c r="L51" s="5"/>
    </row>
    <row r="52" spans="1:12" s="33" customFormat="1" ht="15.75">
      <c r="A52" s="4">
        <v>50</v>
      </c>
      <c r="B52" s="222" t="s">
        <v>437</v>
      </c>
      <c r="C52" s="163"/>
      <c r="D52" s="15">
        <v>25000</v>
      </c>
      <c r="E52" s="15"/>
      <c r="F52" s="15"/>
      <c r="G52" s="15"/>
      <c r="H52" s="15">
        <v>175000</v>
      </c>
      <c r="I52" s="15">
        <f t="shared" si="2"/>
        <v>25000</v>
      </c>
      <c r="J52" s="15">
        <f t="shared" si="3"/>
        <v>80000</v>
      </c>
      <c r="K52" s="4">
        <v>674654868</v>
      </c>
      <c r="L52" s="15"/>
    </row>
    <row r="53" spans="1:12" s="33" customFormat="1" ht="15.75">
      <c r="A53" s="4">
        <v>51</v>
      </c>
      <c r="B53" s="222" t="s">
        <v>429</v>
      </c>
      <c r="C53" s="163"/>
      <c r="D53" s="15">
        <v>25000</v>
      </c>
      <c r="E53" s="15">
        <v>80000</v>
      </c>
      <c r="F53" s="15"/>
      <c r="G53" s="15"/>
      <c r="H53" s="15">
        <v>175000</v>
      </c>
      <c r="I53" s="15">
        <f t="shared" si="2"/>
        <v>105000</v>
      </c>
      <c r="J53" s="15">
        <f t="shared" si="3"/>
        <v>0</v>
      </c>
      <c r="K53" s="4">
        <v>677388716</v>
      </c>
      <c r="L53" s="15"/>
    </row>
    <row r="54" spans="1:12" ht="15.75">
      <c r="A54" s="14">
        <v>52</v>
      </c>
      <c r="B54" s="222" t="s">
        <v>439</v>
      </c>
      <c r="C54" s="163"/>
      <c r="D54" s="15">
        <v>25000</v>
      </c>
      <c r="E54" s="15"/>
      <c r="F54" s="15"/>
      <c r="G54" s="15"/>
      <c r="H54" s="15">
        <v>175000</v>
      </c>
      <c r="I54" s="15">
        <f t="shared" si="2"/>
        <v>25000</v>
      </c>
      <c r="J54" s="15">
        <f t="shared" si="3"/>
        <v>80000</v>
      </c>
      <c r="K54" s="4">
        <v>693196472</v>
      </c>
      <c r="L54" s="5"/>
    </row>
    <row r="55" spans="1:12" ht="15.75">
      <c r="A55" s="4">
        <v>53</v>
      </c>
      <c r="B55" s="222" t="s">
        <v>434</v>
      </c>
      <c r="C55" s="163"/>
      <c r="D55" s="15">
        <v>25000</v>
      </c>
      <c r="E55" s="15">
        <v>80000</v>
      </c>
      <c r="F55" s="15"/>
      <c r="G55" s="15"/>
      <c r="H55" s="15">
        <v>175000</v>
      </c>
      <c r="I55" s="15">
        <f t="shared" si="2"/>
        <v>105000</v>
      </c>
      <c r="J55" s="15">
        <f t="shared" si="3"/>
        <v>0</v>
      </c>
      <c r="K55" s="4" t="s">
        <v>435</v>
      </c>
      <c r="L55" s="5"/>
    </row>
    <row r="56" spans="1:12" ht="15.75">
      <c r="A56" s="4">
        <v>54</v>
      </c>
      <c r="B56" s="222" t="s">
        <v>483</v>
      </c>
      <c r="C56" s="5"/>
      <c r="D56" s="5">
        <v>25000</v>
      </c>
      <c r="E56" s="5"/>
      <c r="F56" s="5"/>
      <c r="G56" s="5"/>
      <c r="H56" s="15">
        <v>175000</v>
      </c>
      <c r="I56" s="5">
        <f t="shared" si="2"/>
        <v>25000</v>
      </c>
      <c r="J56" s="15">
        <f t="shared" si="3"/>
        <v>80000</v>
      </c>
      <c r="K56" s="4">
        <v>677831317</v>
      </c>
      <c r="L56" s="5"/>
    </row>
    <row r="57" spans="1:12" ht="15.75">
      <c r="A57" s="14">
        <v>55</v>
      </c>
      <c r="B57" s="222" t="s">
        <v>449</v>
      </c>
      <c r="C57" s="8"/>
      <c r="D57" s="5">
        <v>25000</v>
      </c>
      <c r="E57" s="5"/>
      <c r="F57" s="5"/>
      <c r="G57" s="5"/>
      <c r="H57" s="15">
        <v>175000</v>
      </c>
      <c r="I57" s="15">
        <f t="shared" si="2"/>
        <v>25000</v>
      </c>
      <c r="J57" s="15">
        <f t="shared" si="3"/>
        <v>80000</v>
      </c>
      <c r="K57" s="4">
        <v>672683204</v>
      </c>
      <c r="L57" s="5"/>
    </row>
    <row r="58" spans="1:12" ht="15.75">
      <c r="A58" s="4">
        <v>56</v>
      </c>
      <c r="B58" s="222" t="s">
        <v>500</v>
      </c>
      <c r="C58" s="163"/>
      <c r="D58" s="15">
        <v>25000</v>
      </c>
      <c r="E58" s="15"/>
      <c r="F58" s="15"/>
      <c r="G58" s="15"/>
      <c r="H58" s="15">
        <v>175000</v>
      </c>
      <c r="I58" s="15">
        <f t="shared" si="2"/>
        <v>25000</v>
      </c>
      <c r="J58" s="15">
        <f t="shared" si="3"/>
        <v>80000</v>
      </c>
      <c r="K58" s="14">
        <v>699531462</v>
      </c>
      <c r="L58" s="5"/>
    </row>
    <row r="59" spans="1:12" s="33" customFormat="1" ht="15.75">
      <c r="A59" s="4">
        <v>57</v>
      </c>
      <c r="B59" s="222" t="s">
        <v>509</v>
      </c>
      <c r="C59" s="5"/>
      <c r="D59" s="5">
        <v>25000</v>
      </c>
      <c r="E59" s="5"/>
      <c r="F59" s="5"/>
      <c r="G59" s="5"/>
      <c r="H59" s="15">
        <v>175000</v>
      </c>
      <c r="I59" s="5">
        <f t="shared" si="2"/>
        <v>25000</v>
      </c>
      <c r="J59" s="15">
        <f t="shared" si="3"/>
        <v>80000</v>
      </c>
      <c r="K59" s="14">
        <v>654145275</v>
      </c>
      <c r="L59" s="15"/>
    </row>
    <row r="60" spans="1:12" s="33" customFormat="1" ht="15.75">
      <c r="A60" s="14">
        <v>58</v>
      </c>
      <c r="B60" s="222" t="s">
        <v>424</v>
      </c>
      <c r="C60" s="202"/>
      <c r="D60" s="15">
        <v>25000</v>
      </c>
      <c r="E60" s="15"/>
      <c r="F60" s="15"/>
      <c r="G60" s="15"/>
      <c r="H60" s="15">
        <v>175000</v>
      </c>
      <c r="I60" s="15">
        <f t="shared" si="2"/>
        <v>25000</v>
      </c>
      <c r="J60" s="15">
        <f t="shared" si="3"/>
        <v>80000</v>
      </c>
      <c r="K60" s="247" t="s">
        <v>425</v>
      </c>
      <c r="L60" s="15"/>
    </row>
    <row r="61" spans="1:12" ht="15.75">
      <c r="A61" s="4">
        <v>59</v>
      </c>
      <c r="B61" s="222" t="s">
        <v>464</v>
      </c>
      <c r="C61" s="8"/>
      <c r="D61" s="5">
        <v>80000</v>
      </c>
      <c r="E61" s="5">
        <v>25000</v>
      </c>
      <c r="F61" s="5"/>
      <c r="G61" s="5"/>
      <c r="H61" s="15">
        <v>175000</v>
      </c>
      <c r="I61" s="15">
        <f t="shared" si="2"/>
        <v>105000</v>
      </c>
      <c r="J61" s="15">
        <f t="shared" si="3"/>
        <v>0</v>
      </c>
      <c r="K61" s="247">
        <v>674705189</v>
      </c>
      <c r="L61" s="5"/>
    </row>
    <row r="62" spans="1:12" ht="15.75">
      <c r="A62" s="4">
        <v>60</v>
      </c>
      <c r="B62" s="222" t="s">
        <v>1679</v>
      </c>
      <c r="C62" s="5"/>
      <c r="D62" s="5">
        <v>63000</v>
      </c>
      <c r="E62" s="5"/>
      <c r="F62" s="5"/>
      <c r="G62" s="5"/>
      <c r="H62" s="15">
        <v>175000</v>
      </c>
      <c r="I62" s="5"/>
      <c r="J62" s="15"/>
      <c r="L62" s="5"/>
    </row>
    <row r="63" spans="1:12" ht="15.75">
      <c r="A63" s="14">
        <v>61</v>
      </c>
      <c r="B63" s="222"/>
      <c r="C63" s="5"/>
      <c r="D63" s="5"/>
      <c r="E63" s="5"/>
      <c r="F63" s="5"/>
      <c r="G63" s="5"/>
      <c r="H63" s="15">
        <v>175000</v>
      </c>
      <c r="I63" s="5"/>
      <c r="J63" s="15"/>
      <c r="L63" s="5"/>
    </row>
    <row r="64" spans="1:12" ht="15.75">
      <c r="A64" s="4">
        <v>62</v>
      </c>
      <c r="B64" s="222"/>
      <c r="C64" s="5"/>
      <c r="D64" s="5"/>
      <c r="E64" s="5"/>
      <c r="F64" s="5"/>
      <c r="G64" s="5"/>
      <c r="H64" s="15">
        <v>175000</v>
      </c>
      <c r="I64" s="5">
        <f>SUM(D64:G64)</f>
        <v>0</v>
      </c>
      <c r="J64" s="15"/>
      <c r="L64" s="5"/>
    </row>
    <row r="65" spans="1:12" ht="15.75">
      <c r="A65" s="4">
        <v>63</v>
      </c>
      <c r="B65" s="222"/>
      <c r="C65" s="5"/>
      <c r="D65" s="5"/>
      <c r="E65" s="5"/>
      <c r="F65" s="5"/>
      <c r="G65" s="5"/>
      <c r="H65" s="15">
        <v>175000</v>
      </c>
      <c r="I65" s="5">
        <f>SUM(D65:G65)</f>
        <v>0</v>
      </c>
      <c r="J65" s="15"/>
      <c r="L65" s="5"/>
    </row>
    <row r="66" spans="1:12" ht="15.75">
      <c r="A66" s="14">
        <v>64</v>
      </c>
      <c r="B66" s="222"/>
      <c r="C66" s="5"/>
      <c r="D66" s="5"/>
      <c r="E66" s="5"/>
      <c r="F66" s="5"/>
      <c r="G66" s="5"/>
      <c r="H66" s="15">
        <v>175000</v>
      </c>
      <c r="I66" s="5">
        <f>SUM(D66:G66)</f>
        <v>0</v>
      </c>
      <c r="J66" s="15"/>
      <c r="L66" s="5"/>
    </row>
    <row r="67" spans="1:12" ht="15.75">
      <c r="A67" s="4">
        <v>65</v>
      </c>
      <c r="B67" s="222"/>
      <c r="C67" s="5"/>
      <c r="D67" s="5"/>
      <c r="E67" s="5"/>
      <c r="F67" s="5"/>
      <c r="G67" s="5"/>
      <c r="H67" s="15">
        <v>175000</v>
      </c>
      <c r="I67" s="5"/>
      <c r="J67" s="15"/>
      <c r="L67" s="5"/>
    </row>
    <row r="68" spans="1:12" ht="15.75">
      <c r="A68" s="4">
        <v>66</v>
      </c>
      <c r="B68" s="222"/>
      <c r="C68" s="5"/>
      <c r="D68" s="5"/>
      <c r="E68" s="5"/>
      <c r="F68" s="5"/>
      <c r="G68" s="5"/>
      <c r="H68" s="15">
        <v>175000</v>
      </c>
      <c r="I68" s="5"/>
      <c r="J68" s="15"/>
      <c r="L68" s="5"/>
    </row>
    <row r="69" spans="1:12" ht="15.75">
      <c r="A69" s="14">
        <v>67</v>
      </c>
      <c r="B69" s="222"/>
      <c r="C69" s="5"/>
      <c r="D69" s="5"/>
      <c r="E69" s="5"/>
      <c r="F69" s="5"/>
      <c r="G69" s="5"/>
      <c r="H69" s="15">
        <v>175000</v>
      </c>
      <c r="I69" s="5"/>
      <c r="J69" s="15"/>
      <c r="L69" s="5"/>
    </row>
    <row r="70" spans="1:12" ht="15.75">
      <c r="A70" s="4">
        <v>68</v>
      </c>
      <c r="B70" s="222"/>
      <c r="C70" s="5"/>
      <c r="D70" s="5"/>
      <c r="E70" s="5"/>
      <c r="F70" s="5"/>
      <c r="G70" s="5"/>
      <c r="H70" s="15">
        <v>175000</v>
      </c>
      <c r="I70" s="5"/>
      <c r="J70" s="15"/>
      <c r="L70" s="5"/>
    </row>
    <row r="71" spans="1:12" ht="15.75">
      <c r="A71" s="4">
        <v>69</v>
      </c>
      <c r="B71" s="222"/>
      <c r="C71" s="5"/>
      <c r="D71" s="5"/>
      <c r="E71" s="5"/>
      <c r="F71" s="5"/>
      <c r="G71" s="5"/>
      <c r="H71" s="15">
        <v>175000</v>
      </c>
      <c r="I71" s="5"/>
      <c r="J71" s="15"/>
      <c r="L71" s="5"/>
    </row>
    <row r="72" spans="1:12" ht="15.75">
      <c r="A72" s="14">
        <v>70</v>
      </c>
      <c r="B72" s="222"/>
      <c r="C72" s="5"/>
      <c r="D72" s="5"/>
      <c r="E72" s="5"/>
      <c r="F72" s="5"/>
      <c r="G72" s="5"/>
      <c r="H72" s="15">
        <v>175000</v>
      </c>
      <c r="I72" s="5"/>
      <c r="J72" s="15"/>
      <c r="L72" s="5"/>
    </row>
    <row r="73" spans="1:12" ht="15.75">
      <c r="A73" s="4">
        <v>71</v>
      </c>
      <c r="B73" s="222"/>
      <c r="C73" s="5"/>
      <c r="D73" s="5"/>
      <c r="E73" s="5"/>
      <c r="F73" s="5"/>
      <c r="G73" s="5"/>
      <c r="H73" s="15">
        <v>175000</v>
      </c>
      <c r="I73" s="5"/>
      <c r="J73" s="15"/>
      <c r="L73" s="5"/>
    </row>
    <row r="74" spans="1:12" ht="15.75">
      <c r="A74" s="4">
        <v>72</v>
      </c>
      <c r="B74" s="222"/>
      <c r="C74" s="5"/>
      <c r="D74" s="5"/>
      <c r="E74" s="5"/>
      <c r="F74" s="5"/>
      <c r="G74" s="5"/>
      <c r="H74" s="15">
        <v>175000</v>
      </c>
      <c r="I74" s="5"/>
      <c r="J74" s="15"/>
      <c r="L74" s="5"/>
    </row>
    <row r="75" spans="1:12" ht="15.75">
      <c r="A75" s="14">
        <v>73</v>
      </c>
      <c r="B75" s="222"/>
      <c r="C75" s="5"/>
      <c r="D75" s="5"/>
      <c r="E75" s="5"/>
      <c r="F75" s="5"/>
      <c r="G75" s="5"/>
      <c r="H75" s="15">
        <v>175000</v>
      </c>
      <c r="I75" s="5"/>
      <c r="J75" s="15"/>
      <c r="L75" s="5"/>
    </row>
    <row r="76" spans="1:12" ht="15.75">
      <c r="A76" s="4">
        <v>74</v>
      </c>
      <c r="B76" s="222"/>
      <c r="C76" s="5"/>
      <c r="D76" s="5"/>
      <c r="E76" s="5"/>
      <c r="F76" s="5"/>
      <c r="G76" s="5"/>
      <c r="H76" s="15">
        <v>175000</v>
      </c>
      <c r="I76" s="5"/>
      <c r="J76" s="15"/>
      <c r="L76" s="5"/>
    </row>
    <row r="77" spans="1:12" ht="15.75">
      <c r="A77" s="4">
        <v>75</v>
      </c>
      <c r="B77" s="222"/>
      <c r="C77" s="5"/>
      <c r="D77" s="5"/>
      <c r="E77" s="5"/>
      <c r="F77" s="5"/>
      <c r="G77" s="5"/>
      <c r="H77" s="5"/>
      <c r="I77" s="5"/>
      <c r="J77" s="15"/>
      <c r="L77" s="5"/>
    </row>
    <row r="78" spans="1:12" ht="15.75">
      <c r="A78" s="14">
        <v>76</v>
      </c>
      <c r="B78" s="222"/>
      <c r="C78" s="5"/>
      <c r="D78" s="5"/>
      <c r="E78" s="5"/>
      <c r="F78" s="5"/>
      <c r="G78" s="5"/>
      <c r="H78" s="5"/>
      <c r="I78" s="5"/>
      <c r="J78" s="15"/>
      <c r="L78" s="5"/>
    </row>
    <row r="79" spans="1:12" ht="15.75">
      <c r="A79" s="4">
        <v>77</v>
      </c>
      <c r="B79" s="222"/>
      <c r="C79" s="5"/>
      <c r="D79" s="5"/>
      <c r="E79" s="5"/>
      <c r="F79" s="5"/>
      <c r="G79" s="5"/>
      <c r="H79" s="5"/>
      <c r="I79" s="5"/>
      <c r="J79" s="15"/>
      <c r="L79" s="5"/>
    </row>
    <row r="80" spans="1:12" ht="15.75">
      <c r="A80" s="4">
        <v>78</v>
      </c>
      <c r="B80" s="222"/>
      <c r="C80" s="5"/>
      <c r="D80" s="5"/>
      <c r="E80" s="5"/>
      <c r="F80" s="5"/>
      <c r="G80" s="5"/>
      <c r="H80" s="5"/>
      <c r="I80" s="5"/>
      <c r="J80" s="15"/>
      <c r="L80" s="5"/>
    </row>
    <row r="81" spans="1:12" ht="15.75">
      <c r="A81" s="14">
        <v>79</v>
      </c>
      <c r="B81" s="222"/>
      <c r="C81" s="5"/>
      <c r="D81" s="5"/>
      <c r="E81" s="5"/>
      <c r="F81" s="5"/>
      <c r="G81" s="5"/>
      <c r="H81" s="5"/>
      <c r="I81" s="5"/>
      <c r="J81" s="15"/>
      <c r="L81" s="5"/>
    </row>
    <row r="82" spans="1:12" ht="15.75">
      <c r="A82" s="4">
        <v>80</v>
      </c>
      <c r="B82" s="222"/>
      <c r="C82" s="5"/>
      <c r="D82" s="5"/>
      <c r="E82" s="5"/>
      <c r="F82" s="5"/>
      <c r="G82" s="5"/>
      <c r="H82" s="5"/>
      <c r="I82" s="5"/>
      <c r="J82" s="15"/>
      <c r="L82" s="5"/>
    </row>
    <row r="83" spans="1:12" ht="15.75">
      <c r="A83" s="4">
        <v>81</v>
      </c>
      <c r="B83" s="222"/>
      <c r="C83" s="5"/>
      <c r="D83" s="5"/>
      <c r="E83" s="5"/>
      <c r="F83" s="5"/>
      <c r="G83" s="5"/>
      <c r="H83" s="5"/>
      <c r="I83" s="5"/>
      <c r="J83" s="15"/>
      <c r="L83" s="5"/>
    </row>
    <row r="84" spans="1:12" ht="15.75">
      <c r="A84" s="14">
        <v>82</v>
      </c>
      <c r="B84" s="222"/>
      <c r="C84" s="5"/>
      <c r="D84" s="5"/>
      <c r="E84" s="5"/>
      <c r="F84" s="5"/>
      <c r="G84" s="5"/>
      <c r="H84" s="5"/>
      <c r="I84" s="5"/>
      <c r="J84" s="15"/>
      <c r="L84" s="5"/>
    </row>
    <row r="85" spans="1:12" ht="15.75">
      <c r="A85" s="4">
        <v>83</v>
      </c>
      <c r="B85" s="222"/>
      <c r="C85" s="5"/>
      <c r="D85" s="5"/>
      <c r="E85" s="5"/>
      <c r="F85" s="5"/>
      <c r="G85" s="5"/>
      <c r="H85" s="5"/>
      <c r="I85" s="5"/>
      <c r="J85" s="15"/>
      <c r="L85" s="5"/>
    </row>
    <row r="86" spans="1:12" ht="15.75">
      <c r="A86" s="4">
        <v>84</v>
      </c>
      <c r="B86" s="222"/>
      <c r="C86" s="5"/>
      <c r="D86" s="5"/>
      <c r="E86" s="5"/>
      <c r="F86" s="5"/>
      <c r="G86" s="5"/>
      <c r="H86" s="5"/>
      <c r="I86" s="5"/>
      <c r="J86" s="15"/>
      <c r="L86" s="5"/>
    </row>
    <row r="87" spans="1:12" ht="15.75">
      <c r="A87" s="14">
        <v>85</v>
      </c>
      <c r="B87" s="222"/>
      <c r="C87" s="5"/>
      <c r="D87" s="5"/>
      <c r="E87" s="5"/>
      <c r="F87" s="5"/>
      <c r="G87" s="5"/>
      <c r="H87" s="5"/>
      <c r="I87" s="5"/>
      <c r="J87" s="15"/>
      <c r="L87" s="5"/>
    </row>
    <row r="88" spans="1:12" ht="15.75">
      <c r="A88" s="4">
        <v>86</v>
      </c>
      <c r="B88" s="222"/>
      <c r="C88" s="5"/>
      <c r="D88" s="5"/>
      <c r="E88" s="5"/>
      <c r="F88" s="5"/>
      <c r="G88" s="5"/>
      <c r="H88" s="5"/>
      <c r="I88" s="5"/>
      <c r="J88" s="15"/>
      <c r="L88" s="5"/>
    </row>
    <row r="89" spans="1:12" ht="15.75">
      <c r="A89" s="4">
        <v>87</v>
      </c>
      <c r="B89" s="222"/>
      <c r="C89" s="5"/>
      <c r="D89" s="5"/>
      <c r="E89" s="5"/>
      <c r="F89" s="5"/>
      <c r="G89" s="5"/>
      <c r="H89" s="5"/>
      <c r="I89" s="5"/>
      <c r="J89" s="15"/>
      <c r="L89" s="5"/>
    </row>
    <row r="90" spans="1:12" ht="15.75">
      <c r="A90" s="14">
        <v>88</v>
      </c>
      <c r="B90" s="222"/>
      <c r="C90" s="5"/>
      <c r="D90" s="5"/>
      <c r="E90" s="5"/>
      <c r="F90" s="5"/>
      <c r="G90" s="5"/>
      <c r="H90" s="5"/>
      <c r="I90" s="5"/>
      <c r="J90" s="15"/>
      <c r="L90" s="5"/>
    </row>
    <row r="91" spans="1:12" ht="15.75">
      <c r="A91" s="4">
        <v>89</v>
      </c>
      <c r="B91" s="222"/>
      <c r="C91" s="5"/>
      <c r="D91" s="5"/>
      <c r="E91" s="5"/>
      <c r="F91" s="5"/>
      <c r="G91" s="5"/>
      <c r="H91" s="5"/>
      <c r="I91" s="5"/>
      <c r="J91" s="15"/>
      <c r="L91" s="5"/>
    </row>
    <row r="92" spans="1:12" ht="15.75">
      <c r="A92" s="4">
        <v>90</v>
      </c>
      <c r="B92" s="222"/>
      <c r="C92" s="5"/>
      <c r="D92" s="5"/>
      <c r="E92" s="5"/>
      <c r="F92" s="5"/>
      <c r="G92" s="5"/>
      <c r="H92" s="5"/>
      <c r="I92" s="5"/>
      <c r="J92" s="15"/>
      <c r="L92" s="5"/>
    </row>
    <row r="93" spans="1:12" ht="15.75">
      <c r="A93" s="14">
        <v>91</v>
      </c>
      <c r="B93" s="222"/>
      <c r="C93" s="5"/>
      <c r="D93" s="5"/>
      <c r="E93" s="5"/>
      <c r="F93" s="5"/>
      <c r="G93" s="5"/>
      <c r="H93" s="5"/>
      <c r="I93" s="5"/>
      <c r="J93" s="15"/>
      <c r="L93" s="5"/>
    </row>
    <row r="94" spans="1:12" ht="15.75">
      <c r="A94" s="4">
        <v>92</v>
      </c>
      <c r="B94" s="222"/>
      <c r="C94" s="5"/>
      <c r="D94" s="5"/>
      <c r="E94" s="5"/>
      <c r="F94" s="5"/>
      <c r="G94" s="5"/>
      <c r="H94" s="5"/>
      <c r="I94" s="5"/>
      <c r="J94" s="15"/>
      <c r="L94" s="5"/>
    </row>
    <row r="95" spans="1:12" ht="15.75">
      <c r="A95" s="4">
        <v>93</v>
      </c>
      <c r="B95" s="222"/>
      <c r="C95" s="5"/>
      <c r="D95" s="5"/>
      <c r="E95" s="5"/>
      <c r="F95" s="5"/>
      <c r="G95" s="5"/>
      <c r="H95" s="5"/>
      <c r="I95" s="5"/>
      <c r="J95" s="15"/>
      <c r="L95" s="5"/>
    </row>
    <row r="96" spans="1:12" ht="15.75">
      <c r="A96" s="14">
        <v>94</v>
      </c>
      <c r="B96" s="222"/>
      <c r="C96" s="5"/>
      <c r="D96" s="5"/>
      <c r="E96" s="5"/>
      <c r="F96" s="5"/>
      <c r="G96" s="5"/>
      <c r="H96" s="5"/>
      <c r="I96" s="5"/>
      <c r="J96" s="15"/>
      <c r="L96" s="5"/>
    </row>
    <row r="97" spans="1:12" ht="15.75">
      <c r="A97" s="4">
        <v>95</v>
      </c>
      <c r="B97" s="222"/>
      <c r="C97" s="5"/>
      <c r="D97" s="5"/>
      <c r="E97" s="5"/>
      <c r="F97" s="5"/>
      <c r="G97" s="5"/>
      <c r="H97" s="5"/>
      <c r="I97" s="5"/>
      <c r="J97" s="15"/>
      <c r="L97" s="5"/>
    </row>
    <row r="98" spans="1:12" ht="15.75">
      <c r="A98" s="4">
        <v>96</v>
      </c>
      <c r="B98" s="222"/>
      <c r="C98" s="5"/>
      <c r="D98" s="5"/>
      <c r="E98" s="5"/>
      <c r="F98" s="5"/>
      <c r="G98" s="5"/>
      <c r="H98" s="5"/>
      <c r="I98" s="5"/>
      <c r="J98" s="15"/>
      <c r="L98" s="5"/>
    </row>
    <row r="99" spans="1:12" ht="15.75">
      <c r="A99" s="14">
        <v>97</v>
      </c>
      <c r="B99" s="222"/>
      <c r="C99" s="5"/>
      <c r="D99" s="5"/>
      <c r="E99" s="5"/>
      <c r="F99" s="5"/>
      <c r="G99" s="5"/>
      <c r="H99" s="5"/>
      <c r="I99" s="5"/>
      <c r="J99" s="15"/>
      <c r="L99" s="5"/>
    </row>
    <row r="100" spans="1:12">
      <c r="A100" s="4">
        <v>100</v>
      </c>
      <c r="C100" s="5"/>
      <c r="D100" s="5"/>
      <c r="E100" s="5"/>
      <c r="F100" s="5"/>
      <c r="G100" s="5"/>
      <c r="H100" s="5"/>
      <c r="I100" s="5"/>
      <c r="J100" s="15"/>
      <c r="L100" s="5"/>
    </row>
    <row r="101" spans="1:12">
      <c r="A101" s="4">
        <v>101</v>
      </c>
      <c r="C101" s="5"/>
      <c r="D101" s="5"/>
      <c r="E101" s="5"/>
      <c r="F101" s="5"/>
      <c r="G101" s="5"/>
      <c r="H101" s="5"/>
      <c r="I101" s="5"/>
      <c r="J101" s="15"/>
      <c r="L101" s="5"/>
    </row>
    <row r="102" spans="1:12">
      <c r="A102" s="4">
        <v>102</v>
      </c>
      <c r="C102" s="5"/>
      <c r="D102" s="5"/>
      <c r="E102" s="5"/>
      <c r="F102" s="5"/>
      <c r="G102" s="5"/>
      <c r="H102" s="5"/>
      <c r="I102" s="5"/>
      <c r="J102" s="15"/>
      <c r="L102" s="5"/>
    </row>
    <row r="103" spans="1:12">
      <c r="A103" s="4">
        <v>103</v>
      </c>
      <c r="C103" s="5"/>
      <c r="D103" s="5"/>
      <c r="E103" s="5"/>
      <c r="F103" s="5"/>
      <c r="G103" s="5"/>
      <c r="H103" s="5"/>
      <c r="I103" s="5"/>
      <c r="J103" s="15"/>
      <c r="L103" s="5"/>
    </row>
    <row r="104" spans="1:12">
      <c r="A104" s="4">
        <v>104</v>
      </c>
      <c r="C104" s="5"/>
      <c r="D104" s="5"/>
      <c r="E104" s="5"/>
      <c r="F104" s="5"/>
      <c r="G104" s="5"/>
      <c r="H104" s="5"/>
      <c r="I104" s="5"/>
      <c r="J104" s="15"/>
      <c r="L104" s="5"/>
    </row>
    <row r="105" spans="1:12">
      <c r="A105" s="4">
        <v>105</v>
      </c>
      <c r="C105" s="5"/>
      <c r="D105" s="5"/>
      <c r="E105" s="5"/>
      <c r="F105" s="5"/>
      <c r="G105" s="5"/>
      <c r="H105" s="5"/>
      <c r="I105" s="5"/>
      <c r="J105" s="15"/>
      <c r="L105" s="5"/>
    </row>
    <row r="106" spans="1:12">
      <c r="A106" s="4">
        <v>106</v>
      </c>
      <c r="C106" s="5"/>
      <c r="D106" s="5"/>
      <c r="E106" s="5"/>
      <c r="F106" s="5"/>
      <c r="G106" s="5"/>
      <c r="H106" s="5"/>
      <c r="I106" s="5"/>
      <c r="J106" s="15"/>
      <c r="L106" s="5"/>
    </row>
    <row r="107" spans="1:12">
      <c r="A107" s="14">
        <v>146</v>
      </c>
      <c r="C107" s="5"/>
      <c r="D107" s="5"/>
      <c r="E107" s="5"/>
      <c r="F107" s="5"/>
      <c r="G107" s="5"/>
      <c r="H107" s="5"/>
      <c r="I107" s="5"/>
      <c r="J107" s="15"/>
      <c r="L107" s="5"/>
    </row>
    <row r="108" spans="1:12">
      <c r="A108" s="4">
        <v>147</v>
      </c>
      <c r="C108" s="5"/>
      <c r="D108" s="5"/>
      <c r="E108" s="5"/>
      <c r="F108" s="5"/>
      <c r="G108" s="5"/>
      <c r="H108" s="5"/>
      <c r="I108" s="5"/>
      <c r="J108" s="15"/>
      <c r="L108" s="5"/>
    </row>
    <row r="109" spans="1:12">
      <c r="A109" s="4">
        <v>148</v>
      </c>
      <c r="C109" s="5"/>
      <c r="D109" s="5"/>
      <c r="E109" s="5"/>
      <c r="F109" s="5"/>
      <c r="G109" s="5"/>
      <c r="H109" s="5"/>
      <c r="I109" s="5"/>
      <c r="J109" s="15"/>
      <c r="L109" s="5"/>
    </row>
    <row r="110" spans="1:12">
      <c r="A110" s="14">
        <v>149</v>
      </c>
      <c r="C110" s="5"/>
      <c r="D110" s="5"/>
      <c r="E110" s="5"/>
      <c r="F110" s="5"/>
      <c r="G110" s="5"/>
      <c r="H110" s="5"/>
      <c r="I110" s="5"/>
      <c r="J110" s="15"/>
      <c r="L110" s="5"/>
    </row>
    <row r="111" spans="1:12">
      <c r="A111" s="4">
        <v>150</v>
      </c>
      <c r="C111" s="5"/>
      <c r="D111" s="5"/>
      <c r="E111" s="5"/>
      <c r="F111" s="5"/>
      <c r="G111" s="5"/>
      <c r="H111" s="5"/>
      <c r="I111" s="5"/>
      <c r="J111" s="15"/>
      <c r="L111" s="5"/>
    </row>
    <row r="112" spans="1:12">
      <c r="A112" s="4">
        <v>151</v>
      </c>
      <c r="C112" s="5"/>
      <c r="D112" s="5"/>
      <c r="E112" s="5"/>
      <c r="F112" s="5"/>
      <c r="G112" s="5"/>
      <c r="H112" s="5"/>
      <c r="I112" s="5"/>
      <c r="J112" s="15"/>
      <c r="L112" s="5"/>
    </row>
    <row r="113" spans="1:12">
      <c r="A113" s="14">
        <v>152</v>
      </c>
      <c r="C113" s="5"/>
      <c r="D113" s="5"/>
      <c r="E113" s="5"/>
      <c r="F113" s="5"/>
      <c r="G113" s="5"/>
      <c r="H113" s="5"/>
      <c r="I113" s="5"/>
      <c r="J113" s="15"/>
      <c r="L113" s="5"/>
    </row>
    <row r="114" spans="1:12">
      <c r="A114" s="4">
        <v>153</v>
      </c>
      <c r="C114" s="5"/>
      <c r="D114" s="5"/>
      <c r="E114" s="5"/>
      <c r="F114" s="5"/>
      <c r="G114" s="5"/>
      <c r="H114" s="5"/>
      <c r="I114" s="5"/>
      <c r="J114" s="15"/>
      <c r="L114" s="5"/>
    </row>
    <row r="115" spans="1:12">
      <c r="A115" s="4">
        <v>154</v>
      </c>
      <c r="C115" s="5"/>
      <c r="D115" s="5"/>
      <c r="E115" s="5"/>
      <c r="F115" s="5"/>
      <c r="G115" s="5"/>
      <c r="H115" s="5"/>
      <c r="I115" s="5"/>
      <c r="J115" s="15"/>
      <c r="L115" s="5"/>
    </row>
    <row r="116" spans="1:12">
      <c r="A116" s="14">
        <v>155</v>
      </c>
      <c r="C116" s="5"/>
      <c r="D116" s="5"/>
      <c r="E116" s="5"/>
      <c r="F116" s="5"/>
      <c r="G116" s="5"/>
      <c r="H116" s="5"/>
      <c r="I116" s="5"/>
      <c r="J116" s="15"/>
      <c r="L116" s="5"/>
    </row>
    <row r="117" spans="1:12">
      <c r="A117" s="4">
        <v>156</v>
      </c>
      <c r="C117" s="5"/>
      <c r="D117" s="5"/>
      <c r="E117" s="5"/>
      <c r="F117" s="5"/>
      <c r="G117" s="5"/>
      <c r="H117" s="5"/>
      <c r="I117" s="5"/>
      <c r="J117" s="15"/>
      <c r="L117" s="5"/>
    </row>
    <row r="118" spans="1:12">
      <c r="A118" s="4">
        <v>157</v>
      </c>
      <c r="C118" s="5"/>
      <c r="D118" s="5"/>
      <c r="E118" s="5"/>
      <c r="F118" s="5"/>
      <c r="G118" s="5"/>
      <c r="H118" s="5"/>
      <c r="I118" s="5"/>
      <c r="J118" s="15"/>
      <c r="L118" s="5"/>
    </row>
    <row r="119" spans="1:12">
      <c r="A119" s="14">
        <v>158</v>
      </c>
      <c r="C119" s="5"/>
      <c r="D119" s="5"/>
      <c r="E119" s="5"/>
      <c r="F119" s="5"/>
      <c r="G119" s="5"/>
      <c r="H119" s="5"/>
      <c r="I119" s="5"/>
      <c r="J119" s="15"/>
      <c r="L119" s="5"/>
    </row>
    <row r="120" spans="1:12">
      <c r="A120" s="13">
        <v>161</v>
      </c>
      <c r="C120" s="5"/>
      <c r="D120" s="5"/>
      <c r="E120" s="5"/>
      <c r="F120" s="5"/>
      <c r="G120" s="5"/>
      <c r="H120" s="5"/>
      <c r="I120" s="5"/>
      <c r="J120" s="15"/>
      <c r="L120" s="5"/>
    </row>
    <row r="121" spans="1:12">
      <c r="A121" s="13">
        <v>162</v>
      </c>
      <c r="C121" s="5"/>
      <c r="D121" s="5"/>
      <c r="E121" s="5"/>
      <c r="F121" s="5"/>
      <c r="G121" s="5"/>
      <c r="H121" s="5"/>
      <c r="I121" s="5"/>
      <c r="J121" s="15"/>
      <c r="L121" s="5"/>
    </row>
    <row r="122" spans="1:12">
      <c r="A122" s="13">
        <v>163</v>
      </c>
      <c r="C122" s="5"/>
      <c r="D122" s="5"/>
      <c r="E122" s="5"/>
      <c r="F122" s="5"/>
      <c r="G122" s="5"/>
      <c r="H122" s="5"/>
      <c r="I122" s="5"/>
      <c r="J122" s="15"/>
      <c r="L122" s="5"/>
    </row>
    <row r="123" spans="1:12">
      <c r="A123" s="13">
        <v>164</v>
      </c>
      <c r="C123" s="5"/>
      <c r="D123" s="5"/>
      <c r="E123" s="5"/>
      <c r="F123" s="5"/>
      <c r="G123" s="5"/>
      <c r="H123" s="5"/>
      <c r="I123" s="5"/>
      <c r="J123" s="15"/>
      <c r="L123" s="5"/>
    </row>
    <row r="124" spans="1:12">
      <c r="A124" s="13">
        <v>165</v>
      </c>
      <c r="C124" s="5"/>
      <c r="D124" s="5"/>
      <c r="E124" s="5"/>
      <c r="F124" s="5"/>
      <c r="G124" s="5"/>
      <c r="H124" s="5"/>
      <c r="I124" s="5"/>
      <c r="J124" s="15"/>
      <c r="L124" s="5"/>
    </row>
    <row r="125" spans="1:12">
      <c r="A125" s="13">
        <v>166</v>
      </c>
      <c r="C125" s="5"/>
      <c r="D125" s="5"/>
      <c r="E125" s="5"/>
      <c r="F125" s="5"/>
      <c r="G125" s="5"/>
      <c r="H125" s="5"/>
      <c r="I125" s="5"/>
      <c r="J125" s="15"/>
      <c r="L125" s="5"/>
    </row>
    <row r="126" spans="1:12">
      <c r="A126" s="13">
        <v>167</v>
      </c>
      <c r="C126" s="5"/>
      <c r="D126" s="5"/>
      <c r="E126" s="5"/>
      <c r="F126" s="5"/>
      <c r="G126" s="5"/>
      <c r="H126" s="5"/>
      <c r="I126" s="5"/>
      <c r="J126" s="15"/>
      <c r="L126" s="5"/>
    </row>
    <row r="127" spans="1:12">
      <c r="A127" s="13">
        <v>168</v>
      </c>
      <c r="C127" s="5"/>
      <c r="D127" s="5"/>
      <c r="E127" s="5"/>
      <c r="F127" s="5"/>
      <c r="G127" s="5"/>
      <c r="H127" s="5"/>
      <c r="I127" s="5"/>
      <c r="J127" s="15"/>
      <c r="L127" s="5"/>
    </row>
    <row r="128" spans="1:12">
      <c r="A128" s="13">
        <v>169</v>
      </c>
      <c r="C128" s="5"/>
      <c r="D128" s="5"/>
      <c r="E128" s="5"/>
      <c r="F128" s="5"/>
      <c r="G128" s="5"/>
      <c r="H128" s="5"/>
      <c r="I128" s="5"/>
      <c r="J128" s="15"/>
      <c r="L128" s="5"/>
    </row>
    <row r="129" spans="1:12">
      <c r="A129" s="13">
        <v>170</v>
      </c>
      <c r="C129" s="5"/>
      <c r="D129" s="5"/>
      <c r="E129" s="5"/>
      <c r="F129" s="5"/>
      <c r="G129" s="5"/>
      <c r="H129" s="5"/>
      <c r="I129" s="5"/>
      <c r="J129" s="15"/>
      <c r="L129" s="5"/>
    </row>
    <row r="130" spans="1:12">
      <c r="A130" s="13">
        <v>171</v>
      </c>
      <c r="C130" s="5"/>
      <c r="D130" s="5"/>
      <c r="E130" s="5"/>
      <c r="F130" s="5"/>
      <c r="G130" s="5"/>
      <c r="H130" s="5"/>
      <c r="I130" s="5"/>
      <c r="J130" s="15"/>
      <c r="L130" s="5"/>
    </row>
    <row r="131" spans="1:12">
      <c r="A131" s="13">
        <v>172</v>
      </c>
      <c r="C131" s="5"/>
      <c r="D131" s="5"/>
      <c r="E131" s="5"/>
      <c r="F131" s="5"/>
      <c r="G131" s="5"/>
      <c r="H131" s="5"/>
      <c r="I131" s="5"/>
      <c r="J131" s="15"/>
      <c r="L131" s="5"/>
    </row>
    <row r="132" spans="1:12">
      <c r="A132" s="13">
        <v>173</v>
      </c>
      <c r="C132" s="5"/>
      <c r="D132" s="5"/>
      <c r="E132" s="5"/>
      <c r="F132" s="5"/>
      <c r="G132" s="5"/>
      <c r="H132" s="5"/>
      <c r="I132" s="5"/>
      <c r="J132" s="15"/>
      <c r="L132" s="5"/>
    </row>
    <row r="133" spans="1:12">
      <c r="A133" s="13">
        <v>174</v>
      </c>
      <c r="C133" s="5"/>
      <c r="D133" s="5"/>
      <c r="E133" s="5"/>
      <c r="F133" s="5"/>
      <c r="G133" s="5"/>
      <c r="H133" s="5"/>
      <c r="I133" s="5"/>
      <c r="J133" s="15"/>
      <c r="L133" s="5"/>
    </row>
    <row r="134" spans="1:12">
      <c r="A134" s="13">
        <v>175</v>
      </c>
      <c r="C134" s="5"/>
      <c r="D134" s="5"/>
      <c r="E134" s="5"/>
      <c r="F134" s="5"/>
      <c r="G134" s="5"/>
      <c r="H134" s="5"/>
      <c r="I134" s="5"/>
      <c r="J134" s="15"/>
      <c r="L134" s="5"/>
    </row>
    <row r="135" spans="1:12">
      <c r="A135" s="13">
        <v>176</v>
      </c>
      <c r="C135" s="5"/>
      <c r="D135" s="5"/>
      <c r="E135" s="5"/>
      <c r="F135" s="5"/>
      <c r="G135" s="5"/>
      <c r="H135" s="5"/>
      <c r="I135" s="5"/>
      <c r="J135" s="15"/>
      <c r="L135" s="5"/>
    </row>
    <row r="136" spans="1:12">
      <c r="A136" s="13">
        <v>177</v>
      </c>
      <c r="C136" s="5"/>
      <c r="D136" s="5"/>
      <c r="E136" s="5"/>
      <c r="F136" s="5"/>
      <c r="G136" s="5"/>
      <c r="H136" s="5"/>
      <c r="I136" s="5"/>
      <c r="J136" s="15"/>
      <c r="L136" s="5"/>
    </row>
    <row r="137" spans="1:12">
      <c r="A137" s="13">
        <v>178</v>
      </c>
      <c r="C137" s="5"/>
      <c r="D137" s="5"/>
      <c r="E137" s="5"/>
      <c r="F137" s="5"/>
      <c r="G137" s="5"/>
      <c r="H137" s="5"/>
      <c r="I137" s="5"/>
      <c r="J137" s="15"/>
      <c r="L137" s="5"/>
    </row>
    <row r="138" spans="1:12">
      <c r="A138" s="13">
        <v>179</v>
      </c>
      <c r="C138" s="5"/>
      <c r="D138" s="5"/>
      <c r="E138" s="5"/>
      <c r="F138" s="5"/>
      <c r="G138" s="5"/>
      <c r="H138" s="5"/>
      <c r="I138" s="5"/>
      <c r="J138" s="15"/>
      <c r="L138" s="5"/>
    </row>
    <row r="139" spans="1:12">
      <c r="A139" s="13">
        <v>180</v>
      </c>
      <c r="C139" s="5"/>
      <c r="D139" s="5"/>
      <c r="E139" s="5"/>
      <c r="F139" s="5"/>
      <c r="G139" s="5"/>
      <c r="H139" s="5"/>
      <c r="I139" s="5"/>
      <c r="J139" s="15"/>
      <c r="L139" s="5"/>
    </row>
    <row r="140" spans="1:12">
      <c r="A140" s="13">
        <v>181</v>
      </c>
      <c r="C140" s="5"/>
      <c r="D140" s="5"/>
      <c r="E140" s="5"/>
      <c r="F140" s="5"/>
      <c r="G140" s="5"/>
      <c r="H140" s="5"/>
      <c r="I140" s="5"/>
      <c r="J140" s="15"/>
      <c r="L140" s="5"/>
    </row>
    <row r="141" spans="1:12">
      <c r="A141" s="13">
        <v>182</v>
      </c>
      <c r="C141" s="5"/>
      <c r="D141" s="5"/>
      <c r="E141" s="5"/>
      <c r="F141" s="5"/>
      <c r="G141" s="5"/>
      <c r="H141" s="5"/>
      <c r="I141" s="5"/>
      <c r="J141" s="15"/>
      <c r="L141" s="5"/>
    </row>
    <row r="142" spans="1:12">
      <c r="A142" s="13">
        <v>183</v>
      </c>
      <c r="C142" s="5"/>
      <c r="D142" s="5"/>
      <c r="E142" s="5"/>
      <c r="F142" s="5"/>
      <c r="G142" s="5"/>
      <c r="H142" s="5"/>
      <c r="I142" s="5"/>
      <c r="J142" s="15"/>
      <c r="L142" s="5"/>
    </row>
    <row r="143" spans="1:12">
      <c r="A143" s="13">
        <v>184</v>
      </c>
      <c r="C143" s="5"/>
      <c r="D143" s="5"/>
      <c r="E143" s="5"/>
      <c r="F143" s="5"/>
      <c r="G143" s="5"/>
      <c r="H143" s="5"/>
      <c r="I143" s="5"/>
      <c r="J143" s="15"/>
      <c r="L143" s="5"/>
    </row>
    <row r="144" spans="1:12">
      <c r="A144" s="13">
        <v>185</v>
      </c>
      <c r="C144" s="5"/>
      <c r="D144" s="5"/>
      <c r="E144" s="5"/>
      <c r="F144" s="5"/>
      <c r="G144" s="5"/>
      <c r="H144" s="5"/>
      <c r="I144" s="5"/>
      <c r="J144" s="15"/>
      <c r="L144" s="5"/>
    </row>
    <row r="145" spans="1:12">
      <c r="A145" s="13">
        <v>186</v>
      </c>
      <c r="C145" s="5"/>
      <c r="D145" s="5"/>
      <c r="E145" s="5"/>
      <c r="F145" s="5"/>
      <c r="G145" s="5"/>
      <c r="H145" s="5"/>
      <c r="I145" s="5"/>
      <c r="J145" s="15"/>
      <c r="L145" s="5"/>
    </row>
    <row r="146" spans="1:12">
      <c r="A146" s="13">
        <v>187</v>
      </c>
      <c r="C146" s="5"/>
      <c r="D146" s="5"/>
      <c r="E146" s="5"/>
      <c r="F146" s="5"/>
      <c r="G146" s="5"/>
      <c r="H146" s="5"/>
      <c r="I146" s="5"/>
      <c r="J146" s="15"/>
      <c r="L146" s="5"/>
    </row>
    <row r="147" spans="1:12">
      <c r="C147" s="5"/>
      <c r="D147" s="5"/>
      <c r="E147" s="5"/>
      <c r="F147" s="5"/>
      <c r="G147" s="5"/>
      <c r="H147" s="5"/>
      <c r="I147" s="5"/>
      <c r="J147" s="15"/>
      <c r="L147" s="5"/>
    </row>
    <row r="148" spans="1:12">
      <c r="C148" s="5"/>
      <c r="D148" s="5"/>
      <c r="E148" s="5"/>
      <c r="F148" s="5"/>
      <c r="G148" s="5"/>
      <c r="H148" s="5"/>
      <c r="I148" s="5"/>
      <c r="J148" s="15"/>
      <c r="L148" s="5"/>
    </row>
    <row r="149" spans="1:12">
      <c r="C149" s="5"/>
      <c r="D149" s="5"/>
      <c r="E149" s="5"/>
      <c r="F149" s="5"/>
      <c r="G149" s="5"/>
      <c r="H149" s="5"/>
      <c r="I149" s="5"/>
      <c r="J149" s="15"/>
      <c r="L149" s="5"/>
    </row>
    <row r="150" spans="1:12">
      <c r="C150" s="5"/>
      <c r="D150" s="5"/>
      <c r="E150" s="5"/>
      <c r="F150" s="5"/>
      <c r="G150" s="5"/>
      <c r="H150" s="5"/>
      <c r="I150" s="5"/>
      <c r="J150" s="15"/>
      <c r="L150" s="5"/>
    </row>
    <row r="151" spans="1:12">
      <c r="C151" s="5"/>
      <c r="D151" s="5"/>
      <c r="E151" s="5"/>
      <c r="F151" s="5"/>
      <c r="G151" s="5"/>
      <c r="H151" s="5"/>
      <c r="I151" s="5"/>
      <c r="J151" s="15"/>
      <c r="L151" s="5"/>
    </row>
    <row r="152" spans="1:12">
      <c r="C152" s="5"/>
      <c r="D152" s="5"/>
      <c r="E152" s="5"/>
      <c r="F152" s="5"/>
      <c r="G152" s="5"/>
      <c r="H152" s="5"/>
      <c r="I152" s="5"/>
      <c r="J152" s="15"/>
      <c r="L152" s="5"/>
    </row>
    <row r="153" spans="1:12">
      <c r="C153" s="5"/>
      <c r="D153" s="5"/>
      <c r="E153" s="5"/>
      <c r="F153" s="5"/>
      <c r="G153" s="5"/>
      <c r="H153" s="5"/>
      <c r="I153" s="5"/>
      <c r="J153" s="15"/>
      <c r="L153" s="5"/>
    </row>
    <row r="154" spans="1:12">
      <c r="C154" s="5"/>
      <c r="D154" s="5"/>
      <c r="E154" s="5"/>
      <c r="F154" s="5"/>
      <c r="G154" s="5"/>
      <c r="H154" s="5"/>
      <c r="I154" s="5"/>
      <c r="J154" s="15"/>
      <c r="L154" s="5"/>
    </row>
    <row r="155" spans="1:12">
      <c r="C155" s="5"/>
      <c r="D155" s="5"/>
      <c r="E155" s="5"/>
      <c r="F155" s="5"/>
      <c r="G155" s="5"/>
      <c r="H155" s="5"/>
      <c r="I155" s="5"/>
      <c r="J155" s="15"/>
      <c r="L155" s="5"/>
    </row>
    <row r="156" spans="1:12">
      <c r="C156" s="5"/>
      <c r="D156" s="5"/>
      <c r="E156" s="5"/>
      <c r="F156" s="5"/>
      <c r="G156" s="5"/>
      <c r="H156" s="5"/>
      <c r="I156" s="5"/>
      <c r="J156" s="15"/>
      <c r="L156" s="5"/>
    </row>
    <row r="157" spans="1:12">
      <c r="C157" s="5"/>
      <c r="D157" s="5"/>
      <c r="E157" s="5"/>
      <c r="F157" s="5"/>
      <c r="G157" s="5"/>
      <c r="H157" s="5"/>
      <c r="I157" s="5"/>
      <c r="J157" s="15"/>
      <c r="L157" s="5"/>
    </row>
    <row r="158" spans="1:12">
      <c r="C158" s="5"/>
      <c r="D158" s="5"/>
      <c r="E158" s="5"/>
      <c r="F158" s="5"/>
      <c r="G158" s="5"/>
      <c r="H158" s="5"/>
      <c r="I158" s="5"/>
      <c r="J158" s="15"/>
      <c r="L158" s="5"/>
    </row>
    <row r="159" spans="1:12">
      <c r="C159" s="5"/>
      <c r="D159" s="5"/>
      <c r="E159" s="5"/>
      <c r="F159" s="5"/>
      <c r="G159" s="5"/>
      <c r="H159" s="5"/>
      <c r="I159" s="5"/>
      <c r="J159" s="15"/>
      <c r="L159" s="5"/>
    </row>
    <row r="160" spans="1:12">
      <c r="C160" s="5"/>
      <c r="D160" s="5"/>
      <c r="E160" s="5"/>
      <c r="F160" s="5"/>
      <c r="G160" s="5"/>
      <c r="H160" s="5"/>
      <c r="I160" s="5"/>
      <c r="J160" s="15"/>
      <c r="L160" s="5"/>
    </row>
    <row r="161" spans="3:12">
      <c r="C161" s="5"/>
      <c r="D161" s="5"/>
      <c r="E161" s="5"/>
      <c r="F161" s="5"/>
      <c r="G161" s="5"/>
      <c r="H161" s="5"/>
      <c r="I161" s="5"/>
      <c r="J161" s="15"/>
      <c r="L161" s="5"/>
    </row>
    <row r="162" spans="3:12">
      <c r="C162" s="5"/>
      <c r="D162" s="5"/>
      <c r="E162" s="5"/>
      <c r="F162" s="5"/>
      <c r="G162" s="5"/>
      <c r="H162" s="5"/>
      <c r="I162" s="5"/>
      <c r="J162" s="15"/>
      <c r="L162" s="5"/>
    </row>
    <row r="163" spans="3:12">
      <c r="C163" s="5"/>
      <c r="D163" s="5"/>
      <c r="E163" s="5"/>
      <c r="F163" s="5"/>
      <c r="G163" s="5"/>
      <c r="H163" s="5"/>
      <c r="I163" s="5"/>
      <c r="J163" s="15"/>
      <c r="L163" s="5"/>
    </row>
    <row r="164" spans="3:12">
      <c r="C164" s="5"/>
      <c r="D164" s="5"/>
      <c r="E164" s="5"/>
      <c r="F164" s="5"/>
      <c r="G164" s="5"/>
      <c r="H164" s="5"/>
      <c r="I164" s="5"/>
      <c r="J164" s="15"/>
      <c r="L164" s="5"/>
    </row>
    <row r="165" spans="3:12">
      <c r="C165" s="5"/>
      <c r="D165" s="5"/>
      <c r="E165" s="5"/>
      <c r="F165" s="5"/>
      <c r="G165" s="5"/>
      <c r="H165" s="5"/>
      <c r="I165" s="5"/>
      <c r="J165" s="15"/>
      <c r="L165" s="5"/>
    </row>
    <row r="166" spans="3:12">
      <c r="C166" s="5"/>
      <c r="D166" s="5"/>
      <c r="E166" s="5"/>
      <c r="F166" s="5"/>
      <c r="G166" s="5"/>
      <c r="H166" s="5"/>
      <c r="I166" s="5"/>
      <c r="J166" s="15"/>
      <c r="L166" s="5"/>
    </row>
    <row r="167" spans="3:12">
      <c r="C167" s="5"/>
      <c r="D167" s="5"/>
      <c r="E167" s="5"/>
      <c r="F167" s="5"/>
      <c r="G167" s="5"/>
      <c r="H167" s="5"/>
      <c r="I167" s="5"/>
      <c r="J167" s="15"/>
      <c r="L167" s="5"/>
    </row>
    <row r="168" spans="3:12">
      <c r="C168" s="5"/>
      <c r="D168" s="5"/>
      <c r="E168" s="5"/>
      <c r="F168" s="5"/>
      <c r="G168" s="5"/>
      <c r="H168" s="5"/>
      <c r="I168" s="5"/>
      <c r="J168" s="15"/>
      <c r="L168" s="5"/>
    </row>
    <row r="169" spans="3:12">
      <c r="C169" s="5"/>
      <c r="D169" s="5"/>
      <c r="E169" s="5"/>
      <c r="F169" s="5"/>
      <c r="G169" s="5"/>
      <c r="H169" s="5"/>
      <c r="I169" s="5"/>
      <c r="J169" s="15"/>
      <c r="L169" s="5"/>
    </row>
    <row r="170" spans="3:12">
      <c r="C170" s="5"/>
      <c r="D170" s="5"/>
      <c r="E170" s="5"/>
      <c r="F170" s="5"/>
      <c r="G170" s="5"/>
      <c r="H170" s="5"/>
      <c r="I170" s="5"/>
      <c r="J170" s="15"/>
      <c r="L170" s="5"/>
    </row>
    <row r="171" spans="3:12">
      <c r="C171" s="5"/>
      <c r="D171" s="5"/>
      <c r="E171" s="5"/>
      <c r="F171" s="5"/>
      <c r="G171" s="5"/>
      <c r="H171" s="5"/>
      <c r="I171" s="5"/>
      <c r="J171" s="15"/>
      <c r="L171" s="5"/>
    </row>
    <row r="172" spans="3:12">
      <c r="C172" s="5"/>
      <c r="D172" s="5"/>
      <c r="E172" s="5"/>
      <c r="F172" s="5"/>
      <c r="G172" s="5"/>
      <c r="H172" s="5"/>
      <c r="I172" s="5"/>
      <c r="J172" s="15"/>
      <c r="L172" s="5"/>
    </row>
    <row r="173" spans="3:12">
      <c r="C173" s="5"/>
      <c r="D173" s="5"/>
      <c r="E173" s="5"/>
      <c r="F173" s="5"/>
      <c r="G173" s="5"/>
      <c r="H173" s="5"/>
      <c r="I173" s="5"/>
      <c r="J173" s="15"/>
      <c r="L173" s="5"/>
    </row>
    <row r="174" spans="3:12">
      <c r="C174" s="5"/>
      <c r="D174" s="5"/>
      <c r="E174" s="5"/>
      <c r="F174" s="5"/>
      <c r="G174" s="5"/>
      <c r="H174" s="5"/>
      <c r="I174" s="5"/>
      <c r="J174" s="15"/>
      <c r="L174" s="5"/>
    </row>
    <row r="175" spans="3:12">
      <c r="C175" s="5"/>
      <c r="D175" s="5"/>
      <c r="E175" s="5"/>
      <c r="F175" s="5"/>
      <c r="G175" s="5"/>
      <c r="H175" s="5"/>
      <c r="I175" s="5"/>
      <c r="J175" s="15"/>
      <c r="L175" s="5"/>
    </row>
    <row r="176" spans="3:12">
      <c r="C176" s="5"/>
      <c r="D176" s="5"/>
      <c r="E176" s="5"/>
      <c r="F176" s="5"/>
      <c r="G176" s="5"/>
      <c r="H176" s="5"/>
      <c r="I176" s="5"/>
      <c r="J176" s="15"/>
      <c r="L176" s="5"/>
    </row>
    <row r="177" spans="3:12">
      <c r="C177" s="5"/>
      <c r="D177" s="5"/>
      <c r="E177" s="5"/>
      <c r="F177" s="5"/>
      <c r="G177" s="5"/>
      <c r="H177" s="5"/>
      <c r="I177" s="5"/>
      <c r="J177" s="15"/>
      <c r="L177" s="5"/>
    </row>
    <row r="178" spans="3:12">
      <c r="C178" s="5"/>
      <c r="D178" s="5"/>
      <c r="E178" s="5"/>
      <c r="F178" s="5"/>
      <c r="G178" s="5"/>
      <c r="H178" s="5"/>
      <c r="I178" s="5"/>
      <c r="J178" s="15"/>
      <c r="L178" s="5"/>
    </row>
    <row r="179" spans="3:12">
      <c r="C179" s="5"/>
      <c r="D179" s="5"/>
      <c r="E179" s="5"/>
      <c r="F179" s="5"/>
      <c r="G179" s="5"/>
      <c r="H179" s="5"/>
      <c r="I179" s="5"/>
      <c r="J179" s="15"/>
      <c r="L179" s="5"/>
    </row>
    <row r="180" spans="3:12">
      <c r="C180" s="5"/>
      <c r="D180" s="5"/>
      <c r="E180" s="5"/>
      <c r="F180" s="5"/>
      <c r="G180" s="5"/>
      <c r="H180" s="5"/>
      <c r="I180" s="5"/>
      <c r="J180" s="15"/>
      <c r="L180" s="5"/>
    </row>
    <row r="181" spans="3:12">
      <c r="C181" s="5"/>
      <c r="D181" s="5"/>
      <c r="E181" s="5"/>
      <c r="F181" s="5"/>
      <c r="G181" s="5"/>
      <c r="H181" s="5"/>
      <c r="I181" s="5"/>
      <c r="J181" s="15"/>
      <c r="L181" s="5"/>
    </row>
    <row r="182" spans="3:12">
      <c r="C182" s="5"/>
      <c r="D182" s="5"/>
      <c r="E182" s="5"/>
      <c r="F182" s="5"/>
      <c r="G182" s="5"/>
      <c r="H182" s="5"/>
      <c r="I182" s="5"/>
      <c r="J182" s="15"/>
      <c r="L182" s="5"/>
    </row>
    <row r="183" spans="3:12">
      <c r="C183" s="5"/>
      <c r="D183" s="5"/>
      <c r="E183" s="5"/>
      <c r="F183" s="5"/>
      <c r="G183" s="5"/>
      <c r="H183" s="5"/>
      <c r="I183" s="5"/>
      <c r="J183" s="15"/>
      <c r="L183" s="5"/>
    </row>
    <row r="184" spans="3:12">
      <c r="C184" s="5"/>
      <c r="D184" s="5"/>
      <c r="E184" s="5"/>
      <c r="F184" s="5"/>
      <c r="G184" s="5"/>
      <c r="H184" s="5"/>
      <c r="I184" s="5"/>
      <c r="J184" s="15"/>
      <c r="L184" s="5"/>
    </row>
    <row r="185" spans="3:12">
      <c r="C185" s="5"/>
      <c r="D185" s="5"/>
      <c r="E185" s="5"/>
      <c r="F185" s="5"/>
      <c r="G185" s="5"/>
      <c r="H185" s="5"/>
      <c r="I185" s="5"/>
      <c r="J185" s="15"/>
      <c r="L185" s="5"/>
    </row>
    <row r="186" spans="3:12">
      <c r="C186" s="5"/>
      <c r="D186" s="5"/>
      <c r="E186" s="5"/>
      <c r="F186" s="5"/>
      <c r="G186" s="5"/>
      <c r="H186" s="5"/>
      <c r="I186" s="5"/>
      <c r="J186" s="15"/>
      <c r="L186" s="5"/>
    </row>
    <row r="187" spans="3:12">
      <c r="C187" s="5"/>
      <c r="D187" s="5"/>
      <c r="E187" s="5"/>
      <c r="F187" s="5"/>
      <c r="G187" s="5"/>
      <c r="H187" s="5"/>
      <c r="I187" s="5"/>
      <c r="J187" s="15"/>
      <c r="L187" s="5"/>
    </row>
    <row r="188" spans="3:12">
      <c r="C188" s="5"/>
      <c r="D188" s="5"/>
      <c r="E188" s="5"/>
      <c r="F188" s="5"/>
      <c r="G188" s="5"/>
      <c r="H188" s="5"/>
      <c r="I188" s="5"/>
      <c r="J188" s="15"/>
      <c r="L188" s="5"/>
    </row>
    <row r="189" spans="3:12">
      <c r="C189" s="5"/>
      <c r="D189" s="5"/>
      <c r="E189" s="5"/>
      <c r="F189" s="5"/>
      <c r="G189" s="5"/>
      <c r="H189" s="5"/>
      <c r="I189" s="5"/>
      <c r="J189" s="15"/>
      <c r="L189" s="5"/>
    </row>
    <row r="190" spans="3:12">
      <c r="C190" s="5"/>
      <c r="D190" s="5"/>
      <c r="E190" s="5"/>
      <c r="F190" s="5"/>
      <c r="G190" s="5"/>
      <c r="H190" s="5"/>
      <c r="I190" s="5"/>
      <c r="J190" s="15"/>
      <c r="L190" s="5"/>
    </row>
    <row r="191" spans="3:12">
      <c r="C191" s="5"/>
      <c r="D191" s="5"/>
      <c r="E191" s="5"/>
      <c r="F191" s="5"/>
      <c r="G191" s="5"/>
      <c r="H191" s="5"/>
      <c r="I191" s="5"/>
      <c r="J191" s="15"/>
      <c r="L191" s="5"/>
    </row>
    <row r="192" spans="3:12">
      <c r="C192" s="5"/>
      <c r="D192" s="5"/>
      <c r="E192" s="5"/>
      <c r="F192" s="5"/>
      <c r="G192" s="5"/>
      <c r="H192" s="5"/>
      <c r="I192" s="5"/>
      <c r="J192" s="15"/>
      <c r="L192" s="5"/>
    </row>
    <row r="193" spans="3:12">
      <c r="C193" s="5"/>
      <c r="D193" s="5"/>
      <c r="E193" s="5"/>
      <c r="F193" s="5"/>
      <c r="G193" s="5"/>
      <c r="H193" s="5"/>
      <c r="I193" s="5"/>
      <c r="J193" s="15"/>
      <c r="L193" s="5"/>
    </row>
    <row r="194" spans="3:12">
      <c r="C194" s="5"/>
      <c r="D194" s="5"/>
      <c r="E194" s="5"/>
      <c r="F194" s="5"/>
      <c r="G194" s="5"/>
      <c r="H194" s="5"/>
      <c r="I194" s="5"/>
      <c r="J194" s="15"/>
      <c r="L194" s="5"/>
    </row>
    <row r="195" spans="3:12">
      <c r="C195" s="5"/>
      <c r="D195" s="5"/>
      <c r="E195" s="5"/>
      <c r="F195" s="5"/>
      <c r="G195" s="5"/>
      <c r="H195" s="5"/>
      <c r="I195" s="5"/>
      <c r="J195" s="15"/>
      <c r="L195" s="5"/>
    </row>
    <row r="196" spans="3:12">
      <c r="C196" s="5"/>
      <c r="D196" s="5"/>
      <c r="E196" s="5"/>
      <c r="F196" s="5"/>
      <c r="G196" s="5"/>
      <c r="H196" s="5"/>
      <c r="I196" s="5"/>
      <c r="J196" s="15"/>
      <c r="L196" s="5"/>
    </row>
    <row r="197" spans="3:12">
      <c r="C197" s="5"/>
      <c r="D197" s="5"/>
      <c r="E197" s="5"/>
      <c r="F197" s="5"/>
      <c r="G197" s="5"/>
      <c r="H197" s="5"/>
      <c r="I197" s="5"/>
      <c r="J197" s="15"/>
      <c r="L197" s="5"/>
    </row>
    <row r="198" spans="3:12">
      <c r="C198" s="5"/>
      <c r="D198" s="5"/>
      <c r="E198" s="5"/>
      <c r="F198" s="5"/>
      <c r="G198" s="5"/>
      <c r="H198" s="5"/>
      <c r="I198" s="5"/>
      <c r="J198" s="15"/>
      <c r="L198" s="5"/>
    </row>
    <row r="199" spans="3:12">
      <c r="C199" s="5"/>
      <c r="D199" s="5"/>
      <c r="E199" s="5"/>
      <c r="F199" s="5"/>
      <c r="G199" s="5"/>
      <c r="H199" s="5"/>
      <c r="I199" s="5"/>
      <c r="J199" s="15"/>
      <c r="L199" s="5"/>
    </row>
    <row r="200" spans="3:12">
      <c r="C200" s="5"/>
      <c r="D200" s="5"/>
      <c r="E200" s="5"/>
      <c r="F200" s="5"/>
      <c r="G200" s="5"/>
      <c r="H200" s="5"/>
      <c r="I200" s="5"/>
      <c r="J200" s="15"/>
      <c r="L200" s="5"/>
    </row>
    <row r="201" spans="3:12">
      <c r="C201" s="5"/>
      <c r="D201" s="5"/>
      <c r="E201" s="5"/>
      <c r="F201" s="5"/>
      <c r="G201" s="5"/>
      <c r="H201" s="5"/>
      <c r="I201" s="5"/>
      <c r="J201" s="15"/>
      <c r="L201" s="5"/>
    </row>
    <row r="202" spans="3:12">
      <c r="C202" s="5"/>
      <c r="D202" s="5"/>
      <c r="E202" s="5"/>
      <c r="F202" s="5"/>
      <c r="G202" s="5"/>
      <c r="H202" s="5"/>
      <c r="I202" s="5"/>
      <c r="J202" s="15"/>
      <c r="L202" s="5"/>
    </row>
    <row r="203" spans="3:12">
      <c r="C203" s="5"/>
      <c r="D203" s="5"/>
      <c r="E203" s="5"/>
      <c r="F203" s="5"/>
      <c r="G203" s="5"/>
      <c r="H203" s="5"/>
      <c r="I203" s="5"/>
      <c r="J203" s="15"/>
      <c r="L203" s="5"/>
    </row>
    <row r="204" spans="3:12">
      <c r="C204" s="5"/>
      <c r="D204" s="5"/>
      <c r="E204" s="5"/>
      <c r="F204" s="5"/>
      <c r="G204" s="5"/>
      <c r="H204" s="5"/>
      <c r="I204" s="5"/>
      <c r="J204" s="15"/>
      <c r="L204" s="5"/>
    </row>
    <row r="205" spans="3:12">
      <c r="C205" s="5"/>
      <c r="D205" s="5"/>
      <c r="E205" s="5"/>
      <c r="F205" s="5"/>
      <c r="G205" s="5"/>
      <c r="H205" s="5"/>
      <c r="I205" s="5"/>
      <c r="J205" s="15"/>
      <c r="L205" s="5"/>
    </row>
    <row r="206" spans="3:12">
      <c r="C206" s="5"/>
      <c r="D206" s="5"/>
      <c r="E206" s="5"/>
      <c r="F206" s="5"/>
      <c r="G206" s="5"/>
      <c r="H206" s="5"/>
      <c r="I206" s="5"/>
      <c r="J206" s="15"/>
      <c r="L206" s="5"/>
    </row>
    <row r="207" spans="3:12">
      <c r="C207" s="5"/>
      <c r="D207" s="5"/>
      <c r="E207" s="5"/>
      <c r="F207" s="5"/>
      <c r="G207" s="5"/>
      <c r="H207" s="5"/>
      <c r="I207" s="5"/>
      <c r="J207" s="15"/>
      <c r="L207" s="5"/>
    </row>
    <row r="208" spans="3:12">
      <c r="C208" s="5"/>
      <c r="D208" s="5"/>
      <c r="E208" s="5"/>
      <c r="F208" s="5"/>
      <c r="G208" s="5"/>
      <c r="H208" s="5"/>
      <c r="I208" s="5"/>
      <c r="J208" s="15"/>
      <c r="L208" s="5"/>
    </row>
    <row r="209" spans="3:12">
      <c r="C209" s="5"/>
      <c r="D209" s="5"/>
      <c r="E209" s="5"/>
      <c r="F209" s="5"/>
      <c r="G209" s="5"/>
      <c r="H209" s="5"/>
      <c r="I209" s="5"/>
      <c r="J209" s="15"/>
      <c r="L209" s="5"/>
    </row>
    <row r="210" spans="3:12">
      <c r="C210" s="5"/>
      <c r="D210" s="5"/>
      <c r="E210" s="5"/>
      <c r="F210" s="5"/>
      <c r="G210" s="5"/>
      <c r="H210" s="5"/>
      <c r="I210" s="5"/>
      <c r="J210" s="15"/>
      <c r="L210" s="5"/>
    </row>
    <row r="211" spans="3:12">
      <c r="C211" s="5"/>
      <c r="D211" s="5"/>
      <c r="E211" s="5"/>
      <c r="F211" s="5"/>
      <c r="G211" s="5"/>
      <c r="H211" s="5"/>
      <c r="I211" s="5"/>
      <c r="J211" s="15"/>
      <c r="L211" s="5"/>
    </row>
    <row r="212" spans="3:12">
      <c r="C212" s="5"/>
      <c r="D212" s="5"/>
      <c r="E212" s="5"/>
      <c r="F212" s="5"/>
      <c r="G212" s="5"/>
      <c r="H212" s="5"/>
      <c r="I212" s="5"/>
      <c r="J212" s="15"/>
      <c r="L212" s="5"/>
    </row>
    <row r="213" spans="3:12">
      <c r="C213" s="5"/>
      <c r="D213" s="5"/>
      <c r="E213" s="5"/>
      <c r="F213" s="5"/>
      <c r="G213" s="5"/>
      <c r="H213" s="5"/>
      <c r="I213" s="5"/>
      <c r="J213" s="15"/>
      <c r="L213" s="5"/>
    </row>
    <row r="214" spans="3:12">
      <c r="C214" s="5"/>
      <c r="D214" s="5"/>
      <c r="E214" s="5"/>
      <c r="F214" s="5"/>
      <c r="G214" s="5"/>
      <c r="H214" s="5"/>
      <c r="I214" s="5"/>
      <c r="J214" s="15"/>
      <c r="L214" s="5"/>
    </row>
    <row r="215" spans="3:12">
      <c r="C215" s="5"/>
      <c r="D215" s="5"/>
      <c r="E215" s="5"/>
      <c r="F215" s="5"/>
      <c r="G215" s="5"/>
      <c r="H215" s="5"/>
      <c r="I215" s="5"/>
      <c r="J215" s="15"/>
      <c r="L215" s="5"/>
    </row>
    <row r="216" spans="3:12">
      <c r="C216" s="5"/>
      <c r="D216" s="5"/>
      <c r="E216" s="5"/>
      <c r="F216" s="5"/>
      <c r="G216" s="5"/>
      <c r="H216" s="5"/>
      <c r="I216" s="5"/>
      <c r="J216" s="15"/>
      <c r="L216" s="5"/>
    </row>
    <row r="217" spans="3:12">
      <c r="C217" s="5"/>
      <c r="D217" s="5"/>
      <c r="E217" s="5"/>
      <c r="F217" s="5"/>
      <c r="G217" s="5"/>
      <c r="H217" s="5"/>
      <c r="I217" s="5"/>
      <c r="J217" s="15"/>
      <c r="L217" s="5"/>
    </row>
    <row r="218" spans="3:12">
      <c r="C218" s="5"/>
      <c r="D218" s="5"/>
      <c r="E218" s="5"/>
      <c r="F218" s="5"/>
      <c r="G218" s="5"/>
      <c r="H218" s="5"/>
      <c r="I218" s="5"/>
      <c r="J218" s="15"/>
      <c r="L218" s="5"/>
    </row>
    <row r="219" spans="3:12">
      <c r="C219" s="5"/>
      <c r="D219" s="5"/>
      <c r="E219" s="5"/>
      <c r="F219" s="5"/>
      <c r="G219" s="5"/>
      <c r="H219" s="5"/>
      <c r="I219" s="5"/>
      <c r="J219" s="15"/>
      <c r="L219" s="5"/>
    </row>
    <row r="220" spans="3:12">
      <c r="C220" s="5"/>
      <c r="D220" s="5"/>
      <c r="E220" s="5"/>
      <c r="F220" s="5"/>
      <c r="G220" s="5"/>
      <c r="H220" s="5"/>
      <c r="I220" s="5"/>
      <c r="J220" s="15"/>
      <c r="L220" s="5"/>
    </row>
    <row r="221" spans="3:12">
      <c r="C221" s="5"/>
      <c r="D221" s="5"/>
      <c r="E221" s="5"/>
      <c r="F221" s="5"/>
      <c r="G221" s="5"/>
      <c r="H221" s="5"/>
      <c r="I221" s="5"/>
      <c r="J221" s="15"/>
      <c r="L221" s="5"/>
    </row>
    <row r="222" spans="3:12">
      <c r="C222" s="5"/>
      <c r="D222" s="5"/>
      <c r="E222" s="5"/>
      <c r="F222" s="5"/>
      <c r="G222" s="5"/>
      <c r="H222" s="5"/>
      <c r="I222" s="5"/>
      <c r="J222" s="15"/>
      <c r="L222" s="5"/>
    </row>
    <row r="223" spans="3:12">
      <c r="C223" s="5"/>
      <c r="D223" s="5"/>
      <c r="E223" s="5"/>
      <c r="F223" s="5"/>
      <c r="G223" s="5"/>
      <c r="H223" s="5"/>
      <c r="I223" s="5"/>
      <c r="J223" s="15"/>
      <c r="L223" s="5"/>
    </row>
    <row r="224" spans="3:12">
      <c r="C224" s="5"/>
      <c r="D224" s="5"/>
      <c r="E224" s="5"/>
      <c r="F224" s="5"/>
      <c r="G224" s="5"/>
      <c r="H224" s="5"/>
      <c r="I224" s="5"/>
      <c r="J224" s="15"/>
      <c r="L224" s="5"/>
    </row>
    <row r="225" spans="3:12">
      <c r="C225" s="5"/>
      <c r="D225" s="5"/>
      <c r="E225" s="5"/>
      <c r="F225" s="5"/>
      <c r="G225" s="5"/>
      <c r="H225" s="5"/>
      <c r="I225" s="5"/>
      <c r="J225" s="15"/>
      <c r="L225" s="5"/>
    </row>
    <row r="226" spans="3:12">
      <c r="C226" s="5"/>
      <c r="D226" s="5"/>
      <c r="E226" s="5"/>
      <c r="F226" s="5"/>
      <c r="G226" s="5"/>
      <c r="H226" s="5"/>
      <c r="I226" s="5"/>
      <c r="J226" s="15"/>
      <c r="L226" s="5"/>
    </row>
    <row r="227" spans="3:12">
      <c r="C227" s="5"/>
      <c r="D227" s="5"/>
      <c r="E227" s="5"/>
      <c r="F227" s="5"/>
      <c r="G227" s="5"/>
      <c r="H227" s="5"/>
      <c r="I227" s="5"/>
      <c r="J227" s="15"/>
      <c r="L227" s="5"/>
    </row>
    <row r="228" spans="3:12">
      <c r="C228" s="5"/>
      <c r="D228" s="5"/>
      <c r="E228" s="5"/>
      <c r="F228" s="5"/>
      <c r="G228" s="5"/>
      <c r="H228" s="5"/>
      <c r="I228" s="5"/>
      <c r="J228" s="15"/>
      <c r="L228" s="5"/>
    </row>
    <row r="229" spans="3:12">
      <c r="C229" s="5"/>
      <c r="D229" s="5"/>
      <c r="E229" s="5"/>
      <c r="F229" s="5"/>
      <c r="G229" s="5"/>
      <c r="H229" s="5"/>
      <c r="I229" s="5"/>
      <c r="J229" s="15"/>
      <c r="L229" s="5"/>
    </row>
    <row r="230" spans="3:12">
      <c r="C230" s="5"/>
      <c r="D230" s="5"/>
      <c r="E230" s="5"/>
      <c r="F230" s="5"/>
      <c r="G230" s="5"/>
      <c r="H230" s="5"/>
      <c r="I230" s="5"/>
      <c r="J230" s="15"/>
      <c r="L230" s="5"/>
    </row>
    <row r="231" spans="3:12">
      <c r="C231" s="5"/>
      <c r="D231" s="5"/>
      <c r="E231" s="5"/>
      <c r="F231" s="5"/>
      <c r="G231" s="5"/>
      <c r="H231" s="5"/>
      <c r="I231" s="5"/>
      <c r="J231" s="15"/>
      <c r="L231" s="5"/>
    </row>
    <row r="232" spans="3:12">
      <c r="C232" s="5"/>
      <c r="D232" s="5"/>
      <c r="E232" s="5"/>
      <c r="F232" s="5"/>
      <c r="G232" s="5"/>
      <c r="H232" s="5"/>
      <c r="I232" s="5"/>
      <c r="J232" s="15"/>
      <c r="L232" s="5"/>
    </row>
    <row r="233" spans="3:12">
      <c r="C233" s="5"/>
      <c r="D233" s="5"/>
      <c r="E233" s="5"/>
      <c r="F233" s="5"/>
      <c r="G233" s="5"/>
      <c r="H233" s="5"/>
      <c r="I233" s="5"/>
      <c r="J233" s="15"/>
      <c r="L233" s="5"/>
    </row>
    <row r="234" spans="3:12">
      <c r="C234" s="5"/>
      <c r="D234" s="5"/>
      <c r="E234" s="5"/>
      <c r="F234" s="5"/>
      <c r="G234" s="5"/>
      <c r="H234" s="5"/>
      <c r="I234" s="5"/>
      <c r="J234" s="15"/>
      <c r="L234" s="5"/>
    </row>
    <row r="235" spans="3:12">
      <c r="C235" s="5"/>
      <c r="D235" s="5"/>
      <c r="E235" s="5"/>
      <c r="F235" s="5"/>
      <c r="G235" s="5"/>
      <c r="H235" s="5"/>
      <c r="I235" s="5"/>
      <c r="J235" s="15"/>
      <c r="L235" s="5"/>
    </row>
    <row r="236" spans="3:12">
      <c r="C236" s="5"/>
      <c r="D236" s="5"/>
      <c r="E236" s="5"/>
      <c r="F236" s="5"/>
      <c r="G236" s="5"/>
      <c r="H236" s="5"/>
      <c r="I236" s="5"/>
      <c r="J236" s="15"/>
      <c r="L236" s="5"/>
    </row>
    <row r="237" spans="3:12">
      <c r="C237" s="5"/>
      <c r="D237" s="5"/>
      <c r="E237" s="5"/>
      <c r="F237" s="5"/>
      <c r="G237" s="5"/>
      <c r="H237" s="5"/>
      <c r="I237" s="5"/>
      <c r="J237" s="15"/>
      <c r="L237" s="5"/>
    </row>
    <row r="238" spans="3:12">
      <c r="C238" s="5"/>
      <c r="D238" s="5"/>
      <c r="E238" s="5"/>
      <c r="F238" s="5"/>
      <c r="G238" s="5"/>
      <c r="H238" s="5"/>
      <c r="I238" s="5"/>
      <c r="J238" s="15"/>
      <c r="L238" s="5"/>
    </row>
    <row r="239" spans="3:12">
      <c r="C239" s="5"/>
      <c r="D239" s="5"/>
      <c r="E239" s="5"/>
      <c r="F239" s="5"/>
      <c r="G239" s="5"/>
      <c r="H239" s="5"/>
      <c r="I239" s="5"/>
      <c r="J239" s="15"/>
      <c r="L239" s="5"/>
    </row>
    <row r="240" spans="3:12">
      <c r="C240" s="5"/>
      <c r="D240" s="5"/>
      <c r="E240" s="5"/>
      <c r="F240" s="5"/>
      <c r="G240" s="5"/>
      <c r="H240" s="5"/>
      <c r="I240" s="5"/>
      <c r="J240" s="15"/>
      <c r="L240" s="5"/>
    </row>
    <row r="241" spans="3:12">
      <c r="C241" s="5"/>
      <c r="D241" s="5"/>
      <c r="E241" s="5"/>
      <c r="F241" s="5"/>
      <c r="G241" s="5"/>
      <c r="H241" s="5"/>
      <c r="I241" s="5"/>
      <c r="J241" s="15"/>
      <c r="L241" s="5"/>
    </row>
    <row r="242" spans="3:12">
      <c r="C242" s="5"/>
      <c r="D242" s="5"/>
      <c r="E242" s="5"/>
      <c r="F242" s="5"/>
      <c r="G242" s="5"/>
      <c r="H242" s="5"/>
      <c r="I242" s="5"/>
      <c r="J242" s="15"/>
      <c r="L242" s="5"/>
    </row>
    <row r="243" spans="3:12">
      <c r="C243" s="5"/>
      <c r="D243" s="5"/>
      <c r="E243" s="5"/>
      <c r="F243" s="5"/>
      <c r="G243" s="5"/>
      <c r="H243" s="5"/>
      <c r="I243" s="5"/>
      <c r="J243" s="15"/>
      <c r="L243" s="5"/>
    </row>
    <row r="244" spans="3:12">
      <c r="C244" s="5"/>
      <c r="D244" s="5"/>
      <c r="E244" s="5"/>
      <c r="F244" s="5"/>
      <c r="G244" s="5"/>
      <c r="H244" s="5"/>
      <c r="I244" s="5"/>
      <c r="J244" s="15"/>
      <c r="L244" s="5"/>
    </row>
    <row r="245" spans="3:12">
      <c r="C245" s="5"/>
      <c r="D245" s="5"/>
      <c r="E245" s="5"/>
      <c r="F245" s="5"/>
      <c r="G245" s="5"/>
      <c r="H245" s="5"/>
      <c r="I245" s="5"/>
      <c r="J245" s="15"/>
      <c r="L245" s="5"/>
    </row>
    <row r="246" spans="3:12">
      <c r="C246" s="5"/>
      <c r="D246" s="5"/>
      <c r="E246" s="5"/>
      <c r="F246" s="5"/>
      <c r="G246" s="5"/>
      <c r="H246" s="5"/>
      <c r="I246" s="5"/>
      <c r="J246" s="15"/>
      <c r="L246" s="5"/>
    </row>
    <row r="247" spans="3:12">
      <c r="C247" s="5"/>
      <c r="D247" s="5"/>
      <c r="E247" s="5"/>
      <c r="F247" s="5"/>
      <c r="G247" s="5"/>
      <c r="H247" s="5"/>
      <c r="I247" s="5"/>
      <c r="J247" s="15"/>
      <c r="L247" s="5"/>
    </row>
    <row r="248" spans="3:12">
      <c r="C248" s="5"/>
      <c r="D248" s="5"/>
      <c r="E248" s="5"/>
      <c r="F248" s="5"/>
      <c r="G248" s="5"/>
      <c r="H248" s="5"/>
      <c r="I248" s="5"/>
      <c r="J248" s="15"/>
      <c r="L248" s="5"/>
    </row>
    <row r="249" spans="3:12">
      <c r="C249" s="5"/>
      <c r="D249" s="5"/>
      <c r="E249" s="5"/>
      <c r="F249" s="5"/>
      <c r="G249" s="5"/>
      <c r="H249" s="5"/>
      <c r="I249" s="5"/>
      <c r="J249" s="15"/>
      <c r="L249" s="5"/>
    </row>
    <row r="250" spans="3:12">
      <c r="C250" s="5"/>
      <c r="D250" s="5"/>
      <c r="E250" s="5"/>
      <c r="F250" s="5"/>
      <c r="G250" s="5"/>
      <c r="H250" s="5"/>
      <c r="I250" s="5"/>
      <c r="J250" s="15"/>
      <c r="L250" s="5"/>
    </row>
    <row r="251" spans="3:12">
      <c r="C251" s="5"/>
      <c r="D251" s="5"/>
      <c r="E251" s="5"/>
      <c r="F251" s="5"/>
      <c r="G251" s="5"/>
      <c r="H251" s="5"/>
      <c r="I251" s="5"/>
      <c r="J251" s="15"/>
      <c r="L251" s="5"/>
    </row>
    <row r="252" spans="3:12">
      <c r="C252" s="5"/>
      <c r="D252" s="5"/>
      <c r="E252" s="5"/>
      <c r="F252" s="5"/>
      <c r="G252" s="5"/>
      <c r="H252" s="5"/>
      <c r="I252" s="5"/>
      <c r="J252" s="15"/>
      <c r="L252" s="5"/>
    </row>
    <row r="253" spans="3:12">
      <c r="C253" s="5"/>
      <c r="D253" s="5"/>
      <c r="E253" s="5"/>
      <c r="F253" s="5"/>
      <c r="G253" s="5"/>
      <c r="H253" s="5"/>
      <c r="I253" s="5"/>
      <c r="J253" s="15"/>
      <c r="L253" s="5"/>
    </row>
    <row r="254" spans="3:12">
      <c r="C254" s="5"/>
      <c r="D254" s="5"/>
      <c r="E254" s="5"/>
      <c r="F254" s="5"/>
      <c r="G254" s="5"/>
      <c r="H254" s="5"/>
      <c r="I254" s="5"/>
      <c r="J254" s="15"/>
      <c r="L254" s="5"/>
    </row>
    <row r="255" spans="3:12">
      <c r="C255" s="5"/>
      <c r="D255" s="5"/>
      <c r="E255" s="5"/>
      <c r="F255" s="5"/>
      <c r="G255" s="5"/>
      <c r="H255" s="5"/>
      <c r="I255" s="5"/>
      <c r="J255" s="15"/>
      <c r="L255" s="5"/>
    </row>
    <row r="256" spans="3:12">
      <c r="C256" s="5"/>
      <c r="D256" s="5"/>
      <c r="E256" s="5"/>
      <c r="F256" s="5"/>
      <c r="G256" s="5"/>
      <c r="H256" s="5"/>
      <c r="I256" s="5"/>
      <c r="J256" s="15"/>
      <c r="L256" s="5"/>
    </row>
    <row r="257" spans="3:12">
      <c r="C257" s="5"/>
      <c r="D257" s="5"/>
      <c r="E257" s="5"/>
      <c r="F257" s="5"/>
      <c r="G257" s="5"/>
      <c r="H257" s="5"/>
      <c r="I257" s="5"/>
      <c r="J257" s="15"/>
      <c r="L257" s="5"/>
    </row>
    <row r="258" spans="3:12">
      <c r="C258" s="5"/>
      <c r="D258" s="5"/>
      <c r="E258" s="5"/>
      <c r="F258" s="5"/>
      <c r="G258" s="5"/>
      <c r="H258" s="5"/>
      <c r="I258" s="5"/>
      <c r="J258" s="15"/>
      <c r="L258" s="5"/>
    </row>
    <row r="259" spans="3:12">
      <c r="C259" s="5"/>
      <c r="D259" s="5"/>
      <c r="E259" s="5"/>
      <c r="F259" s="5"/>
      <c r="G259" s="5"/>
      <c r="H259" s="5"/>
      <c r="I259" s="5"/>
      <c r="J259" s="15"/>
      <c r="L259" s="5"/>
    </row>
    <row r="260" spans="3:12">
      <c r="C260" s="5"/>
      <c r="D260" s="5"/>
      <c r="E260" s="5"/>
      <c r="F260" s="5"/>
      <c r="G260" s="5"/>
      <c r="H260" s="5"/>
      <c r="I260" s="5"/>
      <c r="J260" s="15"/>
      <c r="L260" s="5"/>
    </row>
    <row r="261" spans="3:12">
      <c r="C261" s="5"/>
      <c r="D261" s="5"/>
      <c r="E261" s="5"/>
      <c r="F261" s="5"/>
      <c r="G261" s="5"/>
      <c r="H261" s="5"/>
      <c r="I261" s="5"/>
      <c r="J261" s="15"/>
      <c r="L261" s="5"/>
    </row>
    <row r="262" spans="3:12">
      <c r="C262" s="5"/>
      <c r="D262" s="5"/>
      <c r="E262" s="5"/>
      <c r="F262" s="5"/>
      <c r="G262" s="5"/>
      <c r="H262" s="5"/>
      <c r="I262" s="5"/>
      <c r="J262" s="15"/>
      <c r="L262" s="5"/>
    </row>
    <row r="263" spans="3:12">
      <c r="C263" s="5"/>
      <c r="D263" s="5"/>
      <c r="E263" s="5"/>
      <c r="F263" s="5"/>
      <c r="G263" s="5"/>
      <c r="H263" s="5"/>
      <c r="I263" s="5"/>
      <c r="J263" s="15"/>
      <c r="L263" s="5"/>
    </row>
    <row r="264" spans="3:12">
      <c r="C264" s="5"/>
      <c r="D264" s="5"/>
      <c r="E264" s="5"/>
      <c r="F264" s="5"/>
      <c r="G264" s="5"/>
      <c r="H264" s="5"/>
      <c r="I264" s="5"/>
      <c r="J264" s="15"/>
      <c r="L264" s="5"/>
    </row>
    <row r="265" spans="3:12">
      <c r="C265" s="5"/>
      <c r="D265" s="5"/>
      <c r="E265" s="5"/>
      <c r="F265" s="5"/>
      <c r="G265" s="5"/>
      <c r="H265" s="5"/>
      <c r="I265" s="5"/>
      <c r="J265" s="15"/>
      <c r="L265" s="5"/>
    </row>
    <row r="266" spans="3:12">
      <c r="C266" s="5"/>
      <c r="D266" s="5"/>
      <c r="E266" s="5"/>
      <c r="F266" s="5"/>
      <c r="G266" s="5"/>
      <c r="H266" s="5"/>
      <c r="I266" s="5"/>
      <c r="J266" s="15"/>
      <c r="L266" s="5"/>
    </row>
    <row r="267" spans="3:12">
      <c r="C267" s="5"/>
      <c r="D267" s="5"/>
      <c r="E267" s="5"/>
      <c r="F267" s="5"/>
      <c r="G267" s="5"/>
      <c r="H267" s="5"/>
      <c r="I267" s="5"/>
      <c r="J267" s="15"/>
      <c r="L267" s="5"/>
    </row>
    <row r="268" spans="3:12">
      <c r="C268" s="5"/>
      <c r="D268" s="5"/>
      <c r="E268" s="5"/>
      <c r="F268" s="5"/>
      <c r="G268" s="5"/>
      <c r="H268" s="5"/>
      <c r="I268" s="5"/>
      <c r="J268" s="15"/>
      <c r="L268" s="5"/>
    </row>
    <row r="269" spans="3:12">
      <c r="C269" s="5"/>
      <c r="D269" s="5"/>
      <c r="E269" s="5"/>
      <c r="F269" s="5"/>
      <c r="G269" s="5"/>
      <c r="H269" s="5"/>
      <c r="I269" s="5"/>
      <c r="J269" s="15"/>
      <c r="L269" s="5"/>
    </row>
    <row r="270" spans="3:12">
      <c r="C270" s="5"/>
      <c r="D270" s="5"/>
      <c r="E270" s="5"/>
      <c r="F270" s="5"/>
      <c r="G270" s="5"/>
      <c r="H270" s="5"/>
      <c r="I270" s="5"/>
      <c r="J270" s="15"/>
      <c r="L270" s="5"/>
    </row>
    <row r="271" spans="3:12">
      <c r="C271" s="5"/>
      <c r="D271" s="5"/>
      <c r="E271" s="5"/>
      <c r="F271" s="5"/>
      <c r="G271" s="5"/>
      <c r="H271" s="5"/>
      <c r="I271" s="5"/>
      <c r="J271" s="15"/>
      <c r="L271" s="5"/>
    </row>
    <row r="272" spans="3:12">
      <c r="C272" s="5"/>
      <c r="D272" s="5"/>
      <c r="E272" s="5"/>
      <c r="F272" s="5"/>
      <c r="G272" s="5"/>
      <c r="H272" s="5"/>
      <c r="I272" s="5"/>
      <c r="J272" s="15"/>
      <c r="L272" s="5"/>
    </row>
    <row r="273" spans="3:12">
      <c r="C273" s="5"/>
      <c r="D273" s="5"/>
      <c r="E273" s="5"/>
      <c r="F273" s="5"/>
      <c r="G273" s="5"/>
      <c r="H273" s="5"/>
      <c r="I273" s="5"/>
      <c r="J273" s="15"/>
      <c r="L273" s="5"/>
    </row>
    <row r="274" spans="3:12">
      <c r="C274" s="5"/>
      <c r="D274" s="5"/>
      <c r="E274" s="5"/>
      <c r="F274" s="5"/>
      <c r="G274" s="5"/>
      <c r="H274" s="5"/>
      <c r="I274" s="5"/>
      <c r="J274" s="15"/>
      <c r="L274" s="5"/>
    </row>
    <row r="275" spans="3:12">
      <c r="C275" s="5"/>
      <c r="D275" s="5"/>
      <c r="E275" s="5"/>
      <c r="F275" s="5"/>
      <c r="G275" s="5"/>
      <c r="H275" s="5"/>
      <c r="I275" s="5"/>
      <c r="J275" s="15"/>
      <c r="L275" s="5"/>
    </row>
    <row r="276" spans="3:12">
      <c r="C276" s="5"/>
      <c r="D276" s="5"/>
      <c r="E276" s="5"/>
      <c r="F276" s="5"/>
      <c r="G276" s="5"/>
      <c r="H276" s="5"/>
      <c r="I276" s="5"/>
      <c r="J276" s="15"/>
      <c r="L276" s="5"/>
    </row>
    <row r="277" spans="3:12">
      <c r="C277" s="5"/>
      <c r="D277" s="5"/>
      <c r="E277" s="5"/>
      <c r="F277" s="5"/>
      <c r="G277" s="5"/>
      <c r="H277" s="5"/>
      <c r="I277" s="5"/>
      <c r="J277" s="15"/>
      <c r="L277" s="5"/>
    </row>
    <row r="278" spans="3:12">
      <c r="C278" s="5"/>
      <c r="D278" s="5"/>
      <c r="E278" s="5"/>
      <c r="F278" s="5"/>
      <c r="G278" s="5"/>
      <c r="H278" s="5"/>
      <c r="I278" s="5"/>
      <c r="J278" s="15"/>
      <c r="L278" s="5"/>
    </row>
    <row r="279" spans="3:12">
      <c r="C279" s="5"/>
      <c r="D279" s="5"/>
      <c r="E279" s="5"/>
      <c r="F279" s="5"/>
      <c r="G279" s="5"/>
      <c r="H279" s="5"/>
      <c r="I279" s="5"/>
      <c r="J279" s="15"/>
      <c r="L279" s="5"/>
    </row>
    <row r="280" spans="3:12">
      <c r="C280" s="5"/>
      <c r="D280" s="5"/>
      <c r="E280" s="5"/>
      <c r="F280" s="5"/>
      <c r="G280" s="5"/>
      <c r="H280" s="5"/>
      <c r="I280" s="5"/>
      <c r="J280" s="15"/>
      <c r="L280" s="5"/>
    </row>
    <row r="281" spans="3:12">
      <c r="C281" s="5"/>
      <c r="D281" s="5"/>
      <c r="E281" s="5"/>
      <c r="F281" s="5"/>
      <c r="G281" s="5"/>
      <c r="H281" s="5"/>
      <c r="I281" s="5"/>
      <c r="J281" s="15"/>
      <c r="L281" s="5"/>
    </row>
    <row r="282" spans="3:12">
      <c r="C282" s="5"/>
      <c r="D282" s="5"/>
      <c r="E282" s="5"/>
      <c r="F282" s="5"/>
      <c r="G282" s="5"/>
      <c r="H282" s="5"/>
      <c r="I282" s="5"/>
      <c r="J282" s="15"/>
      <c r="L282" s="5"/>
    </row>
    <row r="283" spans="3:12">
      <c r="C283" s="5"/>
      <c r="D283" s="5"/>
      <c r="E283" s="5"/>
      <c r="F283" s="5"/>
      <c r="G283" s="5"/>
      <c r="H283" s="5"/>
      <c r="I283" s="5"/>
      <c r="J283" s="15"/>
      <c r="L283" s="5"/>
    </row>
    <row r="284" spans="3:12">
      <c r="C284" s="5"/>
      <c r="D284" s="5"/>
      <c r="E284" s="5"/>
      <c r="F284" s="5"/>
      <c r="G284" s="5"/>
      <c r="H284" s="5"/>
      <c r="I284" s="5"/>
      <c r="J284" s="15"/>
      <c r="L284" s="5"/>
    </row>
    <row r="285" spans="3:12">
      <c r="C285" s="5"/>
      <c r="D285" s="5"/>
      <c r="E285" s="5"/>
      <c r="F285" s="5"/>
      <c r="G285" s="5"/>
      <c r="H285" s="5"/>
      <c r="I285" s="5"/>
      <c r="J285" s="15"/>
      <c r="L285" s="5"/>
    </row>
    <row r="286" spans="3:12">
      <c r="C286" s="5"/>
      <c r="D286" s="5"/>
      <c r="E286" s="5"/>
      <c r="F286" s="5"/>
      <c r="G286" s="5"/>
      <c r="H286" s="5"/>
      <c r="I286" s="5"/>
      <c r="J286" s="15"/>
      <c r="L286" s="5"/>
    </row>
    <row r="287" spans="3:12">
      <c r="C287" s="5"/>
      <c r="D287" s="5"/>
      <c r="E287" s="5"/>
      <c r="F287" s="5"/>
      <c r="G287" s="5"/>
      <c r="H287" s="5"/>
      <c r="I287" s="5"/>
      <c r="J287" s="15"/>
      <c r="L287" s="5"/>
    </row>
    <row r="288" spans="3:12">
      <c r="C288" s="5"/>
      <c r="D288" s="5"/>
      <c r="E288" s="5"/>
      <c r="F288" s="5"/>
      <c r="G288" s="5"/>
      <c r="H288" s="5"/>
      <c r="I288" s="5"/>
      <c r="J288" s="15"/>
      <c r="L288" s="5"/>
    </row>
    <row r="289" spans="3:12">
      <c r="C289" s="5"/>
      <c r="D289" s="5"/>
      <c r="E289" s="5"/>
      <c r="F289" s="5"/>
      <c r="G289" s="5"/>
      <c r="H289" s="5"/>
      <c r="I289" s="5"/>
      <c r="J289" s="15"/>
      <c r="L289" s="5"/>
    </row>
    <row r="290" spans="3:12">
      <c r="C290" s="5"/>
      <c r="D290" s="5"/>
      <c r="E290" s="5"/>
      <c r="F290" s="5"/>
      <c r="G290" s="5"/>
      <c r="H290" s="5"/>
      <c r="I290" s="5"/>
      <c r="J290" s="15"/>
      <c r="L290" s="5"/>
    </row>
    <row r="291" spans="3:12">
      <c r="C291" s="5"/>
      <c r="D291" s="5"/>
      <c r="E291" s="5"/>
      <c r="F291" s="5"/>
      <c r="G291" s="5"/>
      <c r="H291" s="5"/>
      <c r="I291" s="5"/>
      <c r="J291" s="15"/>
      <c r="L291" s="5"/>
    </row>
    <row r="292" spans="3:12">
      <c r="C292" s="5"/>
      <c r="D292" s="5"/>
      <c r="E292" s="5"/>
      <c r="F292" s="5"/>
      <c r="G292" s="5"/>
      <c r="H292" s="5"/>
      <c r="I292" s="5"/>
      <c r="J292" s="15"/>
      <c r="L292" s="5"/>
    </row>
    <row r="293" spans="3:12">
      <c r="C293" s="5"/>
      <c r="D293" s="5"/>
      <c r="E293" s="5"/>
      <c r="F293" s="5"/>
      <c r="G293" s="5"/>
      <c r="H293" s="5"/>
      <c r="I293" s="5"/>
      <c r="J293" s="15"/>
      <c r="L293" s="5"/>
    </row>
    <row r="294" spans="3:12">
      <c r="C294" s="5"/>
      <c r="D294" s="5"/>
      <c r="E294" s="5"/>
      <c r="F294" s="5"/>
      <c r="G294" s="5"/>
      <c r="H294" s="5"/>
      <c r="I294" s="5"/>
      <c r="J294" s="15"/>
      <c r="L294" s="5"/>
    </row>
    <row r="295" spans="3:12">
      <c r="C295" s="5"/>
      <c r="D295" s="5"/>
      <c r="E295" s="5"/>
      <c r="F295" s="5"/>
      <c r="G295" s="5"/>
      <c r="H295" s="5"/>
      <c r="I295" s="5"/>
      <c r="J295" s="15"/>
      <c r="L295" s="5"/>
    </row>
    <row r="296" spans="3:12">
      <c r="C296" s="5"/>
      <c r="D296" s="5"/>
      <c r="E296" s="5"/>
      <c r="F296" s="5"/>
      <c r="G296" s="5"/>
      <c r="H296" s="5"/>
      <c r="I296" s="5"/>
      <c r="J296" s="15"/>
      <c r="L296" s="5"/>
    </row>
    <row r="297" spans="3:12">
      <c r="C297" s="5"/>
      <c r="D297" s="5"/>
      <c r="E297" s="5"/>
      <c r="F297" s="5"/>
      <c r="G297" s="5"/>
      <c r="H297" s="5"/>
      <c r="I297" s="5"/>
      <c r="J297" s="15"/>
      <c r="L297" s="5"/>
    </row>
    <row r="298" spans="3:12">
      <c r="C298" s="5"/>
      <c r="D298" s="5"/>
      <c r="E298" s="5"/>
      <c r="F298" s="5"/>
      <c r="G298" s="5"/>
      <c r="H298" s="5"/>
      <c r="I298" s="5"/>
      <c r="J298" s="15"/>
      <c r="L298" s="5"/>
    </row>
    <row r="299" spans="3:12">
      <c r="C299" s="5"/>
      <c r="D299" s="5"/>
      <c r="E299" s="5"/>
      <c r="F299" s="5"/>
      <c r="G299" s="5"/>
      <c r="H299" s="5"/>
      <c r="I299" s="5"/>
      <c r="J299" s="15"/>
      <c r="L299" s="5"/>
    </row>
    <row r="300" spans="3:12">
      <c r="C300" s="5"/>
      <c r="D300" s="5"/>
      <c r="E300" s="5"/>
      <c r="F300" s="5"/>
      <c r="G300" s="5"/>
      <c r="H300" s="5"/>
      <c r="I300" s="5"/>
      <c r="J300" s="15"/>
      <c r="L300" s="5"/>
    </row>
    <row r="301" spans="3:12">
      <c r="C301" s="5"/>
      <c r="D301" s="5"/>
      <c r="E301" s="5"/>
      <c r="F301" s="5"/>
      <c r="G301" s="5"/>
      <c r="H301" s="5"/>
      <c r="I301" s="5"/>
      <c r="J301" s="15"/>
      <c r="L301" s="5"/>
    </row>
    <row r="302" spans="3:12">
      <c r="C302" s="5"/>
      <c r="D302" s="5"/>
      <c r="E302" s="5"/>
      <c r="F302" s="5"/>
      <c r="G302" s="5"/>
      <c r="H302" s="5"/>
      <c r="I302" s="5"/>
      <c r="J302" s="15"/>
      <c r="L302" s="5"/>
    </row>
    <row r="303" spans="3:12">
      <c r="C303" s="5"/>
      <c r="D303" s="5"/>
      <c r="E303" s="5"/>
      <c r="F303" s="5"/>
      <c r="G303" s="5"/>
      <c r="H303" s="5"/>
      <c r="I303" s="5"/>
      <c r="J303" s="15"/>
      <c r="L303" s="5"/>
    </row>
    <row r="304" spans="3:12">
      <c r="C304" s="5"/>
      <c r="D304" s="5"/>
      <c r="E304" s="5"/>
      <c r="F304" s="5"/>
      <c r="G304" s="5"/>
      <c r="H304" s="5"/>
      <c r="I304" s="5"/>
      <c r="J304" s="15"/>
      <c r="L304" s="5"/>
    </row>
    <row r="305" spans="3:12">
      <c r="C305" s="5"/>
      <c r="D305" s="5"/>
      <c r="E305" s="5"/>
      <c r="F305" s="5"/>
      <c r="G305" s="5"/>
      <c r="H305" s="5"/>
      <c r="I305" s="5"/>
      <c r="J305" s="15"/>
      <c r="L305" s="5"/>
    </row>
    <row r="306" spans="3:12">
      <c r="C306" s="5"/>
      <c r="D306" s="5"/>
      <c r="E306" s="5"/>
      <c r="F306" s="5"/>
      <c r="G306" s="5"/>
      <c r="H306" s="5"/>
      <c r="I306" s="5"/>
      <c r="J306" s="15"/>
      <c r="L306" s="5"/>
    </row>
    <row r="307" spans="3:12">
      <c r="C307" s="5"/>
      <c r="D307" s="5"/>
      <c r="E307" s="5"/>
      <c r="F307" s="5"/>
      <c r="G307" s="5"/>
      <c r="H307" s="5"/>
      <c r="I307" s="5"/>
      <c r="J307" s="15"/>
      <c r="L307" s="5"/>
    </row>
    <row r="308" spans="3:12">
      <c r="C308" s="5"/>
      <c r="D308" s="5"/>
      <c r="E308" s="5"/>
      <c r="F308" s="5"/>
      <c r="G308" s="5"/>
      <c r="H308" s="5"/>
      <c r="I308" s="5"/>
      <c r="J308" s="15"/>
      <c r="L308" s="5"/>
    </row>
    <row r="309" spans="3:12">
      <c r="C309" s="5"/>
      <c r="D309" s="5"/>
      <c r="E309" s="5"/>
      <c r="F309" s="5"/>
      <c r="G309" s="5"/>
      <c r="H309" s="5"/>
      <c r="I309" s="5"/>
      <c r="J309" s="15"/>
      <c r="L309" s="5"/>
    </row>
    <row r="310" spans="3:12">
      <c r="C310" s="5"/>
      <c r="D310" s="5"/>
      <c r="E310" s="5"/>
      <c r="F310" s="5"/>
      <c r="G310" s="5"/>
      <c r="H310" s="5"/>
      <c r="I310" s="5"/>
      <c r="J310" s="15"/>
      <c r="L310" s="5"/>
    </row>
    <row r="311" spans="3:12">
      <c r="C311" s="5"/>
      <c r="D311" s="5"/>
      <c r="E311" s="5"/>
      <c r="F311" s="5"/>
      <c r="G311" s="5"/>
      <c r="H311" s="5"/>
      <c r="I311" s="5"/>
      <c r="J311" s="15"/>
      <c r="L311" s="5"/>
    </row>
    <row r="312" spans="3:12">
      <c r="C312" s="5"/>
      <c r="D312" s="5"/>
      <c r="E312" s="5"/>
      <c r="F312" s="5"/>
      <c r="G312" s="5"/>
      <c r="H312" s="5"/>
      <c r="I312" s="5"/>
      <c r="J312" s="15"/>
      <c r="L312" s="5"/>
    </row>
    <row r="313" spans="3:12">
      <c r="C313" s="5"/>
      <c r="D313" s="5"/>
      <c r="E313" s="5"/>
      <c r="F313" s="5"/>
      <c r="G313" s="5"/>
      <c r="H313" s="5"/>
      <c r="I313" s="5"/>
      <c r="J313" s="15"/>
      <c r="L313" s="5"/>
    </row>
    <row r="314" spans="3:12">
      <c r="C314" s="5"/>
      <c r="D314" s="5"/>
      <c r="E314" s="5"/>
      <c r="F314" s="5"/>
      <c r="G314" s="5"/>
      <c r="H314" s="5"/>
      <c r="I314" s="5"/>
      <c r="J314" s="15"/>
      <c r="L314" s="5"/>
    </row>
    <row r="315" spans="3:12">
      <c r="C315" s="5"/>
      <c r="D315" s="5"/>
      <c r="E315" s="5"/>
      <c r="F315" s="5"/>
      <c r="G315" s="5"/>
      <c r="H315" s="5"/>
      <c r="I315" s="5"/>
      <c r="J315" s="15"/>
      <c r="L315" s="5"/>
    </row>
    <row r="316" spans="3:12">
      <c r="C316" s="5"/>
      <c r="D316" s="5"/>
      <c r="E316" s="5"/>
      <c r="F316" s="5"/>
      <c r="G316" s="5"/>
      <c r="H316" s="5"/>
      <c r="I316" s="5"/>
      <c r="J316" s="15"/>
      <c r="L316" s="5"/>
    </row>
    <row r="317" spans="3:12">
      <c r="C317" s="5"/>
      <c r="D317" s="5"/>
      <c r="E317" s="5"/>
      <c r="F317" s="5"/>
      <c r="G317" s="5"/>
      <c r="H317" s="5"/>
      <c r="I317" s="5"/>
      <c r="J317" s="15"/>
      <c r="L317" s="5"/>
    </row>
    <row r="318" spans="3:12">
      <c r="C318" s="5"/>
      <c r="D318" s="5"/>
      <c r="E318" s="5"/>
      <c r="F318" s="5"/>
      <c r="G318" s="5"/>
      <c r="H318" s="5"/>
      <c r="I318" s="5"/>
      <c r="J318" s="15"/>
      <c r="L318" s="5"/>
    </row>
    <row r="319" spans="3:12">
      <c r="C319" s="5"/>
      <c r="D319" s="5"/>
      <c r="E319" s="5"/>
      <c r="F319" s="5"/>
      <c r="G319" s="5"/>
      <c r="H319" s="5"/>
      <c r="I319" s="5"/>
      <c r="J319" s="15"/>
      <c r="L319" s="5"/>
    </row>
    <row r="320" spans="3:12">
      <c r="C320" s="5"/>
      <c r="D320" s="5"/>
      <c r="E320" s="5"/>
      <c r="F320" s="5"/>
      <c r="G320" s="5"/>
      <c r="H320" s="5"/>
      <c r="I320" s="5"/>
      <c r="J320" s="15"/>
      <c r="L320" s="5"/>
    </row>
    <row r="321" spans="3:12">
      <c r="C321" s="5"/>
      <c r="D321" s="5"/>
      <c r="E321" s="5"/>
      <c r="F321" s="5"/>
      <c r="G321" s="5"/>
      <c r="H321" s="5"/>
      <c r="I321" s="5"/>
      <c r="J321" s="15"/>
      <c r="L321" s="5"/>
    </row>
    <row r="322" spans="3:12">
      <c r="C322" s="5"/>
      <c r="D322" s="5"/>
      <c r="E322" s="5"/>
      <c r="F322" s="5"/>
      <c r="G322" s="5"/>
      <c r="H322" s="5"/>
      <c r="I322" s="5"/>
      <c r="J322" s="15"/>
      <c r="L322" s="5"/>
    </row>
    <row r="323" spans="3:12">
      <c r="C323" s="5"/>
      <c r="D323" s="5"/>
      <c r="E323" s="5"/>
      <c r="F323" s="5"/>
      <c r="G323" s="5"/>
      <c r="H323" s="5"/>
      <c r="I323" s="5"/>
      <c r="J323" s="15"/>
      <c r="L323" s="5"/>
    </row>
    <row r="324" spans="3:12">
      <c r="C324" s="5"/>
      <c r="D324" s="5"/>
      <c r="E324" s="5"/>
      <c r="F324" s="5"/>
      <c r="G324" s="5"/>
      <c r="H324" s="5"/>
      <c r="I324" s="5"/>
      <c r="J324" s="15"/>
      <c r="L324" s="5"/>
    </row>
    <row r="325" spans="3:12">
      <c r="C325" s="5"/>
      <c r="D325" s="5"/>
      <c r="E325" s="5"/>
      <c r="F325" s="5"/>
      <c r="G325" s="5"/>
      <c r="H325" s="5"/>
      <c r="I325" s="5"/>
      <c r="J325" s="15"/>
      <c r="L325" s="5"/>
    </row>
    <row r="326" spans="3:12">
      <c r="C326" s="5"/>
      <c r="D326" s="5"/>
      <c r="E326" s="5"/>
      <c r="F326" s="5"/>
      <c r="G326" s="5"/>
      <c r="H326" s="5"/>
      <c r="I326" s="5"/>
      <c r="J326" s="15"/>
      <c r="L326" s="5"/>
    </row>
    <row r="327" spans="3:12">
      <c r="C327" s="5"/>
      <c r="D327" s="5"/>
      <c r="E327" s="5"/>
      <c r="F327" s="5"/>
      <c r="G327" s="5"/>
      <c r="H327" s="5"/>
      <c r="I327" s="5"/>
      <c r="J327" s="15"/>
      <c r="L327" s="5"/>
    </row>
    <row r="328" spans="3:12">
      <c r="C328" s="5"/>
      <c r="D328" s="5"/>
      <c r="E328" s="5"/>
      <c r="F328" s="5"/>
      <c r="G328" s="5"/>
      <c r="H328" s="5"/>
      <c r="I328" s="5"/>
      <c r="J328" s="15"/>
      <c r="L328" s="5"/>
    </row>
    <row r="329" spans="3:12">
      <c r="C329" s="5"/>
      <c r="D329" s="5"/>
      <c r="E329" s="5"/>
      <c r="F329" s="5"/>
      <c r="G329" s="5"/>
      <c r="H329" s="5"/>
      <c r="I329" s="5"/>
      <c r="J329" s="15"/>
      <c r="L329" s="5"/>
    </row>
    <row r="330" spans="3:12">
      <c r="C330" s="5"/>
      <c r="D330" s="5"/>
      <c r="E330" s="5"/>
      <c r="F330" s="5"/>
      <c r="G330" s="5"/>
      <c r="H330" s="5"/>
      <c r="I330" s="5"/>
      <c r="J330" s="15"/>
      <c r="L330" s="5"/>
    </row>
    <row r="331" spans="3:12">
      <c r="C331" s="5"/>
      <c r="D331" s="5"/>
      <c r="E331" s="5"/>
      <c r="F331" s="5"/>
      <c r="G331" s="5"/>
      <c r="H331" s="5"/>
      <c r="I331" s="5"/>
      <c r="J331" s="15"/>
      <c r="L331" s="5"/>
    </row>
    <row r="332" spans="3:12">
      <c r="C332" s="5"/>
      <c r="D332" s="5"/>
      <c r="E332" s="5"/>
      <c r="F332" s="5"/>
      <c r="G332" s="5"/>
      <c r="H332" s="5"/>
      <c r="I332" s="5"/>
      <c r="J332" s="15"/>
      <c r="L332" s="5"/>
    </row>
    <row r="333" spans="3:12">
      <c r="C333" s="5"/>
      <c r="D333" s="5"/>
      <c r="E333" s="5"/>
      <c r="F333" s="5"/>
      <c r="G333" s="5"/>
      <c r="H333" s="5"/>
      <c r="I333" s="5"/>
      <c r="J333" s="15"/>
      <c r="L333" s="5"/>
    </row>
    <row r="334" spans="3:12">
      <c r="C334" s="5"/>
      <c r="D334" s="5"/>
      <c r="E334" s="5"/>
      <c r="F334" s="5"/>
      <c r="G334" s="5"/>
      <c r="H334" s="5"/>
      <c r="I334" s="5"/>
      <c r="J334" s="15"/>
      <c r="L334" s="5"/>
    </row>
    <row r="335" spans="3:12">
      <c r="C335" s="5"/>
      <c r="D335" s="5"/>
      <c r="E335" s="5"/>
      <c r="F335" s="5"/>
      <c r="G335" s="5"/>
      <c r="H335" s="5"/>
      <c r="I335" s="5"/>
      <c r="J335" s="15"/>
      <c r="L335" s="5"/>
    </row>
    <row r="336" spans="3:12">
      <c r="C336" s="5"/>
      <c r="D336" s="5"/>
      <c r="E336" s="5"/>
      <c r="F336" s="5"/>
      <c r="G336" s="5"/>
      <c r="H336" s="5"/>
      <c r="I336" s="5"/>
      <c r="J336" s="15"/>
      <c r="L336" s="5"/>
    </row>
    <row r="337" spans="3:12">
      <c r="C337" s="5"/>
      <c r="D337" s="5"/>
      <c r="E337" s="5"/>
      <c r="F337" s="5"/>
      <c r="G337" s="5"/>
      <c r="H337" s="5"/>
      <c r="I337" s="5"/>
      <c r="J337" s="15"/>
      <c r="L337" s="5"/>
    </row>
    <row r="338" spans="3:12">
      <c r="C338" s="5"/>
      <c r="D338" s="5"/>
      <c r="E338" s="5"/>
      <c r="F338" s="5"/>
      <c r="G338" s="5"/>
      <c r="H338" s="5"/>
      <c r="I338" s="5"/>
      <c r="J338" s="15"/>
      <c r="L338" s="5"/>
    </row>
    <row r="339" spans="3:12">
      <c r="C339" s="5"/>
      <c r="D339" s="5"/>
      <c r="E339" s="5"/>
      <c r="F339" s="5"/>
      <c r="G339" s="5"/>
      <c r="H339" s="5"/>
      <c r="I339" s="5"/>
      <c r="J339" s="15"/>
      <c r="L339" s="5"/>
    </row>
    <row r="340" spans="3:12">
      <c r="C340" s="5"/>
      <c r="D340" s="5"/>
      <c r="E340" s="5"/>
      <c r="F340" s="5"/>
      <c r="G340" s="5"/>
      <c r="H340" s="5"/>
      <c r="I340" s="5"/>
      <c r="J340" s="15"/>
      <c r="L340" s="5"/>
    </row>
    <row r="341" spans="3:12">
      <c r="C341" s="5"/>
      <c r="D341" s="5"/>
      <c r="E341" s="5"/>
      <c r="F341" s="5"/>
      <c r="G341" s="5"/>
      <c r="H341" s="5"/>
      <c r="I341" s="5"/>
      <c r="J341" s="15"/>
      <c r="L341" s="5"/>
    </row>
    <row r="342" spans="3:12">
      <c r="C342" s="5"/>
      <c r="D342" s="5"/>
      <c r="E342" s="5"/>
      <c r="F342" s="5"/>
      <c r="G342" s="5"/>
      <c r="H342" s="5"/>
      <c r="I342" s="5"/>
      <c r="J342" s="15"/>
      <c r="L342" s="5"/>
    </row>
    <row r="343" spans="3:12">
      <c r="C343" s="5"/>
      <c r="D343" s="5"/>
      <c r="E343" s="5"/>
      <c r="F343" s="5"/>
      <c r="G343" s="5"/>
      <c r="H343" s="5"/>
      <c r="I343" s="5"/>
      <c r="J343" s="15"/>
      <c r="L343" s="5"/>
    </row>
    <row r="344" spans="3:12">
      <c r="C344" s="5"/>
      <c r="D344" s="5"/>
      <c r="E344" s="5"/>
      <c r="F344" s="5"/>
      <c r="G344" s="5"/>
      <c r="H344" s="5"/>
      <c r="I344" s="5"/>
      <c r="J344" s="15"/>
      <c r="L344" s="5"/>
    </row>
    <row r="345" spans="3:12">
      <c r="C345" s="5"/>
      <c r="D345" s="5"/>
      <c r="E345" s="5"/>
      <c r="F345" s="5"/>
      <c r="G345" s="5"/>
      <c r="H345" s="5"/>
      <c r="I345" s="5"/>
      <c r="J345" s="15"/>
      <c r="L345" s="5"/>
    </row>
    <row r="346" spans="3:12">
      <c r="C346" s="5"/>
      <c r="D346" s="5"/>
      <c r="E346" s="5"/>
      <c r="F346" s="5"/>
      <c r="G346" s="5"/>
      <c r="H346" s="5"/>
      <c r="I346" s="5"/>
      <c r="J346" s="15"/>
      <c r="L346" s="5"/>
    </row>
    <row r="347" spans="3:12">
      <c r="C347" s="5"/>
      <c r="D347" s="5"/>
      <c r="E347" s="5"/>
      <c r="F347" s="5"/>
      <c r="G347" s="5"/>
      <c r="H347" s="5"/>
      <c r="I347" s="5"/>
      <c r="J347" s="15"/>
      <c r="L347" s="5"/>
    </row>
    <row r="348" spans="3:12">
      <c r="C348" s="5"/>
      <c r="D348" s="5"/>
      <c r="E348" s="5"/>
      <c r="F348" s="5"/>
      <c r="G348" s="5"/>
      <c r="H348" s="5"/>
      <c r="I348" s="5"/>
      <c r="J348" s="15"/>
      <c r="L348" s="5"/>
    </row>
    <row r="349" spans="3:12">
      <c r="C349" s="5"/>
      <c r="D349" s="5"/>
      <c r="E349" s="5"/>
      <c r="F349" s="5"/>
      <c r="G349" s="5"/>
      <c r="H349" s="5"/>
      <c r="I349" s="5"/>
      <c r="J349" s="15"/>
      <c r="L349" s="5"/>
    </row>
    <row r="350" spans="3:12">
      <c r="C350" s="5"/>
      <c r="D350" s="5"/>
      <c r="E350" s="5"/>
      <c r="F350" s="5"/>
      <c r="G350" s="5"/>
      <c r="H350" s="5"/>
      <c r="I350" s="5"/>
      <c r="J350" s="15"/>
      <c r="L350" s="5"/>
    </row>
    <row r="351" spans="3:12">
      <c r="C351" s="5"/>
      <c r="D351" s="5"/>
      <c r="E351" s="5"/>
      <c r="F351" s="5"/>
      <c r="G351" s="5"/>
      <c r="H351" s="5"/>
      <c r="I351" s="5"/>
      <c r="J351" s="15"/>
      <c r="L351" s="5"/>
    </row>
    <row r="352" spans="3:12">
      <c r="C352" s="5"/>
      <c r="D352" s="5"/>
      <c r="E352" s="5"/>
      <c r="F352" s="5"/>
      <c r="G352" s="5"/>
      <c r="H352" s="5"/>
      <c r="I352" s="5"/>
      <c r="J352" s="15"/>
      <c r="L352" s="5"/>
    </row>
    <row r="353" spans="3:12">
      <c r="C353" s="5"/>
      <c r="D353" s="5"/>
      <c r="E353" s="5"/>
      <c r="F353" s="5"/>
      <c r="G353" s="5"/>
      <c r="H353" s="5"/>
      <c r="I353" s="5"/>
      <c r="J353" s="15"/>
      <c r="L353" s="5"/>
    </row>
    <row r="354" spans="3:12">
      <c r="C354" s="5"/>
      <c r="D354" s="5"/>
      <c r="E354" s="5"/>
      <c r="F354" s="5"/>
      <c r="G354" s="5"/>
      <c r="H354" s="5"/>
      <c r="I354" s="5"/>
      <c r="J354" s="15"/>
      <c r="L354" s="5"/>
    </row>
    <row r="355" spans="3:12">
      <c r="C355" s="5"/>
      <c r="D355" s="5"/>
      <c r="E355" s="5"/>
      <c r="F355" s="5"/>
      <c r="G355" s="5"/>
      <c r="H355" s="5"/>
      <c r="I355" s="5"/>
      <c r="J355" s="15"/>
      <c r="L355" s="5"/>
    </row>
    <row r="356" spans="3:12">
      <c r="C356" s="5"/>
      <c r="D356" s="5"/>
      <c r="E356" s="5"/>
      <c r="F356" s="5"/>
      <c r="G356" s="5"/>
      <c r="H356" s="5"/>
      <c r="I356" s="5"/>
      <c r="J356" s="15"/>
      <c r="L356" s="5"/>
    </row>
    <row r="357" spans="3:12">
      <c r="C357" s="5"/>
      <c r="D357" s="5"/>
      <c r="E357" s="5"/>
      <c r="F357" s="5"/>
      <c r="G357" s="5"/>
      <c r="H357" s="5"/>
      <c r="I357" s="5"/>
      <c r="J357" s="15"/>
      <c r="L357" s="5"/>
    </row>
    <row r="358" spans="3:12">
      <c r="C358" s="5"/>
      <c r="D358" s="5"/>
      <c r="E358" s="5"/>
      <c r="F358" s="5"/>
      <c r="G358" s="5"/>
      <c r="H358" s="5"/>
      <c r="I358" s="5"/>
      <c r="J358" s="15"/>
      <c r="L358" s="5"/>
    </row>
    <row r="359" spans="3:12">
      <c r="C359" s="5"/>
      <c r="D359" s="5"/>
      <c r="E359" s="5"/>
      <c r="F359" s="5"/>
      <c r="G359" s="5"/>
      <c r="H359" s="5"/>
      <c r="I359" s="5"/>
      <c r="J359" s="15"/>
      <c r="L359" s="5"/>
    </row>
    <row r="360" spans="3:12">
      <c r="C360" s="5"/>
      <c r="D360" s="5"/>
      <c r="E360" s="5"/>
      <c r="F360" s="5"/>
      <c r="G360" s="5"/>
      <c r="H360" s="5"/>
      <c r="I360" s="5"/>
      <c r="J360" s="15"/>
      <c r="L360" s="5"/>
    </row>
    <row r="361" spans="3:12">
      <c r="C361" s="5"/>
      <c r="D361" s="5"/>
      <c r="E361" s="5"/>
      <c r="F361" s="5"/>
      <c r="G361" s="5"/>
      <c r="H361" s="5"/>
      <c r="I361" s="5"/>
      <c r="J361" s="15"/>
      <c r="L361" s="5"/>
    </row>
    <row r="362" spans="3:12">
      <c r="C362" s="5"/>
      <c r="D362" s="5"/>
      <c r="E362" s="5"/>
      <c r="F362" s="5"/>
      <c r="G362" s="5"/>
      <c r="H362" s="5"/>
      <c r="I362" s="5"/>
      <c r="J362" s="15"/>
      <c r="L362" s="5"/>
    </row>
    <row r="363" spans="3:12">
      <c r="C363" s="5"/>
      <c r="D363" s="5"/>
      <c r="E363" s="5"/>
      <c r="F363" s="5"/>
      <c r="G363" s="5"/>
      <c r="H363" s="5"/>
      <c r="I363" s="5"/>
      <c r="J363" s="15"/>
      <c r="L363" s="5"/>
    </row>
    <row r="364" spans="3:12">
      <c r="C364" s="5"/>
      <c r="D364" s="5"/>
      <c r="E364" s="5"/>
      <c r="F364" s="5"/>
      <c r="G364" s="5"/>
      <c r="H364" s="5"/>
      <c r="I364" s="5"/>
      <c r="J364" s="15"/>
      <c r="L364" s="5"/>
    </row>
    <row r="365" spans="3:12">
      <c r="C365" s="5"/>
      <c r="D365" s="5"/>
      <c r="E365" s="5"/>
      <c r="F365" s="5"/>
      <c r="G365" s="5"/>
      <c r="H365" s="5"/>
      <c r="I365" s="5"/>
      <c r="J365" s="15"/>
      <c r="L365" s="5"/>
    </row>
    <row r="366" spans="3:12">
      <c r="C366" s="5"/>
      <c r="D366" s="5"/>
      <c r="E366" s="5"/>
      <c r="F366" s="5"/>
      <c r="G366" s="5"/>
      <c r="H366" s="5"/>
      <c r="I366" s="5"/>
      <c r="J366" s="15"/>
      <c r="L366" s="5"/>
    </row>
    <row r="367" spans="3:12">
      <c r="C367" s="5"/>
      <c r="D367" s="5"/>
      <c r="E367" s="5"/>
      <c r="F367" s="5"/>
      <c r="G367" s="5"/>
      <c r="H367" s="5"/>
      <c r="I367" s="5"/>
      <c r="J367" s="15"/>
      <c r="L367" s="5"/>
    </row>
    <row r="368" spans="3:12">
      <c r="C368" s="5"/>
      <c r="D368" s="5"/>
      <c r="E368" s="5"/>
      <c r="F368" s="5"/>
      <c r="G368" s="5"/>
      <c r="H368" s="5"/>
      <c r="I368" s="5"/>
      <c r="J368" s="15"/>
      <c r="L368" s="5"/>
    </row>
    <row r="369" spans="3:12">
      <c r="C369" s="5"/>
      <c r="D369" s="5"/>
      <c r="E369" s="5"/>
      <c r="F369" s="5"/>
      <c r="G369" s="5"/>
      <c r="H369" s="5"/>
      <c r="I369" s="5"/>
      <c r="J369" s="15"/>
      <c r="L369" s="5"/>
    </row>
    <row r="370" spans="3:12">
      <c r="C370" s="5"/>
      <c r="D370" s="5"/>
      <c r="E370" s="5"/>
      <c r="F370" s="5"/>
      <c r="G370" s="5"/>
      <c r="H370" s="5"/>
      <c r="I370" s="5"/>
      <c r="J370" s="15"/>
      <c r="L370" s="5"/>
    </row>
    <row r="371" spans="3:12">
      <c r="C371" s="5"/>
      <c r="D371" s="5"/>
      <c r="E371" s="5"/>
      <c r="F371" s="5"/>
      <c r="G371" s="5"/>
      <c r="H371" s="5"/>
      <c r="I371" s="5"/>
      <c r="J371" s="15"/>
      <c r="L371" s="5"/>
    </row>
    <row r="372" spans="3:12">
      <c r="C372" s="5"/>
      <c r="D372" s="5"/>
      <c r="E372" s="5"/>
      <c r="F372" s="5"/>
      <c r="G372" s="5"/>
      <c r="H372" s="5"/>
      <c r="I372" s="5"/>
      <c r="J372" s="15"/>
      <c r="L372" s="5"/>
    </row>
    <row r="373" spans="3:12">
      <c r="C373" s="5"/>
      <c r="D373" s="5"/>
      <c r="E373" s="5"/>
      <c r="F373" s="5"/>
      <c r="G373" s="5"/>
      <c r="H373" s="5"/>
      <c r="I373" s="5"/>
      <c r="J373" s="15"/>
      <c r="L373" s="5"/>
    </row>
    <row r="374" spans="3:12">
      <c r="C374" s="5"/>
      <c r="D374" s="5"/>
      <c r="E374" s="5"/>
      <c r="F374" s="5"/>
      <c r="G374" s="5"/>
      <c r="H374" s="5"/>
      <c r="I374" s="5"/>
      <c r="J374" s="15"/>
      <c r="L374" s="5"/>
    </row>
    <row r="375" spans="3:12">
      <c r="C375" s="5"/>
      <c r="D375" s="5"/>
      <c r="E375" s="5"/>
      <c r="F375" s="5"/>
      <c r="G375" s="5"/>
      <c r="H375" s="5"/>
      <c r="I375" s="5"/>
      <c r="J375" s="15"/>
      <c r="L375" s="5"/>
    </row>
    <row r="376" spans="3:12">
      <c r="C376" s="5"/>
      <c r="D376" s="5"/>
      <c r="E376" s="5"/>
      <c r="F376" s="5"/>
      <c r="G376" s="5"/>
      <c r="H376" s="5"/>
      <c r="I376" s="5"/>
      <c r="J376" s="15"/>
      <c r="L376" s="5"/>
    </row>
    <row r="377" spans="3:12">
      <c r="C377" s="5"/>
      <c r="D377" s="5"/>
      <c r="E377" s="5"/>
      <c r="F377" s="5"/>
      <c r="G377" s="5"/>
      <c r="H377" s="5"/>
      <c r="I377" s="5"/>
      <c r="J377" s="15"/>
      <c r="L377" s="5"/>
    </row>
    <row r="378" spans="3:12">
      <c r="C378" s="5"/>
      <c r="D378" s="5"/>
      <c r="E378" s="5"/>
      <c r="F378" s="5"/>
      <c r="G378" s="5"/>
      <c r="H378" s="5"/>
      <c r="I378" s="5"/>
      <c r="J378" s="15"/>
      <c r="L378" s="5"/>
    </row>
    <row r="379" spans="3:12">
      <c r="C379" s="5"/>
      <c r="D379" s="5"/>
      <c r="E379" s="5"/>
      <c r="F379" s="5"/>
      <c r="G379" s="5"/>
      <c r="H379" s="5"/>
      <c r="I379" s="5"/>
      <c r="J379" s="15"/>
      <c r="L379" s="5"/>
    </row>
    <row r="380" spans="3:12">
      <c r="C380" s="5"/>
      <c r="D380" s="5"/>
      <c r="E380" s="5"/>
      <c r="F380" s="5"/>
      <c r="G380" s="5"/>
      <c r="H380" s="5"/>
      <c r="I380" s="5"/>
      <c r="J380" s="15"/>
      <c r="L380" s="5"/>
    </row>
    <row r="381" spans="3:12">
      <c r="C381" s="5"/>
      <c r="D381" s="5"/>
      <c r="E381" s="5"/>
      <c r="F381" s="5"/>
      <c r="G381" s="5"/>
      <c r="H381" s="5"/>
      <c r="I381" s="5"/>
      <c r="J381" s="15"/>
      <c r="L381" s="5"/>
    </row>
    <row r="382" spans="3:12">
      <c r="C382" s="5"/>
      <c r="D382" s="5"/>
      <c r="E382" s="5"/>
      <c r="F382" s="5"/>
      <c r="G382" s="5"/>
      <c r="H382" s="5"/>
      <c r="I382" s="5"/>
      <c r="J382" s="15"/>
      <c r="L382" s="5"/>
    </row>
    <row r="383" spans="3:12">
      <c r="C383" s="5"/>
      <c r="D383" s="5"/>
      <c r="E383" s="5"/>
      <c r="F383" s="5"/>
      <c r="G383" s="5"/>
      <c r="H383" s="5"/>
      <c r="I383" s="5"/>
      <c r="J383" s="15"/>
      <c r="L383" s="5"/>
    </row>
    <row r="384" spans="3:12">
      <c r="C384" s="5"/>
      <c r="D384" s="5"/>
      <c r="E384" s="5"/>
      <c r="F384" s="5"/>
      <c r="G384" s="5"/>
      <c r="H384" s="5"/>
      <c r="I384" s="5"/>
      <c r="J384" s="15"/>
      <c r="L384" s="5"/>
    </row>
    <row r="385" spans="3:12">
      <c r="C385" s="5"/>
      <c r="D385" s="5"/>
      <c r="E385" s="5"/>
      <c r="F385" s="5"/>
      <c r="G385" s="5"/>
      <c r="H385" s="5"/>
      <c r="I385" s="5"/>
      <c r="J385" s="15"/>
      <c r="L385" s="5"/>
    </row>
    <row r="386" spans="3:12">
      <c r="C386" s="5"/>
      <c r="D386" s="5"/>
      <c r="E386" s="5"/>
      <c r="F386" s="5"/>
      <c r="G386" s="5"/>
      <c r="H386" s="5"/>
      <c r="I386" s="5"/>
      <c r="J386" s="15"/>
      <c r="L386" s="5"/>
    </row>
    <row r="387" spans="3:12">
      <c r="C387" s="5"/>
      <c r="D387" s="5"/>
      <c r="E387" s="5"/>
      <c r="F387" s="5"/>
      <c r="G387" s="5"/>
      <c r="H387" s="5"/>
      <c r="I387" s="5"/>
      <c r="J387" s="15"/>
      <c r="L387" s="5"/>
    </row>
    <row r="388" spans="3:12">
      <c r="C388" s="5"/>
      <c r="D388" s="5"/>
      <c r="E388" s="5"/>
      <c r="F388" s="5"/>
      <c r="G388" s="5"/>
      <c r="H388" s="5"/>
      <c r="I388" s="5"/>
      <c r="J388" s="15"/>
      <c r="L388" s="5"/>
    </row>
    <row r="389" spans="3:12">
      <c r="C389" s="5"/>
      <c r="D389" s="5"/>
      <c r="E389" s="5"/>
      <c r="F389" s="5"/>
      <c r="G389" s="5"/>
      <c r="H389" s="5"/>
      <c r="I389" s="5"/>
      <c r="J389" s="15"/>
      <c r="L389" s="5"/>
    </row>
    <row r="390" spans="3:12">
      <c r="C390" s="5"/>
      <c r="D390" s="5"/>
      <c r="E390" s="5"/>
      <c r="F390" s="5"/>
      <c r="G390" s="5"/>
      <c r="H390" s="5"/>
      <c r="I390" s="5"/>
      <c r="J390" s="15"/>
      <c r="L390" s="5"/>
    </row>
    <row r="391" spans="3:12">
      <c r="C391" s="5"/>
      <c r="D391" s="5"/>
      <c r="E391" s="5"/>
      <c r="F391" s="5"/>
      <c r="G391" s="5"/>
      <c r="H391" s="5"/>
      <c r="I391" s="5"/>
      <c r="J391" s="15"/>
      <c r="L391" s="5"/>
    </row>
  </sheetData>
  <sortState ref="A3:K146">
    <sortCondition ref="B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4"/>
  <sheetViews>
    <sheetView workbookViewId="0">
      <selection activeCell="E36" sqref="E36"/>
    </sheetView>
  </sheetViews>
  <sheetFormatPr defaultColWidth="8.85546875" defaultRowHeight="15"/>
  <cols>
    <col min="1" max="1" width="4.140625" customWidth="1"/>
    <col min="2" max="2" width="42.5703125" customWidth="1"/>
    <col min="3" max="3" width="8.42578125" customWidth="1"/>
    <col min="4" max="6" width="9.7109375" customWidth="1"/>
    <col min="7" max="7" width="9.42578125" customWidth="1"/>
    <col min="8" max="8" width="13.140625" customWidth="1"/>
    <col min="9" max="9" width="10.5703125" bestFit="1" customWidth="1"/>
    <col min="10" max="10" width="15.85546875" customWidth="1"/>
    <col min="11" max="11" width="12.28515625" hidden="1" customWidth="1"/>
    <col min="12" max="12" width="21.140625" customWidth="1"/>
    <col min="13" max="13" width="9.7109375" bestFit="1" customWidth="1"/>
  </cols>
  <sheetData>
    <row r="1" spans="1:12">
      <c r="B1" s="2" t="s">
        <v>45</v>
      </c>
    </row>
    <row r="2" spans="1:12" ht="30.75" thickBot="1">
      <c r="A2" s="1" t="s">
        <v>0</v>
      </c>
      <c r="B2" s="1" t="s">
        <v>1</v>
      </c>
      <c r="C2" s="3" t="s">
        <v>2</v>
      </c>
      <c r="D2" s="3" t="s">
        <v>4</v>
      </c>
      <c r="E2" s="3" t="s">
        <v>65</v>
      </c>
      <c r="F2" s="3" t="s">
        <v>77</v>
      </c>
      <c r="G2" s="3" t="s">
        <v>40</v>
      </c>
      <c r="H2" s="3" t="s">
        <v>7</v>
      </c>
      <c r="I2" s="3" t="s">
        <v>8</v>
      </c>
      <c r="J2" s="3" t="s">
        <v>94</v>
      </c>
      <c r="K2" s="3" t="s">
        <v>61</v>
      </c>
      <c r="L2" s="1" t="s">
        <v>3</v>
      </c>
    </row>
    <row r="3" spans="1:12" s="33" customFormat="1" ht="16.5" thickBot="1">
      <c r="A3" s="14">
        <v>1</v>
      </c>
      <c r="B3" s="228" t="s">
        <v>1687</v>
      </c>
      <c r="C3" s="15" t="s">
        <v>10</v>
      </c>
      <c r="D3" s="15">
        <v>65000</v>
      </c>
      <c r="E3" s="15"/>
      <c r="F3" s="15"/>
      <c r="G3" s="15"/>
      <c r="H3" s="15">
        <v>175000</v>
      </c>
      <c r="I3" s="15">
        <f t="shared" ref="I3:I34" si="0">SUM(D3:G3)</f>
        <v>65000</v>
      </c>
      <c r="J3" s="15">
        <f t="shared" ref="J3:J34" si="1">100000-I3</f>
        <v>35000</v>
      </c>
      <c r="K3" s="15"/>
      <c r="L3" s="182"/>
    </row>
    <row r="4" spans="1:12" s="33" customFormat="1" ht="16.5" thickBot="1">
      <c r="A4" s="14">
        <v>2</v>
      </c>
      <c r="B4" s="228" t="s">
        <v>513</v>
      </c>
      <c r="C4" s="15" t="s">
        <v>10</v>
      </c>
      <c r="D4" s="15"/>
      <c r="E4" s="15"/>
      <c r="F4" s="15"/>
      <c r="G4" s="15"/>
      <c r="H4" s="15">
        <v>175000</v>
      </c>
      <c r="I4" s="15">
        <f t="shared" si="0"/>
        <v>0</v>
      </c>
      <c r="J4" s="15">
        <f t="shared" si="1"/>
        <v>100000</v>
      </c>
      <c r="K4" s="15"/>
      <c r="L4" s="169"/>
    </row>
    <row r="5" spans="1:12" ht="16.5" thickBot="1">
      <c r="A5" s="4">
        <v>3</v>
      </c>
      <c r="B5" s="228" t="s">
        <v>1657</v>
      </c>
      <c r="C5" s="15" t="s">
        <v>10</v>
      </c>
      <c r="D5" s="5">
        <v>15000</v>
      </c>
      <c r="E5" s="5"/>
      <c r="F5" s="5"/>
      <c r="G5" s="5"/>
      <c r="H5" s="15">
        <v>175000</v>
      </c>
      <c r="I5" s="15">
        <f t="shared" si="0"/>
        <v>15000</v>
      </c>
      <c r="J5" s="15">
        <f t="shared" si="1"/>
        <v>85000</v>
      </c>
      <c r="K5" s="5"/>
      <c r="L5" s="66"/>
    </row>
    <row r="6" spans="1:12" ht="16.5" thickBot="1">
      <c r="A6" s="4">
        <v>4</v>
      </c>
      <c r="B6" s="228" t="s">
        <v>514</v>
      </c>
      <c r="C6" s="15" t="s">
        <v>10</v>
      </c>
      <c r="D6" s="5"/>
      <c r="E6" s="5"/>
      <c r="F6" s="5"/>
      <c r="G6" s="5"/>
      <c r="H6" s="15">
        <v>175000</v>
      </c>
      <c r="I6" s="15">
        <f t="shared" si="0"/>
        <v>0</v>
      </c>
      <c r="J6" s="15">
        <f t="shared" si="1"/>
        <v>100000</v>
      </c>
      <c r="K6" s="5"/>
      <c r="L6" s="68"/>
    </row>
    <row r="7" spans="1:12" ht="16.5" thickBot="1">
      <c r="A7" s="4">
        <v>5</v>
      </c>
      <c r="B7" s="228" t="s">
        <v>515</v>
      </c>
      <c r="C7" s="15" t="s">
        <v>10</v>
      </c>
      <c r="D7" s="5">
        <v>15000</v>
      </c>
      <c r="E7" s="5"/>
      <c r="F7" s="5"/>
      <c r="G7" s="5"/>
      <c r="H7" s="15">
        <v>175000</v>
      </c>
      <c r="I7" s="15">
        <f t="shared" si="0"/>
        <v>15000</v>
      </c>
      <c r="J7" s="15">
        <f t="shared" si="1"/>
        <v>85000</v>
      </c>
      <c r="K7" s="5"/>
      <c r="L7" s="75"/>
    </row>
    <row r="8" spans="1:12" s="33" customFormat="1" ht="16.5" thickBot="1">
      <c r="A8" s="14">
        <v>6</v>
      </c>
      <c r="B8" s="228" t="s">
        <v>516</v>
      </c>
      <c r="C8" s="15" t="s">
        <v>10</v>
      </c>
      <c r="D8" s="15"/>
      <c r="E8" s="15"/>
      <c r="F8" s="15"/>
      <c r="G8" s="15"/>
      <c r="H8" s="15">
        <v>175000</v>
      </c>
      <c r="I8" s="15">
        <f t="shared" si="0"/>
        <v>0</v>
      </c>
      <c r="J8" s="15">
        <f t="shared" si="1"/>
        <v>100000</v>
      </c>
      <c r="K8" s="15"/>
      <c r="L8" s="169"/>
    </row>
    <row r="9" spans="1:12" ht="16.5" thickBot="1">
      <c r="A9" s="4">
        <v>7</v>
      </c>
      <c r="B9" s="228" t="s">
        <v>517</v>
      </c>
      <c r="C9" s="15" t="s">
        <v>10</v>
      </c>
      <c r="D9" s="5">
        <v>90000</v>
      </c>
      <c r="E9" s="5"/>
      <c r="F9" s="5"/>
      <c r="G9" s="5"/>
      <c r="H9" s="15">
        <v>175000</v>
      </c>
      <c r="I9" s="15">
        <f t="shared" si="0"/>
        <v>90000</v>
      </c>
      <c r="J9" s="15">
        <f t="shared" si="1"/>
        <v>10000</v>
      </c>
      <c r="K9" s="5"/>
      <c r="L9" s="80"/>
    </row>
    <row r="10" spans="1:12" ht="16.5" thickBot="1">
      <c r="A10" s="4">
        <v>8</v>
      </c>
      <c r="B10" s="228" t="s">
        <v>518</v>
      </c>
      <c r="C10" s="15" t="s">
        <v>10</v>
      </c>
      <c r="D10" s="5">
        <v>25000</v>
      </c>
      <c r="E10" s="5"/>
      <c r="F10" s="5"/>
      <c r="G10" s="5"/>
      <c r="H10" s="15">
        <v>175000</v>
      </c>
      <c r="I10" s="15">
        <f t="shared" si="0"/>
        <v>25000</v>
      </c>
      <c r="J10" s="15">
        <f t="shared" si="1"/>
        <v>75000</v>
      </c>
      <c r="K10" s="5"/>
      <c r="L10" s="66"/>
    </row>
    <row r="11" spans="1:12" ht="16.5" thickBot="1">
      <c r="A11" s="4">
        <v>9</v>
      </c>
      <c r="B11" s="228" t="s">
        <v>519</v>
      </c>
      <c r="C11" s="15" t="s">
        <v>10</v>
      </c>
      <c r="D11" s="5"/>
      <c r="E11" s="5"/>
      <c r="F11" s="5"/>
      <c r="G11" s="5"/>
      <c r="H11" s="15">
        <v>175000</v>
      </c>
      <c r="I11" s="15">
        <f t="shared" si="0"/>
        <v>0</v>
      </c>
      <c r="J11" s="15">
        <f t="shared" si="1"/>
        <v>100000</v>
      </c>
      <c r="K11" s="5"/>
      <c r="L11" s="68"/>
    </row>
    <row r="12" spans="1:12" ht="16.5" thickBot="1">
      <c r="A12" s="4">
        <v>10</v>
      </c>
      <c r="B12" s="228" t="s">
        <v>520</v>
      </c>
      <c r="C12" s="15" t="s">
        <v>10</v>
      </c>
      <c r="D12" s="5"/>
      <c r="E12" s="5"/>
      <c r="F12" s="5"/>
      <c r="G12" s="5"/>
      <c r="H12" s="15">
        <v>175000</v>
      </c>
      <c r="I12" s="15">
        <f t="shared" si="0"/>
        <v>0</v>
      </c>
      <c r="J12" s="15">
        <f t="shared" si="1"/>
        <v>100000</v>
      </c>
      <c r="K12" s="5"/>
      <c r="L12" s="66"/>
    </row>
    <row r="13" spans="1:12" ht="16.5" thickBot="1">
      <c r="A13" s="4">
        <v>11</v>
      </c>
      <c r="B13" s="228" t="s">
        <v>521</v>
      </c>
      <c r="C13" s="15" t="s">
        <v>10</v>
      </c>
      <c r="D13" s="5"/>
      <c r="E13" s="5"/>
      <c r="F13" s="5"/>
      <c r="G13" s="5"/>
      <c r="H13" s="15">
        <v>175000</v>
      </c>
      <c r="I13" s="15">
        <f t="shared" si="0"/>
        <v>0</v>
      </c>
      <c r="J13" s="15">
        <f t="shared" si="1"/>
        <v>100000</v>
      </c>
      <c r="K13" s="5"/>
      <c r="L13" s="66"/>
    </row>
    <row r="14" spans="1:12" ht="16.5" thickBot="1">
      <c r="A14" s="4">
        <v>12</v>
      </c>
      <c r="B14" s="228" t="s">
        <v>522</v>
      </c>
      <c r="C14" s="15" t="s">
        <v>10</v>
      </c>
      <c r="D14" s="5"/>
      <c r="E14" s="5"/>
      <c r="F14" s="5"/>
      <c r="G14" s="5"/>
      <c r="H14" s="15">
        <v>175000</v>
      </c>
      <c r="I14" s="15">
        <f t="shared" si="0"/>
        <v>0</v>
      </c>
      <c r="J14" s="15">
        <f t="shared" si="1"/>
        <v>100000</v>
      </c>
      <c r="K14" s="5"/>
      <c r="L14" s="80"/>
    </row>
    <row r="15" spans="1:12" ht="16.5" thickBot="1">
      <c r="A15" s="4">
        <v>13</v>
      </c>
      <c r="B15" s="228" t="s">
        <v>523</v>
      </c>
      <c r="C15" s="15" t="s">
        <v>10</v>
      </c>
      <c r="D15" s="4"/>
      <c r="E15" s="4"/>
      <c r="F15" s="4"/>
      <c r="G15" s="4"/>
      <c r="H15" s="15">
        <v>175000</v>
      </c>
      <c r="I15" s="15">
        <f t="shared" si="0"/>
        <v>0</v>
      </c>
      <c r="J15" s="15">
        <f t="shared" si="1"/>
        <v>100000</v>
      </c>
      <c r="K15" s="4"/>
      <c r="L15" s="63"/>
    </row>
    <row r="16" spans="1:12" ht="16.5" thickBot="1">
      <c r="A16" s="4">
        <v>14</v>
      </c>
      <c r="B16" s="228" t="s">
        <v>524</v>
      </c>
      <c r="C16" s="15" t="s">
        <v>10</v>
      </c>
      <c r="D16" s="5">
        <v>50000</v>
      </c>
      <c r="E16" s="5">
        <v>125000</v>
      </c>
      <c r="F16" s="5"/>
      <c r="G16" s="5"/>
      <c r="H16" s="15">
        <v>175000</v>
      </c>
      <c r="I16" s="15">
        <f t="shared" si="0"/>
        <v>175000</v>
      </c>
      <c r="J16" s="15">
        <f t="shared" si="1"/>
        <v>-75000</v>
      </c>
      <c r="K16" s="5"/>
      <c r="L16" s="66"/>
    </row>
    <row r="17" spans="1:13" ht="16.5" thickBot="1">
      <c r="A17" s="4">
        <v>15</v>
      </c>
      <c r="B17" s="228" t="s">
        <v>525</v>
      </c>
      <c r="C17" s="15" t="s">
        <v>10</v>
      </c>
      <c r="D17" s="5"/>
      <c r="E17" s="5"/>
      <c r="F17" s="5"/>
      <c r="G17" s="5"/>
      <c r="H17" s="15">
        <v>175000</v>
      </c>
      <c r="I17" s="15">
        <f t="shared" si="0"/>
        <v>0</v>
      </c>
      <c r="J17" s="15">
        <f t="shared" si="1"/>
        <v>100000</v>
      </c>
      <c r="K17" s="5"/>
      <c r="L17" s="66"/>
    </row>
    <row r="18" spans="1:13" ht="16.5" thickBot="1">
      <c r="A18" s="4">
        <v>16</v>
      </c>
      <c r="B18" s="228" t="s">
        <v>526</v>
      </c>
      <c r="C18" s="15" t="s">
        <v>10</v>
      </c>
      <c r="D18" s="5"/>
      <c r="E18" s="5"/>
      <c r="F18" s="5"/>
      <c r="G18" s="5"/>
      <c r="H18" s="15">
        <v>175000</v>
      </c>
      <c r="I18" s="15">
        <f t="shared" si="0"/>
        <v>0</v>
      </c>
      <c r="J18" s="15">
        <f t="shared" si="1"/>
        <v>100000</v>
      </c>
      <c r="K18" s="5"/>
      <c r="L18" s="80"/>
    </row>
    <row r="19" spans="1:13" ht="16.5" thickBot="1">
      <c r="A19" s="4">
        <v>17</v>
      </c>
      <c r="B19" s="228" t="s">
        <v>527</v>
      </c>
      <c r="C19" s="15" t="s">
        <v>10</v>
      </c>
      <c r="D19" s="5">
        <v>125000</v>
      </c>
      <c r="E19" s="5"/>
      <c r="F19" s="5"/>
      <c r="G19" s="5"/>
      <c r="H19" s="15">
        <v>175000</v>
      </c>
      <c r="I19" s="15">
        <f t="shared" si="0"/>
        <v>125000</v>
      </c>
      <c r="J19" s="15">
        <f t="shared" si="1"/>
        <v>-25000</v>
      </c>
      <c r="K19" s="5"/>
      <c r="L19" s="80"/>
    </row>
    <row r="20" spans="1:13" ht="16.5" thickBot="1">
      <c r="A20" s="4">
        <v>18</v>
      </c>
      <c r="B20" s="228" t="s">
        <v>528</v>
      </c>
      <c r="C20" s="15" t="s">
        <v>10</v>
      </c>
      <c r="D20" s="5"/>
      <c r="E20" s="5"/>
      <c r="F20" s="5"/>
      <c r="G20" s="5"/>
      <c r="H20" s="15">
        <v>175000</v>
      </c>
      <c r="I20" s="15">
        <f t="shared" si="0"/>
        <v>0</v>
      </c>
      <c r="J20" s="15">
        <f t="shared" si="1"/>
        <v>100000</v>
      </c>
      <c r="K20" s="5"/>
      <c r="L20" s="66"/>
    </row>
    <row r="21" spans="1:13" ht="16.5" thickBot="1">
      <c r="A21" s="4">
        <v>19</v>
      </c>
      <c r="B21" s="228" t="s">
        <v>529</v>
      </c>
      <c r="C21" s="15" t="s">
        <v>10</v>
      </c>
      <c r="D21" s="5"/>
      <c r="E21" s="5"/>
      <c r="F21" s="5"/>
      <c r="G21" s="5"/>
      <c r="H21" s="15">
        <v>175000</v>
      </c>
      <c r="I21" s="15">
        <f t="shared" si="0"/>
        <v>0</v>
      </c>
      <c r="J21" s="15">
        <f t="shared" si="1"/>
        <v>100000</v>
      </c>
      <c r="K21" s="5"/>
      <c r="L21" s="68"/>
    </row>
    <row r="22" spans="1:13" ht="16.5" thickBot="1">
      <c r="A22" s="4">
        <v>20</v>
      </c>
      <c r="B22" s="228" t="s">
        <v>530</v>
      </c>
      <c r="C22" s="15" t="s">
        <v>10</v>
      </c>
      <c r="D22" s="5">
        <v>50000</v>
      </c>
      <c r="E22" s="5"/>
      <c r="F22" s="5"/>
      <c r="G22" s="5"/>
      <c r="H22" s="15">
        <v>175000</v>
      </c>
      <c r="I22" s="15">
        <f t="shared" si="0"/>
        <v>50000</v>
      </c>
      <c r="J22" s="15">
        <f t="shared" si="1"/>
        <v>50000</v>
      </c>
      <c r="K22" s="5"/>
      <c r="L22" s="66"/>
    </row>
    <row r="23" spans="1:13" s="33" customFormat="1" ht="16.5" thickBot="1">
      <c r="A23" s="14">
        <v>21</v>
      </c>
      <c r="B23" s="228" t="s">
        <v>531</v>
      </c>
      <c r="C23" s="15" t="s">
        <v>10</v>
      </c>
      <c r="D23" s="15"/>
      <c r="E23" s="15"/>
      <c r="F23" s="15"/>
      <c r="G23" s="15"/>
      <c r="H23" s="15">
        <v>175000</v>
      </c>
      <c r="I23" s="15">
        <f t="shared" si="0"/>
        <v>0</v>
      </c>
      <c r="J23" s="15">
        <f t="shared" si="1"/>
        <v>100000</v>
      </c>
      <c r="K23" s="15"/>
      <c r="L23" s="90"/>
      <c r="M23" s="157"/>
    </row>
    <row r="24" spans="1:13" ht="16.5" thickBot="1">
      <c r="A24" s="4">
        <v>22</v>
      </c>
      <c r="B24" s="228" t="s">
        <v>1669</v>
      </c>
      <c r="C24" s="15" t="s">
        <v>10</v>
      </c>
      <c r="D24" s="5">
        <v>25000</v>
      </c>
      <c r="E24" s="5"/>
      <c r="F24" s="5"/>
      <c r="G24" s="5"/>
      <c r="H24" s="15">
        <v>175000</v>
      </c>
      <c r="I24" s="15">
        <f t="shared" si="0"/>
        <v>25000</v>
      </c>
      <c r="J24" s="15">
        <f t="shared" si="1"/>
        <v>75000</v>
      </c>
      <c r="K24" s="5"/>
      <c r="L24" s="66"/>
    </row>
    <row r="25" spans="1:13" ht="16.5" thickBot="1">
      <c r="A25" s="4">
        <v>23</v>
      </c>
      <c r="B25" s="228" t="s">
        <v>532</v>
      </c>
      <c r="C25" s="15" t="s">
        <v>10</v>
      </c>
      <c r="D25" s="5"/>
      <c r="E25" s="5"/>
      <c r="F25" s="5"/>
      <c r="G25" s="5"/>
      <c r="H25" s="15">
        <v>175000</v>
      </c>
      <c r="I25" s="15">
        <f t="shared" si="0"/>
        <v>0</v>
      </c>
      <c r="J25" s="15">
        <f t="shared" si="1"/>
        <v>100000</v>
      </c>
      <c r="K25" s="5"/>
      <c r="L25" s="68"/>
    </row>
    <row r="26" spans="1:13" ht="16.5" thickBot="1">
      <c r="A26" s="4">
        <v>24</v>
      </c>
      <c r="B26" s="228" t="s">
        <v>533</v>
      </c>
      <c r="C26" s="15" t="s">
        <v>10</v>
      </c>
      <c r="D26" s="5"/>
      <c r="E26" s="5"/>
      <c r="F26" s="5"/>
      <c r="G26" s="5"/>
      <c r="H26" s="15">
        <v>175000</v>
      </c>
      <c r="I26" s="15">
        <f t="shared" si="0"/>
        <v>0</v>
      </c>
      <c r="J26" s="15">
        <f t="shared" si="1"/>
        <v>100000</v>
      </c>
      <c r="K26" s="5"/>
      <c r="L26" s="80"/>
    </row>
    <row r="27" spans="1:13" ht="16.5" thickBot="1">
      <c r="A27" s="4">
        <v>25</v>
      </c>
      <c r="B27" s="228" t="s">
        <v>534</v>
      </c>
      <c r="C27" s="15" t="s">
        <v>10</v>
      </c>
      <c r="D27" s="5">
        <v>100000</v>
      </c>
      <c r="E27" s="5"/>
      <c r="F27" s="5"/>
      <c r="G27" s="5"/>
      <c r="H27" s="15">
        <v>175000</v>
      </c>
      <c r="I27" s="15">
        <f t="shared" si="0"/>
        <v>100000</v>
      </c>
      <c r="J27" s="15">
        <f t="shared" si="1"/>
        <v>0</v>
      </c>
      <c r="K27" s="5"/>
      <c r="L27" s="80"/>
    </row>
    <row r="28" spans="1:13" ht="16.5" thickBot="1">
      <c r="A28" s="4">
        <v>26</v>
      </c>
      <c r="B28" s="228" t="s">
        <v>535</v>
      </c>
      <c r="C28" s="15" t="s">
        <v>10</v>
      </c>
      <c r="D28" s="5">
        <v>100000</v>
      </c>
      <c r="E28" s="5"/>
      <c r="F28" s="5"/>
      <c r="G28" s="5"/>
      <c r="H28" s="15">
        <v>175000</v>
      </c>
      <c r="I28" s="15">
        <f t="shared" si="0"/>
        <v>100000</v>
      </c>
      <c r="J28" s="15">
        <f t="shared" si="1"/>
        <v>0</v>
      </c>
      <c r="K28" s="5"/>
      <c r="L28" s="80"/>
    </row>
    <row r="29" spans="1:13" s="33" customFormat="1" ht="16.5" thickBot="1">
      <c r="A29" s="14">
        <v>27</v>
      </c>
      <c r="B29" s="228" t="s">
        <v>536</v>
      </c>
      <c r="C29" s="15" t="s">
        <v>10</v>
      </c>
      <c r="D29" s="15">
        <v>40000</v>
      </c>
      <c r="E29" s="15"/>
      <c r="F29" s="15"/>
      <c r="G29" s="15"/>
      <c r="H29" s="15">
        <v>175000</v>
      </c>
      <c r="I29" s="15">
        <f t="shared" si="0"/>
        <v>40000</v>
      </c>
      <c r="J29" s="15">
        <f t="shared" si="1"/>
        <v>60000</v>
      </c>
      <c r="K29" s="15"/>
      <c r="L29" s="172"/>
    </row>
    <row r="30" spans="1:13" ht="16.5" thickBot="1">
      <c r="A30" s="4">
        <v>28</v>
      </c>
      <c r="B30" s="228" t="s">
        <v>537</v>
      </c>
      <c r="C30" s="15" t="s">
        <v>10</v>
      </c>
      <c r="D30" s="4"/>
      <c r="E30" s="4"/>
      <c r="F30" s="4"/>
      <c r="G30" s="4"/>
      <c r="H30" s="15">
        <v>175000</v>
      </c>
      <c r="I30" s="15">
        <f t="shared" si="0"/>
        <v>0</v>
      </c>
      <c r="J30" s="15">
        <f t="shared" si="1"/>
        <v>100000</v>
      </c>
      <c r="K30" s="5"/>
      <c r="L30" s="80"/>
    </row>
    <row r="31" spans="1:13" ht="16.5" thickBot="1">
      <c r="A31" s="4">
        <v>29</v>
      </c>
      <c r="B31" s="228" t="s">
        <v>538</v>
      </c>
      <c r="C31" s="15" t="s">
        <v>10</v>
      </c>
      <c r="D31" s="5"/>
      <c r="E31" s="5"/>
      <c r="F31" s="5"/>
      <c r="G31" s="5"/>
      <c r="H31" s="15">
        <v>175000</v>
      </c>
      <c r="I31" s="15">
        <f t="shared" si="0"/>
        <v>0</v>
      </c>
      <c r="J31" s="15">
        <f t="shared" si="1"/>
        <v>100000</v>
      </c>
      <c r="K31" s="5"/>
      <c r="L31" s="68"/>
    </row>
    <row r="32" spans="1:13" ht="16.5" thickBot="1">
      <c r="A32" s="4">
        <v>30</v>
      </c>
      <c r="B32" s="228" t="s">
        <v>539</v>
      </c>
      <c r="C32" s="15" t="s">
        <v>10</v>
      </c>
      <c r="D32" s="4">
        <v>15000</v>
      </c>
      <c r="E32" s="4"/>
      <c r="F32" s="4"/>
      <c r="G32" s="4"/>
      <c r="H32" s="15">
        <v>175000</v>
      </c>
      <c r="I32" s="15">
        <f t="shared" si="0"/>
        <v>15000</v>
      </c>
      <c r="J32" s="15">
        <f t="shared" si="1"/>
        <v>85000</v>
      </c>
      <c r="K32" s="32"/>
      <c r="L32" s="63"/>
    </row>
    <row r="33" spans="1:13" ht="16.5" thickBot="1">
      <c r="A33" s="4">
        <v>31</v>
      </c>
      <c r="B33" s="228" t="s">
        <v>540</v>
      </c>
      <c r="C33" s="15" t="s">
        <v>10</v>
      </c>
      <c r="D33" s="5">
        <v>80000</v>
      </c>
      <c r="E33" s="5">
        <v>105000</v>
      </c>
      <c r="F33" s="5"/>
      <c r="G33" s="5"/>
      <c r="H33" s="15">
        <v>175000</v>
      </c>
      <c r="I33" s="15">
        <f t="shared" si="0"/>
        <v>185000</v>
      </c>
      <c r="J33" s="15">
        <f t="shared" si="1"/>
        <v>-85000</v>
      </c>
      <c r="K33" s="5"/>
      <c r="L33" s="79"/>
    </row>
    <row r="34" spans="1:13" ht="16.5" thickBot="1">
      <c r="A34" s="4">
        <v>32</v>
      </c>
      <c r="B34" s="228" t="s">
        <v>541</v>
      </c>
      <c r="C34" s="15" t="s">
        <v>10</v>
      </c>
      <c r="D34" s="5"/>
      <c r="E34" s="5"/>
      <c r="F34" s="5"/>
      <c r="G34" s="5"/>
      <c r="H34" s="15">
        <v>175000</v>
      </c>
      <c r="I34" s="15">
        <f t="shared" si="0"/>
        <v>0</v>
      </c>
      <c r="J34" s="15">
        <f t="shared" si="1"/>
        <v>100000</v>
      </c>
      <c r="K34" s="5"/>
      <c r="L34" s="80"/>
    </row>
    <row r="35" spans="1:13" ht="16.5" thickBot="1">
      <c r="A35" s="4">
        <v>33</v>
      </c>
      <c r="B35" s="228" t="s">
        <v>542</v>
      </c>
      <c r="C35" s="15" t="s">
        <v>10</v>
      </c>
      <c r="D35" s="5"/>
      <c r="E35" s="5"/>
      <c r="F35" s="5"/>
      <c r="G35" s="5"/>
      <c r="H35" s="15">
        <v>175000</v>
      </c>
      <c r="I35" s="15">
        <f t="shared" ref="I35:I64" si="2">SUM(D35:G35)</f>
        <v>0</v>
      </c>
      <c r="J35" s="15">
        <f t="shared" ref="J35:J64" si="3">100000-I35</f>
        <v>100000</v>
      </c>
      <c r="K35" s="5"/>
      <c r="L35" s="68"/>
    </row>
    <row r="36" spans="1:13" ht="32.25" thickBot="1">
      <c r="A36" s="4">
        <v>34</v>
      </c>
      <c r="B36" s="228" t="s">
        <v>1688</v>
      </c>
      <c r="C36" s="15" t="s">
        <v>10</v>
      </c>
      <c r="D36" s="5">
        <v>35000</v>
      </c>
      <c r="E36" s="5">
        <v>125000</v>
      </c>
      <c r="F36" s="5"/>
      <c r="G36" s="5"/>
      <c r="H36" s="15">
        <v>175000</v>
      </c>
      <c r="I36" s="15">
        <f t="shared" si="2"/>
        <v>160000</v>
      </c>
      <c r="J36" s="15">
        <f t="shared" si="3"/>
        <v>-60000</v>
      </c>
      <c r="K36" s="5"/>
      <c r="L36" s="68"/>
    </row>
    <row r="37" spans="1:13" ht="16.5" thickBot="1">
      <c r="A37" s="4">
        <v>35</v>
      </c>
      <c r="B37" s="228" t="s">
        <v>543</v>
      </c>
      <c r="C37" s="15" t="s">
        <v>10</v>
      </c>
      <c r="D37" s="5"/>
      <c r="E37" s="5"/>
      <c r="F37" s="5"/>
      <c r="G37" s="5"/>
      <c r="H37" s="15">
        <v>175000</v>
      </c>
      <c r="I37" s="15">
        <f t="shared" si="2"/>
        <v>0</v>
      </c>
      <c r="J37" s="15">
        <f t="shared" si="3"/>
        <v>100000</v>
      </c>
      <c r="K37" s="5"/>
      <c r="L37" s="68"/>
    </row>
    <row r="38" spans="1:13" ht="16.5" thickBot="1">
      <c r="A38" s="4">
        <v>36</v>
      </c>
      <c r="B38" s="228" t="s">
        <v>544</v>
      </c>
      <c r="C38" s="15" t="s">
        <v>10</v>
      </c>
      <c r="D38" s="5"/>
      <c r="E38" s="5"/>
      <c r="F38" s="5"/>
      <c r="G38" s="5"/>
      <c r="H38" s="15">
        <v>175000</v>
      </c>
      <c r="I38" s="15">
        <f t="shared" si="2"/>
        <v>0</v>
      </c>
      <c r="J38" s="15">
        <f t="shared" si="3"/>
        <v>100000</v>
      </c>
      <c r="K38" s="5"/>
      <c r="L38" s="68"/>
    </row>
    <row r="39" spans="1:13" s="33" customFormat="1" ht="16.5" thickBot="1">
      <c r="A39" s="14">
        <v>37</v>
      </c>
      <c r="B39" s="228" t="s">
        <v>545</v>
      </c>
      <c r="C39" s="15" t="s">
        <v>10</v>
      </c>
      <c r="D39" s="15">
        <v>105000</v>
      </c>
      <c r="E39" s="15"/>
      <c r="F39" s="15"/>
      <c r="G39" s="15"/>
      <c r="H39" s="15">
        <v>175000</v>
      </c>
      <c r="I39" s="15">
        <f t="shared" si="2"/>
        <v>105000</v>
      </c>
      <c r="J39" s="15">
        <f t="shared" si="3"/>
        <v>-5000</v>
      </c>
      <c r="K39" s="15"/>
      <c r="L39" s="183"/>
      <c r="M39" s="157">
        <v>45781</v>
      </c>
    </row>
    <row r="40" spans="1:13" ht="16.5" thickBot="1">
      <c r="A40" s="4">
        <v>38</v>
      </c>
      <c r="B40" s="228" t="s">
        <v>546</v>
      </c>
      <c r="C40" s="15" t="s">
        <v>10</v>
      </c>
      <c r="D40" s="15"/>
      <c r="E40" s="15"/>
      <c r="F40" s="15"/>
      <c r="G40" s="15"/>
      <c r="H40" s="15">
        <v>175000</v>
      </c>
      <c r="I40" s="15">
        <f t="shared" si="2"/>
        <v>0</v>
      </c>
      <c r="J40" s="15">
        <f t="shared" si="3"/>
        <v>100000</v>
      </c>
      <c r="K40" s="15"/>
      <c r="L40" s="90"/>
    </row>
    <row r="41" spans="1:13" s="33" customFormat="1" ht="16.5" thickBot="1">
      <c r="A41" s="14">
        <v>39</v>
      </c>
      <c r="B41" s="228" t="s">
        <v>547</v>
      </c>
      <c r="C41" s="15" t="s">
        <v>10</v>
      </c>
      <c r="D41" s="15">
        <v>25000</v>
      </c>
      <c r="E41" s="15"/>
      <c r="F41" s="15"/>
      <c r="G41" s="15"/>
      <c r="H41" s="15">
        <v>175000</v>
      </c>
      <c r="I41" s="15">
        <f t="shared" si="2"/>
        <v>25000</v>
      </c>
      <c r="J41" s="15">
        <f t="shared" si="3"/>
        <v>75000</v>
      </c>
      <c r="K41" s="15"/>
      <c r="L41" s="90"/>
    </row>
    <row r="42" spans="1:13" ht="16.5" thickBot="1">
      <c r="A42" s="4">
        <v>40</v>
      </c>
      <c r="B42" s="228" t="s">
        <v>548</v>
      </c>
      <c r="C42" s="15" t="s">
        <v>10</v>
      </c>
      <c r="D42" s="5">
        <v>25000</v>
      </c>
      <c r="E42" s="5"/>
      <c r="F42" s="5"/>
      <c r="G42" s="5"/>
      <c r="H42" s="15">
        <v>175000</v>
      </c>
      <c r="I42" s="15">
        <f t="shared" si="2"/>
        <v>25000</v>
      </c>
      <c r="J42" s="15">
        <f t="shared" si="3"/>
        <v>75000</v>
      </c>
      <c r="K42" s="5"/>
      <c r="L42" s="66"/>
    </row>
    <row r="43" spans="1:13" ht="16.5" thickBot="1">
      <c r="A43" s="4">
        <v>41</v>
      </c>
      <c r="B43" s="228" t="s">
        <v>549</v>
      </c>
      <c r="C43" s="15" t="s">
        <v>10</v>
      </c>
      <c r="D43" s="5">
        <v>100000</v>
      </c>
      <c r="E43" s="5"/>
      <c r="F43" s="5"/>
      <c r="G43" s="5"/>
      <c r="H43" s="15">
        <v>175000</v>
      </c>
      <c r="I43" s="15">
        <f t="shared" si="2"/>
        <v>100000</v>
      </c>
      <c r="J43" s="15">
        <f t="shared" si="3"/>
        <v>0</v>
      </c>
      <c r="K43" s="5"/>
      <c r="L43" s="68"/>
    </row>
    <row r="44" spans="1:13" s="33" customFormat="1" ht="16.5" thickBot="1">
      <c r="A44" s="14">
        <v>42</v>
      </c>
      <c r="B44" s="228" t="s">
        <v>550</v>
      </c>
      <c r="C44" s="15" t="s">
        <v>10</v>
      </c>
      <c r="D44" s="15"/>
      <c r="E44" s="15"/>
      <c r="F44" s="15"/>
      <c r="G44" s="15"/>
      <c r="H44" s="15">
        <v>175000</v>
      </c>
      <c r="I44" s="15">
        <f t="shared" si="2"/>
        <v>0</v>
      </c>
      <c r="J44" s="15">
        <f t="shared" si="3"/>
        <v>100000</v>
      </c>
      <c r="K44" s="15"/>
      <c r="L44" s="172"/>
    </row>
    <row r="45" spans="1:13" ht="19.5" customHeight="1" thickBot="1">
      <c r="A45" s="4">
        <v>43</v>
      </c>
      <c r="B45" s="228" t="s">
        <v>551</v>
      </c>
      <c r="C45" s="15" t="s">
        <v>10</v>
      </c>
      <c r="D45" s="5"/>
      <c r="E45" s="5"/>
      <c r="F45" s="5"/>
      <c r="G45" s="5"/>
      <c r="H45" s="15">
        <v>175000</v>
      </c>
      <c r="I45" s="15">
        <f t="shared" si="2"/>
        <v>0</v>
      </c>
      <c r="J45" s="15">
        <f t="shared" si="3"/>
        <v>100000</v>
      </c>
      <c r="K45" s="5"/>
      <c r="L45" s="80"/>
    </row>
    <row r="46" spans="1:13" ht="16.5" thickBot="1">
      <c r="A46" s="4">
        <v>44</v>
      </c>
      <c r="B46" s="228" t="s">
        <v>552</v>
      </c>
      <c r="C46" s="15" t="s">
        <v>10</v>
      </c>
      <c r="D46" s="5">
        <v>15000</v>
      </c>
      <c r="E46" s="5"/>
      <c r="F46" s="5"/>
      <c r="G46" s="5"/>
      <c r="H46" s="15">
        <v>175000</v>
      </c>
      <c r="I46" s="15">
        <f t="shared" si="2"/>
        <v>15000</v>
      </c>
      <c r="J46" s="15">
        <f t="shared" si="3"/>
        <v>85000</v>
      </c>
      <c r="K46" s="5"/>
      <c r="L46" s="66"/>
    </row>
    <row r="47" spans="1:13" s="33" customFormat="1" ht="16.5" thickBot="1">
      <c r="A47" s="14">
        <v>45</v>
      </c>
      <c r="B47" s="228" t="s">
        <v>553</v>
      </c>
      <c r="C47" s="15" t="s">
        <v>10</v>
      </c>
      <c r="D47" s="15"/>
      <c r="E47" s="15"/>
      <c r="F47" s="15"/>
      <c r="G47" s="15"/>
      <c r="H47" s="15">
        <v>175000</v>
      </c>
      <c r="I47" s="15">
        <f t="shared" si="2"/>
        <v>0</v>
      </c>
      <c r="J47" s="15">
        <f t="shared" si="3"/>
        <v>100000</v>
      </c>
      <c r="K47" s="15"/>
      <c r="L47" s="90"/>
    </row>
    <row r="48" spans="1:13" s="33" customFormat="1" ht="16.5" thickBot="1">
      <c r="A48" s="14">
        <v>46</v>
      </c>
      <c r="B48" s="228" t="s">
        <v>554</v>
      </c>
      <c r="C48" s="15" t="s">
        <v>10</v>
      </c>
      <c r="D48" s="15">
        <v>175000</v>
      </c>
      <c r="E48" s="15"/>
      <c r="F48" s="15"/>
      <c r="G48" s="15"/>
      <c r="H48" s="15">
        <v>175000</v>
      </c>
      <c r="I48" s="15">
        <f t="shared" si="2"/>
        <v>175000</v>
      </c>
      <c r="J48" s="15">
        <f t="shared" si="3"/>
        <v>-75000</v>
      </c>
      <c r="K48" s="15"/>
      <c r="L48" s="169"/>
      <c r="M48" s="157"/>
    </row>
    <row r="49" spans="1:13" ht="16.5" thickBot="1">
      <c r="A49" s="4">
        <v>47</v>
      </c>
      <c r="B49" s="228" t="s">
        <v>555</v>
      </c>
      <c r="C49" s="15" t="s">
        <v>10</v>
      </c>
      <c r="D49" s="5">
        <v>160000</v>
      </c>
      <c r="E49" s="5"/>
      <c r="F49" s="5"/>
      <c r="G49" s="5"/>
      <c r="H49" s="15">
        <v>175000</v>
      </c>
      <c r="I49" s="15">
        <f t="shared" si="2"/>
        <v>160000</v>
      </c>
      <c r="J49" s="15">
        <f t="shared" si="3"/>
        <v>-60000</v>
      </c>
      <c r="K49" s="5"/>
      <c r="L49" s="80"/>
    </row>
    <row r="50" spans="1:13" ht="16.5" thickBot="1">
      <c r="A50" s="4">
        <v>48</v>
      </c>
      <c r="B50" s="228" t="s">
        <v>556</v>
      </c>
      <c r="C50" s="15" t="s">
        <v>10</v>
      </c>
      <c r="D50" s="5">
        <v>175000</v>
      </c>
      <c r="E50" s="5"/>
      <c r="F50" s="5"/>
      <c r="G50" s="5"/>
      <c r="H50" s="15">
        <v>175000</v>
      </c>
      <c r="I50" s="15">
        <f t="shared" si="2"/>
        <v>175000</v>
      </c>
      <c r="J50" s="15">
        <f t="shared" si="3"/>
        <v>-75000</v>
      </c>
      <c r="K50" s="5"/>
      <c r="L50" s="66"/>
    </row>
    <row r="51" spans="1:13" ht="16.5" thickBot="1">
      <c r="A51" s="4">
        <v>49</v>
      </c>
      <c r="B51" s="228" t="s">
        <v>557</v>
      </c>
      <c r="C51" s="15" t="s">
        <v>10</v>
      </c>
      <c r="D51" s="5">
        <v>15000</v>
      </c>
      <c r="E51" s="5"/>
      <c r="F51" s="5"/>
      <c r="G51" s="5"/>
      <c r="H51" s="15">
        <v>175000</v>
      </c>
      <c r="I51" s="15">
        <f t="shared" si="2"/>
        <v>15000</v>
      </c>
      <c r="J51" s="15">
        <f t="shared" si="3"/>
        <v>85000</v>
      </c>
      <c r="K51" s="5"/>
      <c r="L51" s="80"/>
    </row>
    <row r="52" spans="1:13" ht="16.5" thickBot="1">
      <c r="A52" s="4">
        <v>50</v>
      </c>
      <c r="B52" s="228" t="s">
        <v>558</v>
      </c>
      <c r="C52" s="15" t="s">
        <v>10</v>
      </c>
      <c r="D52" s="5"/>
      <c r="E52" s="5"/>
      <c r="F52" s="5"/>
      <c r="G52" s="5"/>
      <c r="H52" s="15">
        <v>175000</v>
      </c>
      <c r="I52" s="15">
        <f t="shared" si="2"/>
        <v>0</v>
      </c>
      <c r="J52" s="15">
        <f t="shared" si="3"/>
        <v>100000</v>
      </c>
      <c r="K52" s="5"/>
      <c r="L52" s="68"/>
    </row>
    <row r="53" spans="1:13" ht="16.5" thickBot="1">
      <c r="A53" s="4">
        <v>51</v>
      </c>
      <c r="B53" s="228" t="s">
        <v>559</v>
      </c>
      <c r="C53" s="15" t="s">
        <v>10</v>
      </c>
      <c r="D53" s="5"/>
      <c r="E53" s="5"/>
      <c r="F53" s="5"/>
      <c r="G53" s="5"/>
      <c r="H53" s="15">
        <v>175000</v>
      </c>
      <c r="I53" s="15">
        <f t="shared" si="2"/>
        <v>0</v>
      </c>
      <c r="J53" s="15">
        <f t="shared" si="3"/>
        <v>100000</v>
      </c>
      <c r="K53" s="5"/>
      <c r="L53" s="81"/>
    </row>
    <row r="54" spans="1:13" ht="18.75" customHeight="1" thickBot="1">
      <c r="A54" s="4">
        <v>52</v>
      </c>
      <c r="B54" s="228" t="s">
        <v>560</v>
      </c>
      <c r="C54" s="15" t="s">
        <v>10</v>
      </c>
      <c r="D54" s="5">
        <v>50000</v>
      </c>
      <c r="E54" s="5"/>
      <c r="F54" s="5"/>
      <c r="G54" s="5"/>
      <c r="H54" s="15">
        <v>175000</v>
      </c>
      <c r="I54" s="15">
        <f t="shared" si="2"/>
        <v>50000</v>
      </c>
      <c r="J54" s="15">
        <f t="shared" si="3"/>
        <v>50000</v>
      </c>
      <c r="K54" s="5"/>
      <c r="L54" s="68"/>
    </row>
    <row r="55" spans="1:13" s="33" customFormat="1" ht="16.5" thickBot="1">
      <c r="A55" s="14">
        <v>53</v>
      </c>
      <c r="B55" s="228" t="s">
        <v>561</v>
      </c>
      <c r="C55" s="15" t="s">
        <v>10</v>
      </c>
      <c r="D55" s="14"/>
      <c r="E55" s="14"/>
      <c r="F55" s="14"/>
      <c r="G55" s="14"/>
      <c r="H55" s="15">
        <v>175000</v>
      </c>
      <c r="I55" s="15">
        <f t="shared" si="2"/>
        <v>0</v>
      </c>
      <c r="J55" s="15">
        <f t="shared" si="3"/>
        <v>100000</v>
      </c>
      <c r="K55" s="14"/>
      <c r="L55" s="89"/>
    </row>
    <row r="56" spans="1:13" ht="15.75">
      <c r="A56" s="4">
        <v>50</v>
      </c>
      <c r="B56" s="228" t="s">
        <v>787</v>
      </c>
      <c r="C56" s="15" t="s">
        <v>10</v>
      </c>
      <c r="D56" s="5">
        <v>175000</v>
      </c>
      <c r="E56" s="5"/>
      <c r="F56" s="5"/>
      <c r="G56" s="5"/>
      <c r="H56" s="15">
        <v>175000</v>
      </c>
      <c r="I56" s="15">
        <f t="shared" si="2"/>
        <v>175000</v>
      </c>
      <c r="J56" s="15">
        <f t="shared" si="3"/>
        <v>-75000</v>
      </c>
      <c r="K56" s="5"/>
      <c r="L56" s="242"/>
    </row>
    <row r="57" spans="1:13" ht="15.75">
      <c r="A57" s="4">
        <v>54</v>
      </c>
      <c r="B57" s="228" t="s">
        <v>562</v>
      </c>
      <c r="C57" s="15" t="s">
        <v>10</v>
      </c>
      <c r="D57" s="5"/>
      <c r="E57" s="5"/>
      <c r="F57" s="5"/>
      <c r="G57" s="5"/>
      <c r="H57" s="15">
        <v>175000</v>
      </c>
      <c r="I57" s="15">
        <f t="shared" si="2"/>
        <v>0</v>
      </c>
      <c r="J57" s="15">
        <f t="shared" si="3"/>
        <v>100000</v>
      </c>
      <c r="K57" s="5"/>
      <c r="L57" s="91"/>
    </row>
    <row r="58" spans="1:13" ht="15.75">
      <c r="A58" s="4">
        <v>55</v>
      </c>
      <c r="B58" s="228" t="s">
        <v>563</v>
      </c>
      <c r="C58" s="15" t="s">
        <v>10</v>
      </c>
      <c r="D58" s="5">
        <v>15000</v>
      </c>
      <c r="E58" s="5">
        <v>85000</v>
      </c>
      <c r="F58" s="5"/>
      <c r="G58" s="5"/>
      <c r="H58" s="15">
        <v>175000</v>
      </c>
      <c r="I58" s="15">
        <f t="shared" si="2"/>
        <v>100000</v>
      </c>
      <c r="J58" s="15">
        <f t="shared" si="3"/>
        <v>0</v>
      </c>
      <c r="K58" s="5"/>
      <c r="L58" s="91"/>
    </row>
    <row r="59" spans="1:13" ht="15.75">
      <c r="A59" s="4">
        <v>56</v>
      </c>
      <c r="B59" s="228" t="s">
        <v>564</v>
      </c>
      <c r="C59" s="15" t="s">
        <v>10</v>
      </c>
      <c r="D59" s="5"/>
      <c r="E59" s="5"/>
      <c r="F59" s="5"/>
      <c r="G59" s="5"/>
      <c r="H59" s="15">
        <v>175000</v>
      </c>
      <c r="I59" s="15">
        <f t="shared" si="2"/>
        <v>0</v>
      </c>
      <c r="J59" s="15">
        <f t="shared" si="3"/>
        <v>100000</v>
      </c>
      <c r="K59" s="5"/>
      <c r="L59" s="91"/>
      <c r="M59" t="s">
        <v>96</v>
      </c>
    </row>
    <row r="60" spans="1:13" ht="15.75">
      <c r="A60" s="4">
        <v>60</v>
      </c>
      <c r="B60" s="228" t="s">
        <v>565</v>
      </c>
      <c r="C60" s="15" t="s">
        <v>10</v>
      </c>
      <c r="D60" s="4">
        <v>25000</v>
      </c>
      <c r="E60" s="4"/>
      <c r="F60" s="4"/>
      <c r="G60" s="4"/>
      <c r="H60" s="15">
        <v>175000</v>
      </c>
      <c r="I60" s="15">
        <f t="shared" si="2"/>
        <v>25000</v>
      </c>
      <c r="J60" s="15">
        <f t="shared" si="3"/>
        <v>75000</v>
      </c>
      <c r="K60" s="4"/>
      <c r="L60" s="4"/>
    </row>
    <row r="61" spans="1:13" ht="16.5" thickBot="1">
      <c r="A61" s="4">
        <v>61</v>
      </c>
      <c r="B61" s="228" t="s">
        <v>566</v>
      </c>
      <c r="C61" s="15" t="s">
        <v>10</v>
      </c>
      <c r="D61" s="4"/>
      <c r="E61" s="4"/>
      <c r="F61" s="4"/>
      <c r="G61" s="4"/>
      <c r="H61" s="15">
        <v>175000</v>
      </c>
      <c r="I61" s="15">
        <f t="shared" si="2"/>
        <v>0</v>
      </c>
      <c r="J61" s="15">
        <f t="shared" si="3"/>
        <v>100000</v>
      </c>
      <c r="K61" s="4"/>
      <c r="L61" s="65"/>
    </row>
    <row r="62" spans="1:13">
      <c r="A62" s="4">
        <v>63</v>
      </c>
      <c r="B62" s="4"/>
      <c r="C62" s="4"/>
      <c r="D62" s="4"/>
      <c r="E62" s="4"/>
      <c r="F62" s="4"/>
      <c r="G62" s="4"/>
      <c r="H62" s="15">
        <v>175000</v>
      </c>
      <c r="I62" s="15">
        <f t="shared" si="2"/>
        <v>0</v>
      </c>
      <c r="J62" s="15">
        <f t="shared" si="3"/>
        <v>100000</v>
      </c>
      <c r="K62" s="4"/>
      <c r="L62" s="4"/>
    </row>
    <row r="63" spans="1:13">
      <c r="A63" s="4">
        <v>64</v>
      </c>
      <c r="H63" s="15">
        <v>175000</v>
      </c>
      <c r="I63" s="15">
        <f t="shared" si="2"/>
        <v>0</v>
      </c>
      <c r="J63" s="15">
        <f t="shared" si="3"/>
        <v>100000</v>
      </c>
    </row>
    <row r="64" spans="1:13">
      <c r="H64" s="15">
        <v>175000</v>
      </c>
      <c r="I64" s="15">
        <f t="shared" si="2"/>
        <v>0</v>
      </c>
      <c r="J64" s="15">
        <f t="shared" si="3"/>
        <v>100000</v>
      </c>
    </row>
  </sheetData>
  <sortState ref="A3:M64">
    <sortCondition ref="B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4"/>
  <sheetViews>
    <sheetView workbookViewId="0">
      <selection activeCell="D27" sqref="D27"/>
    </sheetView>
  </sheetViews>
  <sheetFormatPr defaultColWidth="8.85546875" defaultRowHeight="15"/>
  <cols>
    <col min="1" max="1" width="5.42578125" customWidth="1"/>
    <col min="2" max="2" width="41.140625" customWidth="1"/>
    <col min="3" max="3" width="7.42578125" customWidth="1"/>
    <col min="4" max="7" width="9.7109375" customWidth="1"/>
    <col min="8" max="8" width="11" customWidth="1"/>
    <col min="9" max="9" width="10.5703125" bestFit="1" customWidth="1"/>
    <col min="10" max="10" width="12" customWidth="1"/>
    <col min="11" max="11" width="25.28515625" customWidth="1"/>
  </cols>
  <sheetData>
    <row r="1" spans="1:11" ht="16.5" customHeight="1">
      <c r="B1" s="2" t="s">
        <v>46</v>
      </c>
    </row>
    <row r="2" spans="1:11" ht="30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77</v>
      </c>
      <c r="G2" s="3" t="s">
        <v>40</v>
      </c>
      <c r="H2" s="3" t="s">
        <v>7</v>
      </c>
      <c r="I2" s="3" t="s">
        <v>8</v>
      </c>
      <c r="J2" s="3" t="s">
        <v>94</v>
      </c>
      <c r="K2" s="1" t="s">
        <v>3</v>
      </c>
    </row>
    <row r="3" spans="1:11" ht="16.5" thickBot="1">
      <c r="A3" s="129">
        <v>1</v>
      </c>
      <c r="B3" s="54" t="s">
        <v>567</v>
      </c>
      <c r="C3" s="236" t="s">
        <v>10</v>
      </c>
      <c r="D3" s="5">
        <v>15000</v>
      </c>
      <c r="E3" s="5"/>
      <c r="F3" s="5"/>
      <c r="G3" s="5"/>
      <c r="H3" s="5">
        <v>175000</v>
      </c>
      <c r="I3" s="5">
        <f>SUM(D3:G3)</f>
        <v>15000</v>
      </c>
      <c r="J3" s="5">
        <f>100000-I3</f>
        <v>85000</v>
      </c>
      <c r="K3" s="174"/>
    </row>
    <row r="4" spans="1:11" ht="16.5" thickBot="1">
      <c r="A4" s="4">
        <v>2</v>
      </c>
      <c r="B4" s="54" t="s">
        <v>568</v>
      </c>
      <c r="C4" s="236" t="s">
        <v>10</v>
      </c>
      <c r="D4" s="5">
        <v>175000</v>
      </c>
      <c r="E4" s="5"/>
      <c r="F4" s="5"/>
      <c r="G4" s="5"/>
      <c r="H4" s="5">
        <v>175000</v>
      </c>
      <c r="I4" s="5">
        <f t="shared" ref="I4:I67" si="0">SUM(D4:G4)</f>
        <v>175000</v>
      </c>
      <c r="J4" s="5">
        <f t="shared" ref="J4:J67" si="1">100000-I4</f>
        <v>-75000</v>
      </c>
      <c r="K4" s="88"/>
    </row>
    <row r="5" spans="1:11" ht="16.5" thickBot="1">
      <c r="A5" s="4">
        <v>3</v>
      </c>
      <c r="B5" s="54" t="s">
        <v>569</v>
      </c>
      <c r="C5" s="236" t="s">
        <v>10</v>
      </c>
      <c r="D5" s="5"/>
      <c r="E5" s="5"/>
      <c r="F5" s="5"/>
      <c r="G5" s="5"/>
      <c r="H5" s="5">
        <v>175000</v>
      </c>
      <c r="I5" s="5">
        <f t="shared" si="0"/>
        <v>0</v>
      </c>
      <c r="J5" s="5">
        <f t="shared" si="1"/>
        <v>100000</v>
      </c>
      <c r="K5" s="72"/>
    </row>
    <row r="6" spans="1:11" ht="16.5" thickBot="1">
      <c r="A6" s="129">
        <v>4</v>
      </c>
      <c r="B6" s="54" t="s">
        <v>570</v>
      </c>
      <c r="C6" s="236" t="s">
        <v>10</v>
      </c>
      <c r="D6" s="5"/>
      <c r="E6" s="5"/>
      <c r="F6" s="5"/>
      <c r="G6" s="5"/>
      <c r="H6" s="5">
        <v>175000</v>
      </c>
      <c r="I6" s="5">
        <f t="shared" si="0"/>
        <v>0</v>
      </c>
      <c r="J6" s="5">
        <f t="shared" si="1"/>
        <v>100000</v>
      </c>
      <c r="K6" s="73"/>
    </row>
    <row r="7" spans="1:11" ht="16.5" thickBot="1">
      <c r="A7" s="4">
        <v>5</v>
      </c>
      <c r="B7" s="54" t="s">
        <v>571</v>
      </c>
      <c r="C7" s="236" t="s">
        <v>10</v>
      </c>
      <c r="D7" s="5">
        <v>170000</v>
      </c>
      <c r="E7" s="5"/>
      <c r="F7" s="5"/>
      <c r="G7" s="5"/>
      <c r="H7" s="5">
        <v>175000</v>
      </c>
      <c r="I7" s="5">
        <f t="shared" si="0"/>
        <v>170000</v>
      </c>
      <c r="J7" s="5">
        <f t="shared" si="1"/>
        <v>-70000</v>
      </c>
      <c r="K7" s="73"/>
    </row>
    <row r="8" spans="1:11" ht="16.5" thickBot="1">
      <c r="A8" s="4">
        <v>6</v>
      </c>
      <c r="B8" s="54" t="s">
        <v>572</v>
      </c>
      <c r="C8" s="236" t="s">
        <v>10</v>
      </c>
      <c r="D8" s="5"/>
      <c r="E8" s="5"/>
      <c r="F8" s="5"/>
      <c r="G8" s="5"/>
      <c r="H8" s="5">
        <v>175000</v>
      </c>
      <c r="I8" s="5">
        <f t="shared" si="0"/>
        <v>0</v>
      </c>
      <c r="J8" s="5">
        <f t="shared" si="1"/>
        <v>100000</v>
      </c>
      <c r="K8" s="69"/>
    </row>
    <row r="9" spans="1:11" ht="16.5" thickBot="1">
      <c r="A9" s="129">
        <v>7</v>
      </c>
      <c r="B9" s="54" t="s">
        <v>573</v>
      </c>
      <c r="C9" s="236" t="s">
        <v>10</v>
      </c>
      <c r="D9" s="5"/>
      <c r="E9" s="5"/>
      <c r="F9" s="5"/>
      <c r="G9" s="5"/>
      <c r="H9" s="5">
        <v>175000</v>
      </c>
      <c r="I9" s="5">
        <f t="shared" si="0"/>
        <v>0</v>
      </c>
      <c r="J9" s="5">
        <f t="shared" si="1"/>
        <v>100000</v>
      </c>
      <c r="K9" s="69"/>
    </row>
    <row r="10" spans="1:11" ht="16.5" thickBot="1">
      <c r="A10" s="4">
        <v>8</v>
      </c>
      <c r="B10" s="54" t="s">
        <v>574</v>
      </c>
      <c r="C10" s="236" t="s">
        <v>10</v>
      </c>
      <c r="D10" s="5"/>
      <c r="E10" s="5"/>
      <c r="F10" s="5"/>
      <c r="G10" s="5"/>
      <c r="H10" s="5">
        <v>175000</v>
      </c>
      <c r="I10" s="5">
        <f t="shared" si="0"/>
        <v>0</v>
      </c>
      <c r="J10" s="5">
        <f t="shared" si="1"/>
        <v>100000</v>
      </c>
      <c r="K10" s="72"/>
    </row>
    <row r="11" spans="1:11" ht="16.5" thickBot="1">
      <c r="A11" s="4">
        <v>9</v>
      </c>
      <c r="B11" s="54" t="s">
        <v>575</v>
      </c>
      <c r="C11" s="236" t="s">
        <v>10</v>
      </c>
      <c r="D11" s="5">
        <v>25000</v>
      </c>
      <c r="E11" s="5"/>
      <c r="F11" s="5"/>
      <c r="G11" s="5"/>
      <c r="H11" s="5">
        <v>175000</v>
      </c>
      <c r="I11" s="5">
        <f t="shared" si="0"/>
        <v>25000</v>
      </c>
      <c r="J11" s="5">
        <f t="shared" si="1"/>
        <v>75000</v>
      </c>
      <c r="K11" s="71"/>
    </row>
    <row r="12" spans="1:11" ht="16.5" thickBot="1">
      <c r="A12" s="129">
        <v>10</v>
      </c>
      <c r="B12" s="54" t="s">
        <v>576</v>
      </c>
      <c r="C12" s="236" t="s">
        <v>10</v>
      </c>
      <c r="D12" s="5"/>
      <c r="E12" s="5"/>
      <c r="F12" s="5"/>
      <c r="G12" s="5"/>
      <c r="H12" s="5">
        <v>175000</v>
      </c>
      <c r="I12" s="5">
        <f t="shared" si="0"/>
        <v>0</v>
      </c>
      <c r="J12" s="5">
        <f t="shared" si="1"/>
        <v>100000</v>
      </c>
      <c r="K12" s="73"/>
    </row>
    <row r="13" spans="1:11" ht="16.5" thickBot="1">
      <c r="A13" s="4">
        <v>11</v>
      </c>
      <c r="B13" s="54" t="s">
        <v>577</v>
      </c>
      <c r="C13" s="236" t="s">
        <v>10</v>
      </c>
      <c r="D13" s="5"/>
      <c r="E13" s="5"/>
      <c r="F13" s="5"/>
      <c r="G13" s="5"/>
      <c r="H13" s="5">
        <v>175000</v>
      </c>
      <c r="I13" s="5">
        <f t="shared" si="0"/>
        <v>0</v>
      </c>
      <c r="J13" s="5">
        <f t="shared" si="1"/>
        <v>100000</v>
      </c>
      <c r="K13" s="69"/>
    </row>
    <row r="14" spans="1:11" ht="16.5" thickBot="1">
      <c r="A14" s="4">
        <v>12</v>
      </c>
      <c r="B14" s="54" t="s">
        <v>578</v>
      </c>
      <c r="C14" s="236" t="s">
        <v>10</v>
      </c>
      <c r="D14" s="5">
        <v>50000</v>
      </c>
      <c r="E14" s="5"/>
      <c r="F14" s="5"/>
      <c r="G14" s="5"/>
      <c r="H14" s="5">
        <v>175000</v>
      </c>
      <c r="I14" s="5">
        <f t="shared" si="0"/>
        <v>50000</v>
      </c>
      <c r="J14" s="5">
        <f t="shared" si="1"/>
        <v>50000</v>
      </c>
      <c r="K14" s="69"/>
    </row>
    <row r="15" spans="1:11" ht="16.5" thickBot="1">
      <c r="A15" s="129">
        <v>13</v>
      </c>
      <c r="B15" s="54" t="s">
        <v>579</v>
      </c>
      <c r="C15" s="236" t="s">
        <v>10</v>
      </c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  <c r="K15" s="73"/>
    </row>
    <row r="16" spans="1:11" ht="16.5" thickBot="1">
      <c r="A16" s="4">
        <v>14</v>
      </c>
      <c r="B16" s="54" t="s">
        <v>580</v>
      </c>
      <c r="C16" s="236" t="s">
        <v>10</v>
      </c>
      <c r="D16" s="5">
        <v>175000</v>
      </c>
      <c r="E16" s="5"/>
      <c r="F16" s="5"/>
      <c r="G16" s="5"/>
      <c r="H16" s="5">
        <v>175000</v>
      </c>
      <c r="I16" s="5">
        <f t="shared" si="0"/>
        <v>175000</v>
      </c>
      <c r="J16" s="5">
        <f t="shared" si="1"/>
        <v>-75000</v>
      </c>
      <c r="K16" s="69"/>
    </row>
    <row r="17" spans="1:11" ht="16.5" thickBot="1">
      <c r="A17" s="4">
        <v>15</v>
      </c>
      <c r="B17" s="54" t="s">
        <v>581</v>
      </c>
      <c r="C17" s="236" t="s">
        <v>10</v>
      </c>
      <c r="D17" s="5"/>
      <c r="E17" s="5"/>
      <c r="F17" s="5"/>
      <c r="G17" s="5"/>
      <c r="H17" s="5">
        <v>175000</v>
      </c>
      <c r="I17" s="5">
        <f t="shared" si="0"/>
        <v>0</v>
      </c>
      <c r="J17" s="5">
        <f t="shared" si="1"/>
        <v>100000</v>
      </c>
      <c r="K17" s="72"/>
    </row>
    <row r="18" spans="1:11" ht="16.5" thickBot="1">
      <c r="A18" s="129">
        <v>16</v>
      </c>
      <c r="B18" s="54" t="s">
        <v>582</v>
      </c>
      <c r="C18" s="236" t="s">
        <v>10</v>
      </c>
      <c r="D18" s="5"/>
      <c r="E18" s="5"/>
      <c r="F18" s="5"/>
      <c r="G18" s="5"/>
      <c r="H18" s="5">
        <v>175000</v>
      </c>
      <c r="I18" s="5">
        <f t="shared" si="0"/>
        <v>0</v>
      </c>
      <c r="J18" s="5">
        <f t="shared" si="1"/>
        <v>100000</v>
      </c>
      <c r="K18" s="72"/>
    </row>
    <row r="19" spans="1:11" ht="16.5" thickBot="1">
      <c r="A19" s="4">
        <v>17</v>
      </c>
      <c r="B19" s="54" t="s">
        <v>583</v>
      </c>
      <c r="C19" s="236" t="s">
        <v>10</v>
      </c>
      <c r="D19" s="5">
        <v>15000</v>
      </c>
      <c r="E19" s="5"/>
      <c r="F19" s="5"/>
      <c r="G19" s="5"/>
      <c r="H19" s="5">
        <v>175000</v>
      </c>
      <c r="I19" s="5">
        <f t="shared" si="0"/>
        <v>15000</v>
      </c>
      <c r="J19" s="5">
        <f t="shared" si="1"/>
        <v>85000</v>
      </c>
      <c r="K19" s="72"/>
    </row>
    <row r="20" spans="1:11" ht="16.5" thickBot="1">
      <c r="A20" s="4">
        <v>18</v>
      </c>
      <c r="B20" s="54" t="s">
        <v>584</v>
      </c>
      <c r="C20" s="236" t="s">
        <v>10</v>
      </c>
      <c r="D20" s="5"/>
      <c r="E20" s="5"/>
      <c r="F20" s="5"/>
      <c r="G20" s="5"/>
      <c r="H20" s="5">
        <v>175000</v>
      </c>
      <c r="I20" s="5">
        <f t="shared" si="0"/>
        <v>0</v>
      </c>
      <c r="J20" s="5">
        <f t="shared" si="1"/>
        <v>100000</v>
      </c>
      <c r="K20" s="72"/>
    </row>
    <row r="21" spans="1:11" ht="16.5" thickBot="1">
      <c r="A21" s="129">
        <v>19</v>
      </c>
      <c r="B21" s="54" t="s">
        <v>585</v>
      </c>
      <c r="C21" s="236" t="s">
        <v>10</v>
      </c>
      <c r="D21" s="5"/>
      <c r="E21" s="5"/>
      <c r="F21" s="5"/>
      <c r="G21" s="5"/>
      <c r="H21" s="5">
        <v>175000</v>
      </c>
      <c r="I21" s="5">
        <f t="shared" si="0"/>
        <v>0</v>
      </c>
      <c r="J21" s="5">
        <f t="shared" si="1"/>
        <v>100000</v>
      </c>
      <c r="K21" s="69"/>
    </row>
    <row r="22" spans="1:11" ht="16.5" thickBot="1">
      <c r="A22" s="4">
        <v>20</v>
      </c>
      <c r="B22" s="54" t="s">
        <v>586</v>
      </c>
      <c r="C22" s="236" t="s">
        <v>10</v>
      </c>
      <c r="D22" s="5">
        <v>15000</v>
      </c>
      <c r="E22" s="5"/>
      <c r="F22" s="5"/>
      <c r="G22" s="5"/>
      <c r="H22" s="5">
        <v>175000</v>
      </c>
      <c r="I22" s="5">
        <f t="shared" si="0"/>
        <v>15000</v>
      </c>
      <c r="J22" s="5">
        <f t="shared" si="1"/>
        <v>85000</v>
      </c>
      <c r="K22" s="77"/>
    </row>
    <row r="23" spans="1:11" ht="16.5" thickBot="1">
      <c r="A23" s="4">
        <v>21</v>
      </c>
      <c r="B23" s="54" t="s">
        <v>1667</v>
      </c>
      <c r="C23" s="236" t="s">
        <v>10</v>
      </c>
      <c r="D23" s="5">
        <v>175000</v>
      </c>
      <c r="E23" s="5"/>
      <c r="F23" s="5"/>
      <c r="G23" s="5"/>
      <c r="H23" s="5">
        <v>175000</v>
      </c>
      <c r="I23" s="5">
        <f t="shared" si="0"/>
        <v>175000</v>
      </c>
      <c r="J23" s="5">
        <f t="shared" si="1"/>
        <v>-75000</v>
      </c>
      <c r="K23" s="69"/>
    </row>
    <row r="24" spans="1:11" ht="14.25" customHeight="1" thickBot="1">
      <c r="A24" s="129">
        <v>22</v>
      </c>
      <c r="B24" s="54" t="s">
        <v>587</v>
      </c>
      <c r="C24" s="236" t="s">
        <v>10</v>
      </c>
      <c r="D24" s="5">
        <v>110000</v>
      </c>
      <c r="E24" s="5"/>
      <c r="F24" s="5"/>
      <c r="G24" s="5"/>
      <c r="H24" s="5">
        <v>175000</v>
      </c>
      <c r="I24" s="5">
        <f t="shared" si="0"/>
        <v>110000</v>
      </c>
      <c r="J24" s="5">
        <f t="shared" si="1"/>
        <v>-10000</v>
      </c>
      <c r="K24" s="69"/>
    </row>
    <row r="25" spans="1:11" s="33" customFormat="1" ht="16.5" thickBot="1">
      <c r="A25" s="4">
        <v>23</v>
      </c>
      <c r="B25" s="54" t="s">
        <v>588</v>
      </c>
      <c r="C25" s="236" t="s">
        <v>10</v>
      </c>
      <c r="D25" s="15"/>
      <c r="E25" s="15"/>
      <c r="F25" s="15"/>
      <c r="G25" s="15"/>
      <c r="H25" s="5">
        <v>175000</v>
      </c>
      <c r="I25" s="5">
        <f t="shared" si="0"/>
        <v>0</v>
      </c>
      <c r="J25" s="5">
        <f t="shared" si="1"/>
        <v>100000</v>
      </c>
      <c r="K25" s="176"/>
    </row>
    <row r="26" spans="1:11" ht="16.5" thickBot="1">
      <c r="A26" s="4">
        <v>24</v>
      </c>
      <c r="B26" s="54" t="s">
        <v>589</v>
      </c>
      <c r="C26" s="236" t="s">
        <v>10</v>
      </c>
      <c r="D26" s="5"/>
      <c r="E26" s="5"/>
      <c r="F26" s="5"/>
      <c r="G26" s="5"/>
      <c r="H26" s="5">
        <v>175000</v>
      </c>
      <c r="I26" s="5">
        <f t="shared" si="0"/>
        <v>0</v>
      </c>
      <c r="J26" s="5">
        <f t="shared" si="1"/>
        <v>100000</v>
      </c>
      <c r="K26" s="69"/>
    </row>
    <row r="27" spans="1:11" s="33" customFormat="1" ht="16.5" thickBot="1">
      <c r="A27" s="129">
        <v>25</v>
      </c>
      <c r="B27" s="54" t="s">
        <v>590</v>
      </c>
      <c r="C27" s="236" t="s">
        <v>10</v>
      </c>
      <c r="D27" s="5">
        <v>100000</v>
      </c>
      <c r="E27" s="5"/>
      <c r="F27" s="5"/>
      <c r="G27" s="5"/>
      <c r="H27" s="5">
        <v>175000</v>
      </c>
      <c r="I27" s="5">
        <f t="shared" si="0"/>
        <v>100000</v>
      </c>
      <c r="J27" s="5">
        <f t="shared" si="1"/>
        <v>0</v>
      </c>
      <c r="K27" s="72"/>
    </row>
    <row r="28" spans="1:11" ht="16.5" thickBot="1">
      <c r="A28" s="4">
        <v>26</v>
      </c>
      <c r="B28" s="54" t="s">
        <v>591</v>
      </c>
      <c r="C28" s="236" t="s">
        <v>10</v>
      </c>
      <c r="D28" s="5"/>
      <c r="E28" s="5"/>
      <c r="F28" s="5"/>
      <c r="G28" s="5"/>
      <c r="H28" s="5">
        <v>175000</v>
      </c>
      <c r="I28" s="5">
        <f t="shared" si="0"/>
        <v>0</v>
      </c>
      <c r="J28" s="5">
        <f t="shared" si="1"/>
        <v>100000</v>
      </c>
      <c r="K28" s="77"/>
    </row>
    <row r="29" spans="1:11" ht="16.5" thickBot="1">
      <c r="A29" s="4">
        <v>27</v>
      </c>
      <c r="B29" s="54" t="s">
        <v>592</v>
      </c>
      <c r="C29" s="236" t="s">
        <v>10</v>
      </c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  <c r="K29" s="69"/>
    </row>
    <row r="30" spans="1:11" ht="16.5" thickBot="1">
      <c r="A30" s="129">
        <v>28</v>
      </c>
      <c r="B30" s="54" t="s">
        <v>593</v>
      </c>
      <c r="C30" s="236" t="s">
        <v>10</v>
      </c>
      <c r="D30" s="5"/>
      <c r="E30" s="5"/>
      <c r="F30" s="5"/>
      <c r="G30" s="5"/>
      <c r="H30" s="5">
        <v>175000</v>
      </c>
      <c r="I30" s="5">
        <f t="shared" si="0"/>
        <v>0</v>
      </c>
      <c r="J30" s="5">
        <f t="shared" si="1"/>
        <v>100000</v>
      </c>
      <c r="K30" s="69"/>
    </row>
    <row r="31" spans="1:11" ht="16.5" thickBot="1">
      <c r="A31" s="4">
        <v>29</v>
      </c>
      <c r="B31" s="54" t="s">
        <v>594</v>
      </c>
      <c r="C31" s="236" t="s">
        <v>10</v>
      </c>
      <c r="D31" s="5"/>
      <c r="E31" s="5"/>
      <c r="F31" s="5"/>
      <c r="G31" s="5"/>
      <c r="H31" s="5">
        <v>175000</v>
      </c>
      <c r="I31" s="5">
        <f t="shared" si="0"/>
        <v>0</v>
      </c>
      <c r="J31" s="5">
        <f t="shared" si="1"/>
        <v>100000</v>
      </c>
      <c r="K31" s="72"/>
    </row>
    <row r="32" spans="1:11" ht="16.5" thickBot="1">
      <c r="A32" s="4">
        <v>30</v>
      </c>
      <c r="B32" s="54" t="s">
        <v>595</v>
      </c>
      <c r="C32" s="236" t="s">
        <v>10</v>
      </c>
      <c r="D32" s="5"/>
      <c r="E32" s="5"/>
      <c r="F32" s="5"/>
      <c r="G32" s="5"/>
      <c r="H32" s="5">
        <v>175000</v>
      </c>
      <c r="I32" s="5">
        <f t="shared" si="0"/>
        <v>0</v>
      </c>
      <c r="J32" s="5">
        <f t="shared" si="1"/>
        <v>100000</v>
      </c>
      <c r="K32" s="69"/>
    </row>
    <row r="33" spans="1:12" ht="16.5" thickBot="1">
      <c r="A33" s="129">
        <v>31</v>
      </c>
      <c r="B33" s="54" t="s">
        <v>596</v>
      </c>
      <c r="C33" s="236" t="s">
        <v>10</v>
      </c>
      <c r="D33" s="5">
        <v>15000</v>
      </c>
      <c r="E33" s="5"/>
      <c r="F33" s="5"/>
      <c r="G33" s="5"/>
      <c r="H33" s="5">
        <v>175000</v>
      </c>
      <c r="I33" s="5">
        <f t="shared" si="0"/>
        <v>15000</v>
      </c>
      <c r="J33" s="5">
        <f t="shared" si="1"/>
        <v>85000</v>
      </c>
      <c r="K33" s="69"/>
    </row>
    <row r="34" spans="1:12" ht="16.5" thickBot="1">
      <c r="A34" s="4">
        <v>32</v>
      </c>
      <c r="B34" s="54" t="s">
        <v>597</v>
      </c>
      <c r="C34" s="236" t="s">
        <v>10</v>
      </c>
      <c r="D34" s="5"/>
      <c r="E34" s="5"/>
      <c r="F34" s="5"/>
      <c r="G34" s="5"/>
      <c r="H34" s="5">
        <v>175000</v>
      </c>
      <c r="I34" s="5">
        <f t="shared" si="0"/>
        <v>0</v>
      </c>
      <c r="J34" s="5">
        <f t="shared" si="1"/>
        <v>100000</v>
      </c>
      <c r="K34" s="77"/>
    </row>
    <row r="35" spans="1:12" ht="16.5" thickBot="1">
      <c r="A35" s="4">
        <v>33</v>
      </c>
      <c r="B35" s="54" t="s">
        <v>598</v>
      </c>
      <c r="C35" s="236" t="s">
        <v>10</v>
      </c>
      <c r="D35" s="5"/>
      <c r="E35" s="5"/>
      <c r="F35" s="5"/>
      <c r="G35" s="5"/>
      <c r="H35" s="5">
        <v>175000</v>
      </c>
      <c r="I35" s="5">
        <f t="shared" si="0"/>
        <v>0</v>
      </c>
      <c r="J35" s="5">
        <f t="shared" si="1"/>
        <v>100000</v>
      </c>
      <c r="K35" s="69"/>
    </row>
    <row r="36" spans="1:12" ht="16.5" thickBot="1">
      <c r="A36" s="129">
        <v>34</v>
      </c>
      <c r="B36" s="54" t="s">
        <v>599</v>
      </c>
      <c r="C36" s="236" t="s">
        <v>10</v>
      </c>
      <c r="D36" s="15"/>
      <c r="E36" s="15"/>
      <c r="F36" s="15"/>
      <c r="G36" s="15"/>
      <c r="H36" s="5">
        <v>175000</v>
      </c>
      <c r="I36" s="5">
        <f t="shared" si="0"/>
        <v>0</v>
      </c>
      <c r="J36" s="5">
        <f t="shared" si="1"/>
        <v>100000</v>
      </c>
      <c r="K36" s="69"/>
    </row>
    <row r="37" spans="1:12" ht="16.5" thickBot="1">
      <c r="A37" s="4">
        <v>35</v>
      </c>
      <c r="B37" s="54" t="s">
        <v>600</v>
      </c>
      <c r="C37" s="236" t="s">
        <v>10</v>
      </c>
      <c r="D37" s="5">
        <v>175000</v>
      </c>
      <c r="E37" s="5"/>
      <c r="F37" s="5"/>
      <c r="G37" s="5"/>
      <c r="H37" s="5">
        <v>175000</v>
      </c>
      <c r="I37" s="5">
        <f t="shared" si="0"/>
        <v>175000</v>
      </c>
      <c r="J37" s="5">
        <f t="shared" si="1"/>
        <v>-75000</v>
      </c>
      <c r="K37" s="69"/>
    </row>
    <row r="38" spans="1:12" ht="16.5" thickBot="1">
      <c r="A38" s="4">
        <v>36</v>
      </c>
      <c r="B38" s="54" t="s">
        <v>601</v>
      </c>
      <c r="C38" s="236" t="s">
        <v>10</v>
      </c>
      <c r="D38" s="5"/>
      <c r="E38" s="5"/>
      <c r="F38" s="5"/>
      <c r="G38" s="5"/>
      <c r="H38" s="5">
        <v>175000</v>
      </c>
      <c r="I38" s="5">
        <f t="shared" si="0"/>
        <v>0</v>
      </c>
      <c r="J38" s="5">
        <f t="shared" si="1"/>
        <v>100000</v>
      </c>
      <c r="K38" s="72"/>
    </row>
    <row r="39" spans="1:12" s="33" customFormat="1" ht="16.5" thickBot="1">
      <c r="A39" s="129">
        <v>37</v>
      </c>
      <c r="B39" s="54" t="s">
        <v>602</v>
      </c>
      <c r="C39" s="236" t="s">
        <v>10</v>
      </c>
      <c r="D39" s="15"/>
      <c r="E39" s="15"/>
      <c r="F39" s="15"/>
      <c r="G39" s="15"/>
      <c r="H39" s="5">
        <v>175000</v>
      </c>
      <c r="I39" s="5">
        <f t="shared" si="0"/>
        <v>0</v>
      </c>
      <c r="J39" s="5">
        <f t="shared" si="1"/>
        <v>100000</v>
      </c>
      <c r="K39" s="92"/>
      <c r="L39" s="33" t="s">
        <v>91</v>
      </c>
    </row>
    <row r="40" spans="1:12" ht="16.5" thickBot="1">
      <c r="A40" s="4">
        <v>38</v>
      </c>
      <c r="B40" s="54" t="s">
        <v>603</v>
      </c>
      <c r="C40" s="236" t="s">
        <v>10</v>
      </c>
      <c r="D40" s="5"/>
      <c r="E40" s="5"/>
      <c r="F40" s="5"/>
      <c r="G40" s="5"/>
      <c r="H40" s="5">
        <v>175000</v>
      </c>
      <c r="I40" s="5">
        <f t="shared" si="0"/>
        <v>0</v>
      </c>
      <c r="J40" s="5">
        <f t="shared" si="1"/>
        <v>100000</v>
      </c>
      <c r="K40" s="69"/>
    </row>
    <row r="41" spans="1:12" ht="16.5" thickBot="1">
      <c r="A41" s="4">
        <v>39</v>
      </c>
      <c r="B41" s="54" t="s">
        <v>604</v>
      </c>
      <c r="C41" s="236" t="s">
        <v>10</v>
      </c>
      <c r="D41" s="5"/>
      <c r="E41" s="5"/>
      <c r="F41" s="5"/>
      <c r="G41" s="5"/>
      <c r="H41" s="5">
        <v>175000</v>
      </c>
      <c r="I41" s="5">
        <f t="shared" si="0"/>
        <v>0</v>
      </c>
      <c r="J41" s="5">
        <f t="shared" si="1"/>
        <v>100000</v>
      </c>
      <c r="K41" s="69"/>
    </row>
    <row r="42" spans="1:12" ht="16.5" thickBot="1">
      <c r="A42" s="129">
        <v>40</v>
      </c>
      <c r="B42" s="54" t="s">
        <v>605</v>
      </c>
      <c r="C42" s="236" t="s">
        <v>10</v>
      </c>
      <c r="D42" s="5"/>
      <c r="E42" s="5"/>
      <c r="F42" s="5"/>
      <c r="G42" s="5"/>
      <c r="H42" s="5">
        <v>175000</v>
      </c>
      <c r="I42" s="5">
        <f t="shared" si="0"/>
        <v>0</v>
      </c>
      <c r="J42" s="5">
        <f t="shared" si="1"/>
        <v>100000</v>
      </c>
      <c r="K42" s="77"/>
    </row>
    <row r="43" spans="1:12" ht="16.5" thickBot="1">
      <c r="A43" s="4">
        <v>41</v>
      </c>
      <c r="B43" s="54" t="s">
        <v>606</v>
      </c>
      <c r="C43" s="236" t="s">
        <v>10</v>
      </c>
      <c r="D43" s="4">
        <v>15000</v>
      </c>
      <c r="E43" s="4"/>
      <c r="F43" s="4"/>
      <c r="G43" s="4"/>
      <c r="H43" s="5">
        <v>175000</v>
      </c>
      <c r="I43" s="5">
        <f t="shared" si="0"/>
        <v>15000</v>
      </c>
      <c r="J43" s="5">
        <f t="shared" si="1"/>
        <v>85000</v>
      </c>
      <c r="K43" s="77"/>
    </row>
    <row r="44" spans="1:12" ht="16.5" thickBot="1">
      <c r="A44" s="4">
        <v>42</v>
      </c>
      <c r="B44" s="54" t="s">
        <v>607</v>
      </c>
      <c r="C44" s="236" t="s">
        <v>10</v>
      </c>
      <c r="D44" s="5">
        <v>75000</v>
      </c>
      <c r="E44" s="5"/>
      <c r="F44" s="5"/>
      <c r="G44" s="5"/>
      <c r="H44" s="5">
        <v>175000</v>
      </c>
      <c r="I44" s="5">
        <f t="shared" si="0"/>
        <v>75000</v>
      </c>
      <c r="J44" s="5">
        <f t="shared" si="1"/>
        <v>25000</v>
      </c>
      <c r="K44" s="69"/>
    </row>
    <row r="45" spans="1:12" ht="16.5" thickBot="1">
      <c r="A45" s="129">
        <v>43</v>
      </c>
      <c r="B45" s="54" t="s">
        <v>608</v>
      </c>
      <c r="C45" s="236" t="s">
        <v>10</v>
      </c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  <c r="K45" s="73"/>
    </row>
    <row r="46" spans="1:12" ht="16.5" thickBot="1">
      <c r="A46" s="4">
        <v>44</v>
      </c>
      <c r="B46" s="54" t="s">
        <v>609</v>
      </c>
      <c r="C46" s="236" t="s">
        <v>10</v>
      </c>
      <c r="D46" s="5"/>
      <c r="E46" s="5"/>
      <c r="F46" s="5"/>
      <c r="G46" s="5"/>
      <c r="H46" s="5">
        <v>175000</v>
      </c>
      <c r="I46" s="5">
        <f t="shared" si="0"/>
        <v>0</v>
      </c>
      <c r="J46" s="5">
        <f t="shared" si="1"/>
        <v>100000</v>
      </c>
      <c r="K46" s="69"/>
    </row>
    <row r="47" spans="1:12" ht="16.5" thickBot="1">
      <c r="A47" s="4">
        <v>45</v>
      </c>
      <c r="B47" s="54" t="s">
        <v>610</v>
      </c>
      <c r="C47" s="236" t="s">
        <v>10</v>
      </c>
      <c r="D47" s="5"/>
      <c r="E47" s="5"/>
      <c r="F47" s="5"/>
      <c r="G47" s="5"/>
      <c r="H47" s="5">
        <v>175000</v>
      </c>
      <c r="I47" s="5">
        <f t="shared" si="0"/>
        <v>0</v>
      </c>
      <c r="J47" s="5">
        <f t="shared" si="1"/>
        <v>100000</v>
      </c>
      <c r="K47" s="72"/>
    </row>
    <row r="48" spans="1:12" ht="16.5" thickBot="1">
      <c r="A48" s="129">
        <v>46</v>
      </c>
      <c r="B48" s="54" t="s">
        <v>611</v>
      </c>
      <c r="C48" s="236" t="s">
        <v>10</v>
      </c>
      <c r="D48" s="5"/>
      <c r="E48" s="5"/>
      <c r="F48" s="5"/>
      <c r="G48" s="5"/>
      <c r="H48" s="5">
        <v>175000</v>
      </c>
      <c r="I48" s="5">
        <f t="shared" si="0"/>
        <v>0</v>
      </c>
      <c r="J48" s="5">
        <f t="shared" si="1"/>
        <v>100000</v>
      </c>
      <c r="K48" s="82"/>
    </row>
    <row r="49" spans="1:11" s="33" customFormat="1" ht="16.5" thickBot="1">
      <c r="A49" s="4">
        <v>47</v>
      </c>
      <c r="B49" s="54" t="s">
        <v>612</v>
      </c>
      <c r="C49" s="236" t="s">
        <v>10</v>
      </c>
      <c r="D49" s="15">
        <v>100000</v>
      </c>
      <c r="E49" s="15"/>
      <c r="F49" s="15"/>
      <c r="G49" s="15"/>
      <c r="H49" s="5">
        <v>175000</v>
      </c>
      <c r="I49" s="5">
        <f t="shared" si="0"/>
        <v>100000</v>
      </c>
      <c r="J49" s="5">
        <f t="shared" si="1"/>
        <v>0</v>
      </c>
      <c r="K49" s="176"/>
    </row>
    <row r="50" spans="1:11" ht="16.5" thickBot="1">
      <c r="A50" s="4">
        <v>48</v>
      </c>
      <c r="B50" s="54" t="s">
        <v>613</v>
      </c>
      <c r="C50" s="236" t="s">
        <v>10</v>
      </c>
      <c r="D50" s="5"/>
      <c r="E50" s="5"/>
      <c r="F50" s="5"/>
      <c r="G50" s="5"/>
      <c r="H50" s="5">
        <v>175000</v>
      </c>
      <c r="I50" s="5">
        <f t="shared" si="0"/>
        <v>0</v>
      </c>
      <c r="J50" s="5">
        <f t="shared" si="1"/>
        <v>100000</v>
      </c>
      <c r="K50" s="71"/>
    </row>
    <row r="51" spans="1:11" ht="15.75">
      <c r="A51" s="129">
        <v>49</v>
      </c>
      <c r="B51" s="234" t="s">
        <v>614</v>
      </c>
      <c r="C51" s="236" t="s">
        <v>10</v>
      </c>
      <c r="D51" s="12">
        <v>15000</v>
      </c>
      <c r="E51" s="12"/>
      <c r="F51" s="12"/>
      <c r="G51" s="12"/>
      <c r="H51" s="12">
        <v>175000</v>
      </c>
      <c r="I51" s="12">
        <f t="shared" si="0"/>
        <v>15000</v>
      </c>
      <c r="J51" s="12">
        <f t="shared" si="1"/>
        <v>85000</v>
      </c>
      <c r="K51" s="235"/>
    </row>
    <row r="52" spans="1:11" ht="15.75">
      <c r="A52" s="19">
        <v>50</v>
      </c>
      <c r="B52" s="54" t="s">
        <v>615</v>
      </c>
      <c r="C52" s="236" t="s">
        <v>10</v>
      </c>
      <c r="D52" s="5"/>
      <c r="E52" s="5"/>
      <c r="F52" s="5"/>
      <c r="G52" s="5"/>
      <c r="H52" s="5">
        <v>175000</v>
      </c>
      <c r="I52" s="5">
        <f t="shared" si="0"/>
        <v>0</v>
      </c>
      <c r="J52" s="5">
        <f t="shared" si="1"/>
        <v>100000</v>
      </c>
      <c r="K52" s="91"/>
    </row>
    <row r="53" spans="1:11" ht="15.75">
      <c r="A53" s="19">
        <v>51</v>
      </c>
      <c r="B53" s="54" t="s">
        <v>616</v>
      </c>
      <c r="C53" s="236" t="s">
        <v>10</v>
      </c>
      <c r="D53" s="4"/>
      <c r="E53" s="4"/>
      <c r="F53" s="4"/>
      <c r="G53" s="4"/>
      <c r="H53" s="5">
        <v>175000</v>
      </c>
      <c r="I53" s="5">
        <f t="shared" si="0"/>
        <v>0</v>
      </c>
      <c r="J53" s="5">
        <f t="shared" si="1"/>
        <v>100000</v>
      </c>
      <c r="K53" s="4"/>
    </row>
    <row r="54" spans="1:11" ht="15.75">
      <c r="A54" s="130">
        <v>52</v>
      </c>
      <c r="B54" s="54" t="s">
        <v>617</v>
      </c>
      <c r="C54" s="236" t="s">
        <v>10</v>
      </c>
      <c r="D54" s="4"/>
      <c r="E54" s="4"/>
      <c r="F54" s="4"/>
      <c r="G54" s="4"/>
      <c r="H54" s="5">
        <v>175000</v>
      </c>
      <c r="I54" s="5">
        <f t="shared" si="0"/>
        <v>0</v>
      </c>
      <c r="J54" s="5">
        <f t="shared" si="1"/>
        <v>100000</v>
      </c>
      <c r="K54" s="4"/>
    </row>
    <row r="55" spans="1:11" ht="15.75">
      <c r="A55" s="19">
        <v>53</v>
      </c>
      <c r="B55" s="54" t="s">
        <v>618</v>
      </c>
      <c r="C55" s="236" t="s">
        <v>10</v>
      </c>
      <c r="D55" s="4"/>
      <c r="E55" s="4"/>
      <c r="F55" s="4"/>
      <c r="G55" s="4"/>
      <c r="H55" s="5">
        <v>175000</v>
      </c>
      <c r="I55" s="5">
        <f t="shared" si="0"/>
        <v>0</v>
      </c>
      <c r="J55" s="5">
        <f t="shared" si="1"/>
        <v>100000</v>
      </c>
      <c r="K55" s="4"/>
    </row>
    <row r="56" spans="1:11" ht="15.75">
      <c r="A56" s="19">
        <v>54</v>
      </c>
      <c r="B56" s="54" t="s">
        <v>619</v>
      </c>
      <c r="C56" s="236" t="s">
        <v>10</v>
      </c>
      <c r="D56" s="4"/>
      <c r="E56" s="4"/>
      <c r="F56" s="4"/>
      <c r="G56" s="4"/>
      <c r="H56" s="5">
        <v>175000</v>
      </c>
      <c r="I56" s="5">
        <f t="shared" si="0"/>
        <v>0</v>
      </c>
      <c r="J56" s="5">
        <f t="shared" si="1"/>
        <v>100000</v>
      </c>
      <c r="K56" s="4"/>
    </row>
    <row r="57" spans="1:11" ht="15.75">
      <c r="A57" s="130">
        <v>55</v>
      </c>
      <c r="B57" s="54" t="s">
        <v>620</v>
      </c>
      <c r="C57" s="236" t="s">
        <v>10</v>
      </c>
      <c r="D57" s="4"/>
      <c r="E57" s="4"/>
      <c r="F57" s="4"/>
      <c r="G57" s="4"/>
      <c r="H57" s="5">
        <v>175000</v>
      </c>
      <c r="I57" s="5">
        <f t="shared" si="0"/>
        <v>0</v>
      </c>
      <c r="J57" s="5">
        <f t="shared" si="1"/>
        <v>100000</v>
      </c>
      <c r="K57" s="4"/>
    </row>
    <row r="58" spans="1:11" ht="15.75">
      <c r="A58" s="19">
        <v>56</v>
      </c>
      <c r="B58" s="54" t="s">
        <v>621</v>
      </c>
      <c r="C58" s="236" t="s">
        <v>10</v>
      </c>
      <c r="D58" s="4"/>
      <c r="E58" s="4"/>
      <c r="F58" s="4"/>
      <c r="G58" s="4"/>
      <c r="H58" s="5">
        <v>175000</v>
      </c>
      <c r="I58" s="5">
        <f t="shared" si="0"/>
        <v>0</v>
      </c>
      <c r="J58" s="5">
        <f t="shared" si="1"/>
        <v>100000</v>
      </c>
      <c r="K58" s="4"/>
    </row>
    <row r="59" spans="1:11" ht="15.75">
      <c r="A59" s="19">
        <v>57</v>
      </c>
      <c r="B59" s="54" t="s">
        <v>622</v>
      </c>
      <c r="C59" s="236" t="s">
        <v>10</v>
      </c>
      <c r="D59" s="4"/>
      <c r="E59" s="4"/>
      <c r="F59" s="4"/>
      <c r="G59" s="4"/>
      <c r="H59" s="5">
        <v>175000</v>
      </c>
      <c r="I59" s="5">
        <f t="shared" si="0"/>
        <v>0</v>
      </c>
      <c r="J59" s="5">
        <f t="shared" si="1"/>
        <v>100000</v>
      </c>
      <c r="K59" s="4"/>
    </row>
    <row r="60" spans="1:11" ht="15.75">
      <c r="A60" s="130">
        <v>58</v>
      </c>
      <c r="B60" s="54" t="s">
        <v>623</v>
      </c>
      <c r="C60" s="236" t="s">
        <v>10</v>
      </c>
      <c r="D60" s="4"/>
      <c r="E60" s="4"/>
      <c r="F60" s="4"/>
      <c r="G60" s="4"/>
      <c r="H60" s="5">
        <v>175000</v>
      </c>
      <c r="I60" s="5">
        <f t="shared" si="0"/>
        <v>0</v>
      </c>
      <c r="J60" s="5">
        <f t="shared" si="1"/>
        <v>100000</v>
      </c>
      <c r="K60" s="4"/>
    </row>
    <row r="61" spans="1:11">
      <c r="A61" s="19">
        <v>59</v>
      </c>
      <c r="B61" s="4"/>
      <c r="C61" s="236" t="s">
        <v>10</v>
      </c>
      <c r="D61" s="4"/>
      <c r="E61" s="4"/>
      <c r="F61" s="4"/>
      <c r="G61" s="4"/>
      <c r="H61" s="5">
        <v>175000</v>
      </c>
      <c r="I61" s="5">
        <f t="shared" si="0"/>
        <v>0</v>
      </c>
      <c r="J61" s="5">
        <f t="shared" si="1"/>
        <v>100000</v>
      </c>
      <c r="K61" s="4"/>
    </row>
    <row r="62" spans="1:11">
      <c r="A62" s="19">
        <v>60</v>
      </c>
      <c r="B62" s="4"/>
      <c r="C62" s="236" t="s">
        <v>10</v>
      </c>
      <c r="D62" s="4"/>
      <c r="E62" s="4"/>
      <c r="F62" s="4"/>
      <c r="G62" s="4"/>
      <c r="H62" s="5">
        <v>175000</v>
      </c>
      <c r="I62" s="5">
        <f t="shared" si="0"/>
        <v>0</v>
      </c>
      <c r="J62" s="5">
        <f t="shared" si="1"/>
        <v>100000</v>
      </c>
      <c r="K62" s="4"/>
    </row>
    <row r="63" spans="1:11">
      <c r="A63" s="130">
        <v>61</v>
      </c>
      <c r="B63" s="4"/>
      <c r="C63" s="236" t="s">
        <v>10</v>
      </c>
      <c r="D63" s="4"/>
      <c r="E63" s="4"/>
      <c r="F63" s="4"/>
      <c r="G63" s="4"/>
      <c r="H63" s="5">
        <v>175000</v>
      </c>
      <c r="I63" s="5">
        <f t="shared" si="0"/>
        <v>0</v>
      </c>
      <c r="J63" s="5">
        <f t="shared" si="1"/>
        <v>100000</v>
      </c>
      <c r="K63" s="4"/>
    </row>
    <row r="64" spans="1:11">
      <c r="B64" s="4"/>
      <c r="C64" s="236" t="s">
        <v>10</v>
      </c>
      <c r="D64" s="4"/>
      <c r="E64" s="4"/>
      <c r="F64" s="4"/>
      <c r="G64" s="4"/>
      <c r="H64" s="5">
        <v>175000</v>
      </c>
      <c r="I64" s="5">
        <f t="shared" si="0"/>
        <v>0</v>
      </c>
      <c r="J64" s="5">
        <f t="shared" si="1"/>
        <v>100000</v>
      </c>
      <c r="K64" s="4"/>
    </row>
    <row r="65" spans="2:11">
      <c r="B65" s="4"/>
      <c r="C65" s="236" t="s">
        <v>10</v>
      </c>
      <c r="D65" s="4"/>
      <c r="E65" s="4"/>
      <c r="F65" s="4"/>
      <c r="G65" s="4"/>
      <c r="H65" s="5">
        <v>175000</v>
      </c>
      <c r="I65" s="5">
        <f t="shared" si="0"/>
        <v>0</v>
      </c>
      <c r="J65" s="5">
        <f t="shared" si="1"/>
        <v>100000</v>
      </c>
      <c r="K65" s="4"/>
    </row>
    <row r="66" spans="2:11">
      <c r="B66" s="4"/>
      <c r="C66" s="236" t="s">
        <v>10</v>
      </c>
      <c r="D66" s="4"/>
      <c r="E66" s="4"/>
      <c r="F66" s="4"/>
      <c r="G66" s="4"/>
      <c r="H66" s="5">
        <v>175000</v>
      </c>
      <c r="I66" s="5">
        <f t="shared" si="0"/>
        <v>0</v>
      </c>
      <c r="J66" s="5">
        <f t="shared" si="1"/>
        <v>100000</v>
      </c>
      <c r="K66" s="4"/>
    </row>
    <row r="67" spans="2:11">
      <c r="B67" s="4"/>
      <c r="C67" s="4"/>
      <c r="D67" s="4"/>
      <c r="E67" s="4"/>
      <c r="F67" s="4"/>
      <c r="G67" s="4"/>
      <c r="H67" s="5">
        <v>175000</v>
      </c>
      <c r="I67" s="5">
        <f t="shared" si="0"/>
        <v>0</v>
      </c>
      <c r="J67" s="5">
        <f t="shared" si="1"/>
        <v>100000</v>
      </c>
      <c r="K67" s="4"/>
    </row>
    <row r="68" spans="2:11">
      <c r="B68" s="4"/>
      <c r="C68" s="4"/>
      <c r="D68" s="4"/>
      <c r="E68" s="4"/>
      <c r="F68" s="4"/>
      <c r="G68" s="4"/>
      <c r="H68" s="5">
        <v>175000</v>
      </c>
      <c r="I68" s="5">
        <f t="shared" ref="I68:I69" si="2">SUM(D68:G68)</f>
        <v>0</v>
      </c>
      <c r="J68" s="5">
        <f t="shared" ref="J68" si="3">100000-I68</f>
        <v>100000</v>
      </c>
      <c r="K68" s="4"/>
    </row>
    <row r="69" spans="2:11">
      <c r="B69" s="4"/>
      <c r="C69" s="4"/>
      <c r="D69" s="4"/>
      <c r="E69" s="4"/>
      <c r="F69" s="4"/>
      <c r="G69" s="4"/>
      <c r="H69" s="5">
        <v>175000</v>
      </c>
      <c r="I69" s="5">
        <f t="shared" si="2"/>
        <v>0</v>
      </c>
      <c r="J69" s="4"/>
      <c r="K69" s="4"/>
    </row>
    <row r="70" spans="2:11">
      <c r="B70" s="4"/>
      <c r="C70" s="4"/>
      <c r="D70" s="4"/>
      <c r="E70" s="4"/>
      <c r="F70" s="4"/>
      <c r="G70" s="4"/>
      <c r="H70" s="5">
        <v>175000</v>
      </c>
      <c r="I70" s="4"/>
      <c r="J70" s="4"/>
      <c r="K70" s="4"/>
    </row>
    <row r="71" spans="2:11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2:11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2:11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>
      <c r="B74" s="4"/>
      <c r="C74" s="4"/>
      <c r="D74" s="4"/>
      <c r="E74" s="4"/>
      <c r="F74" s="4"/>
      <c r="G74" s="4"/>
      <c r="H74" s="4"/>
      <c r="I74" s="4"/>
      <c r="J74" s="4"/>
      <c r="K74" s="4"/>
    </row>
  </sheetData>
  <sortState ref="A3:I62">
    <sortCondition ref="B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09"/>
  <sheetViews>
    <sheetView workbookViewId="0">
      <selection activeCell="D50" sqref="D50"/>
    </sheetView>
  </sheetViews>
  <sheetFormatPr defaultColWidth="8.85546875" defaultRowHeight="15"/>
  <cols>
    <col min="1" max="1" width="5" customWidth="1"/>
    <col min="2" max="2" width="41.140625" customWidth="1"/>
    <col min="3" max="3" width="8.5703125" customWidth="1"/>
    <col min="4" max="7" width="9.5703125" customWidth="1"/>
    <col min="8" max="8" width="13" customWidth="1"/>
    <col min="9" max="9" width="10.5703125" bestFit="1" customWidth="1"/>
    <col min="10" max="10" width="11.42578125" customWidth="1"/>
    <col min="11" max="11" width="19.140625" customWidth="1"/>
  </cols>
  <sheetData>
    <row r="1" spans="1:11">
      <c r="B1" s="2" t="s">
        <v>47</v>
      </c>
    </row>
    <row r="2" spans="1:11" ht="30">
      <c r="A2" s="1" t="s">
        <v>0</v>
      </c>
      <c r="B2" s="1" t="s">
        <v>1</v>
      </c>
      <c r="C2" s="1" t="s">
        <v>2</v>
      </c>
      <c r="D2" s="3" t="s">
        <v>4</v>
      </c>
      <c r="E2" s="3" t="s">
        <v>65</v>
      </c>
      <c r="F2" s="3" t="s">
        <v>77</v>
      </c>
      <c r="G2" s="3" t="s">
        <v>40</v>
      </c>
      <c r="H2" s="3" t="s">
        <v>7</v>
      </c>
      <c r="I2" s="3" t="s">
        <v>8</v>
      </c>
      <c r="J2" s="3" t="s">
        <v>60</v>
      </c>
      <c r="K2" s="1" t="s">
        <v>3</v>
      </c>
    </row>
    <row r="3" spans="1:11" s="33" customFormat="1" ht="16.5" thickBot="1">
      <c r="A3" s="4">
        <v>1</v>
      </c>
      <c r="B3" s="54" t="s">
        <v>624</v>
      </c>
      <c r="C3" s="14" t="s">
        <v>10</v>
      </c>
      <c r="D3" s="5"/>
      <c r="E3" s="5"/>
      <c r="F3" s="5"/>
      <c r="G3" s="5"/>
      <c r="H3" s="5">
        <v>175000</v>
      </c>
      <c r="I3" s="5">
        <f>SUM(D3:G3)</f>
        <v>0</v>
      </c>
      <c r="J3" s="5">
        <f>100000-I3</f>
        <v>100000</v>
      </c>
      <c r="K3" s="69"/>
    </row>
    <row r="4" spans="1:11" s="33" customFormat="1" ht="16.5" thickBot="1">
      <c r="A4" s="4">
        <v>2</v>
      </c>
      <c r="B4" s="54" t="s">
        <v>625</v>
      </c>
      <c r="C4" s="14" t="s">
        <v>10</v>
      </c>
      <c r="D4" s="5"/>
      <c r="E4" s="5"/>
      <c r="F4" s="5"/>
      <c r="G4" s="5"/>
      <c r="H4" s="5">
        <v>175000</v>
      </c>
      <c r="I4" s="5">
        <f t="shared" ref="I4:I67" si="0">SUM(D4:G4)</f>
        <v>0</v>
      </c>
      <c r="J4" s="5">
        <f t="shared" ref="J4:J67" si="1">100000-I4</f>
        <v>100000</v>
      </c>
      <c r="K4" s="69"/>
    </row>
    <row r="5" spans="1:11" s="33" customFormat="1" ht="16.5" thickBot="1">
      <c r="A5" s="4">
        <v>3</v>
      </c>
      <c r="B5" s="54" t="s">
        <v>626</v>
      </c>
      <c r="C5" s="14" t="s">
        <v>10</v>
      </c>
      <c r="D5" s="5"/>
      <c r="E5" s="5"/>
      <c r="F5" s="5"/>
      <c r="G5" s="5"/>
      <c r="H5" s="5">
        <v>175000</v>
      </c>
      <c r="I5" s="5">
        <f t="shared" si="0"/>
        <v>0</v>
      </c>
      <c r="J5" s="5">
        <f t="shared" si="1"/>
        <v>100000</v>
      </c>
      <c r="K5" s="69"/>
    </row>
    <row r="6" spans="1:11" ht="16.5" thickBot="1">
      <c r="A6" s="4">
        <v>4</v>
      </c>
      <c r="B6" s="54" t="s">
        <v>627</v>
      </c>
      <c r="C6" s="14" t="s">
        <v>10</v>
      </c>
      <c r="D6" s="5">
        <v>100000</v>
      </c>
      <c r="E6" s="5"/>
      <c r="F6" s="5"/>
      <c r="G6" s="5"/>
      <c r="H6" s="5">
        <v>175000</v>
      </c>
      <c r="I6" s="5">
        <f t="shared" si="0"/>
        <v>100000</v>
      </c>
      <c r="J6" s="5">
        <f t="shared" si="1"/>
        <v>0</v>
      </c>
      <c r="K6" s="69"/>
    </row>
    <row r="7" spans="1:11" ht="16.5" thickBot="1">
      <c r="A7" s="4">
        <v>5</v>
      </c>
      <c r="B7" s="54" t="s">
        <v>628</v>
      </c>
      <c r="C7" s="14" t="s">
        <v>10</v>
      </c>
      <c r="D7" s="5"/>
      <c r="E7" s="5"/>
      <c r="F7" s="5"/>
      <c r="G7" s="5"/>
      <c r="H7" s="5">
        <v>175000</v>
      </c>
      <c r="I7" s="5">
        <f t="shared" si="0"/>
        <v>0</v>
      </c>
      <c r="J7" s="5">
        <f t="shared" si="1"/>
        <v>100000</v>
      </c>
      <c r="K7" s="69"/>
    </row>
    <row r="8" spans="1:11" ht="16.5" thickBot="1">
      <c r="A8" s="4">
        <v>6</v>
      </c>
      <c r="B8" s="54" t="s">
        <v>629</v>
      </c>
      <c r="C8" s="14" t="s">
        <v>10</v>
      </c>
      <c r="D8" s="5"/>
      <c r="E8" s="5"/>
      <c r="F8" s="5"/>
      <c r="G8" s="5"/>
      <c r="H8" s="5">
        <v>175000</v>
      </c>
      <c r="I8" s="5">
        <f t="shared" si="0"/>
        <v>0</v>
      </c>
      <c r="J8" s="5">
        <f t="shared" si="1"/>
        <v>100000</v>
      </c>
      <c r="K8" s="92"/>
    </row>
    <row r="9" spans="1:11" ht="16.5" thickBot="1">
      <c r="A9" s="4">
        <v>7</v>
      </c>
      <c r="B9" s="54" t="s">
        <v>630</v>
      </c>
      <c r="C9" s="14" t="s">
        <v>10</v>
      </c>
      <c r="D9" s="5"/>
      <c r="E9" s="5"/>
      <c r="F9" s="5"/>
      <c r="G9" s="5"/>
      <c r="H9" s="5">
        <v>175000</v>
      </c>
      <c r="I9" s="5">
        <f t="shared" si="0"/>
        <v>0</v>
      </c>
      <c r="J9" s="5">
        <f t="shared" si="1"/>
        <v>100000</v>
      </c>
      <c r="K9" s="92"/>
    </row>
    <row r="10" spans="1:11" ht="16.5" thickBot="1">
      <c r="A10" s="4">
        <v>8</v>
      </c>
      <c r="B10" s="54" t="s">
        <v>631</v>
      </c>
      <c r="C10" s="14" t="s">
        <v>10</v>
      </c>
      <c r="D10" s="5">
        <v>25000</v>
      </c>
      <c r="E10" s="5"/>
      <c r="F10" s="5"/>
      <c r="G10" s="5"/>
      <c r="H10" s="5">
        <v>175000</v>
      </c>
      <c r="I10" s="5">
        <f t="shared" si="0"/>
        <v>25000</v>
      </c>
      <c r="J10" s="5">
        <f t="shared" si="1"/>
        <v>75000</v>
      </c>
      <c r="K10" s="92"/>
    </row>
    <row r="11" spans="1:11" ht="16.5" thickBot="1">
      <c r="A11" s="4">
        <v>9</v>
      </c>
      <c r="B11" s="54" t="s">
        <v>632</v>
      </c>
      <c r="C11" s="14" t="s">
        <v>10</v>
      </c>
      <c r="D11" s="5"/>
      <c r="E11" s="5"/>
      <c r="F11" s="5"/>
      <c r="G11" s="5"/>
      <c r="H11" s="5">
        <v>175000</v>
      </c>
      <c r="I11" s="5">
        <f t="shared" si="0"/>
        <v>0</v>
      </c>
      <c r="J11" s="5">
        <f t="shared" si="1"/>
        <v>100000</v>
      </c>
      <c r="K11" s="69"/>
    </row>
    <row r="12" spans="1:11" ht="16.5" thickBot="1">
      <c r="A12" s="4">
        <v>10</v>
      </c>
      <c r="B12" s="54" t="s">
        <v>633</v>
      </c>
      <c r="C12" s="14" t="s">
        <v>10</v>
      </c>
      <c r="D12" s="5">
        <v>100000</v>
      </c>
      <c r="E12" s="5"/>
      <c r="F12" s="5"/>
      <c r="G12" s="5"/>
      <c r="H12" s="5">
        <v>175000</v>
      </c>
      <c r="I12" s="5">
        <f t="shared" si="0"/>
        <v>100000</v>
      </c>
      <c r="J12" s="5">
        <f t="shared" si="1"/>
        <v>0</v>
      </c>
      <c r="K12" s="69"/>
    </row>
    <row r="13" spans="1:11" ht="16.5" thickBot="1">
      <c r="A13" s="4">
        <v>11</v>
      </c>
      <c r="B13" s="54" t="s">
        <v>634</v>
      </c>
      <c r="C13" s="14" t="s">
        <v>10</v>
      </c>
      <c r="D13" s="5"/>
      <c r="E13" s="5"/>
      <c r="F13" s="5"/>
      <c r="G13" s="5"/>
      <c r="H13" s="5">
        <v>175000</v>
      </c>
      <c r="I13" s="5">
        <f t="shared" si="0"/>
        <v>0</v>
      </c>
      <c r="J13" s="5">
        <f t="shared" si="1"/>
        <v>100000</v>
      </c>
      <c r="K13" s="69"/>
    </row>
    <row r="14" spans="1:11" ht="16.5" thickBot="1">
      <c r="A14" s="4">
        <v>12</v>
      </c>
      <c r="B14" s="54" t="s">
        <v>635</v>
      </c>
      <c r="C14" s="14" t="s">
        <v>10</v>
      </c>
      <c r="D14" s="5"/>
      <c r="E14" s="5"/>
      <c r="F14" s="5"/>
      <c r="G14" s="5"/>
      <c r="H14" s="5">
        <v>175000</v>
      </c>
      <c r="I14" s="5">
        <f t="shared" si="0"/>
        <v>0</v>
      </c>
      <c r="J14" s="5">
        <f t="shared" si="1"/>
        <v>100000</v>
      </c>
      <c r="K14" s="72"/>
    </row>
    <row r="15" spans="1:11" ht="16.5" thickBot="1">
      <c r="A15" s="4">
        <v>13</v>
      </c>
      <c r="B15" s="54" t="s">
        <v>636</v>
      </c>
      <c r="C15" s="14" t="s">
        <v>10</v>
      </c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  <c r="K15" s="69"/>
    </row>
    <row r="16" spans="1:11" ht="16.5" thickBot="1">
      <c r="A16" s="4">
        <v>14</v>
      </c>
      <c r="B16" s="54" t="s">
        <v>637</v>
      </c>
      <c r="C16" s="14" t="s">
        <v>10</v>
      </c>
      <c r="D16" s="5"/>
      <c r="E16" s="5"/>
      <c r="F16" s="5"/>
      <c r="G16" s="5"/>
      <c r="H16" s="5">
        <v>175000</v>
      </c>
      <c r="I16" s="5">
        <f t="shared" si="0"/>
        <v>0</v>
      </c>
      <c r="J16" s="5">
        <f t="shared" si="1"/>
        <v>100000</v>
      </c>
      <c r="K16" s="70"/>
    </row>
    <row r="17" spans="1:12" ht="16.5" thickBot="1">
      <c r="A17" s="4">
        <v>15</v>
      </c>
      <c r="B17" s="54" t="s">
        <v>638</v>
      </c>
      <c r="C17" s="14" t="s">
        <v>10</v>
      </c>
      <c r="D17" s="5">
        <v>15000</v>
      </c>
      <c r="E17" s="5">
        <v>85000</v>
      </c>
      <c r="F17" s="5"/>
      <c r="G17" s="5"/>
      <c r="H17" s="5">
        <v>175000</v>
      </c>
      <c r="I17" s="5">
        <f t="shared" si="0"/>
        <v>100000</v>
      </c>
      <c r="J17" s="5">
        <f t="shared" si="1"/>
        <v>0</v>
      </c>
      <c r="K17" s="70"/>
    </row>
    <row r="18" spans="1:12" ht="16.5" thickBot="1">
      <c r="A18" s="4">
        <v>16</v>
      </c>
      <c r="B18" s="54" t="s">
        <v>639</v>
      </c>
      <c r="C18" s="14" t="s">
        <v>10</v>
      </c>
      <c r="D18" s="5"/>
      <c r="E18" s="5"/>
      <c r="F18" s="5"/>
      <c r="G18" s="5"/>
      <c r="H18" s="5">
        <v>175000</v>
      </c>
      <c r="I18" s="5">
        <f t="shared" si="0"/>
        <v>0</v>
      </c>
      <c r="J18" s="5">
        <f t="shared" si="1"/>
        <v>100000</v>
      </c>
      <c r="K18" s="70"/>
    </row>
    <row r="19" spans="1:12" ht="16.5" thickBot="1">
      <c r="A19" s="4">
        <v>17</v>
      </c>
      <c r="B19" s="54" t="s">
        <v>640</v>
      </c>
      <c r="C19" s="14" t="s">
        <v>10</v>
      </c>
      <c r="D19" s="5">
        <v>15000</v>
      </c>
      <c r="E19" s="5"/>
      <c r="F19" s="5"/>
      <c r="G19" s="5"/>
      <c r="H19" s="5">
        <v>175000</v>
      </c>
      <c r="I19" s="5">
        <f t="shared" si="0"/>
        <v>15000</v>
      </c>
      <c r="J19" s="5">
        <f t="shared" si="1"/>
        <v>85000</v>
      </c>
      <c r="K19" s="69"/>
    </row>
    <row r="20" spans="1:12" ht="16.5" thickBot="1">
      <c r="A20" s="4">
        <v>18</v>
      </c>
      <c r="B20" s="54" t="s">
        <v>641</v>
      </c>
      <c r="C20" s="14" t="s">
        <v>10</v>
      </c>
      <c r="D20" s="5"/>
      <c r="E20" s="5"/>
      <c r="F20" s="5"/>
      <c r="G20" s="5"/>
      <c r="H20" s="5">
        <v>175000</v>
      </c>
      <c r="I20" s="5">
        <f t="shared" si="0"/>
        <v>0</v>
      </c>
      <c r="J20" s="5">
        <f t="shared" si="1"/>
        <v>100000</v>
      </c>
      <c r="K20" s="69"/>
    </row>
    <row r="21" spans="1:12" s="215" customFormat="1" ht="16.5" thickBot="1">
      <c r="A21" s="212">
        <v>19</v>
      </c>
      <c r="B21" s="54" t="s">
        <v>642</v>
      </c>
      <c r="C21" s="14" t="s">
        <v>10</v>
      </c>
      <c r="D21" s="5"/>
      <c r="E21" s="5"/>
      <c r="F21" s="5"/>
      <c r="G21" s="5"/>
      <c r="H21" s="5">
        <v>175000</v>
      </c>
      <c r="I21" s="5">
        <f t="shared" si="0"/>
        <v>0</v>
      </c>
      <c r="J21" s="5">
        <f t="shared" si="1"/>
        <v>100000</v>
      </c>
      <c r="K21" s="213"/>
      <c r="L21" s="214"/>
    </row>
    <row r="22" spans="1:12" ht="16.5" thickBot="1">
      <c r="A22" s="4">
        <v>20</v>
      </c>
      <c r="B22" s="54" t="s">
        <v>643</v>
      </c>
      <c r="C22" s="14" t="s">
        <v>10</v>
      </c>
      <c r="D22" s="5"/>
      <c r="E22" s="5"/>
      <c r="F22" s="5"/>
      <c r="G22" s="5"/>
      <c r="H22" s="5">
        <v>175000</v>
      </c>
      <c r="I22" s="5">
        <f t="shared" si="0"/>
        <v>0</v>
      </c>
      <c r="J22" s="5">
        <f t="shared" si="1"/>
        <v>100000</v>
      </c>
      <c r="K22" s="69"/>
    </row>
    <row r="23" spans="1:12" ht="16.5" thickBot="1">
      <c r="A23" s="4">
        <v>21</v>
      </c>
      <c r="B23" s="54" t="s">
        <v>644</v>
      </c>
      <c r="C23" s="14" t="s">
        <v>10</v>
      </c>
      <c r="D23" s="5">
        <v>15000</v>
      </c>
      <c r="E23" s="5"/>
      <c r="F23" s="5"/>
      <c r="G23" s="5"/>
      <c r="H23" s="5">
        <v>175000</v>
      </c>
      <c r="I23" s="5">
        <f t="shared" si="0"/>
        <v>15000</v>
      </c>
      <c r="J23" s="5">
        <f t="shared" si="1"/>
        <v>85000</v>
      </c>
      <c r="K23" s="69"/>
    </row>
    <row r="24" spans="1:12" ht="16.5" thickBot="1">
      <c r="A24" s="4">
        <v>22</v>
      </c>
      <c r="B24" s="54" t="s">
        <v>645</v>
      </c>
      <c r="C24" s="14" t="s">
        <v>10</v>
      </c>
      <c r="D24" s="5"/>
      <c r="E24" s="5"/>
      <c r="F24" s="5"/>
      <c r="G24" s="5"/>
      <c r="H24" s="5">
        <v>175000</v>
      </c>
      <c r="I24" s="5">
        <f t="shared" si="0"/>
        <v>0</v>
      </c>
      <c r="J24" s="5">
        <f t="shared" si="1"/>
        <v>100000</v>
      </c>
      <c r="K24" s="69"/>
    </row>
    <row r="25" spans="1:12" ht="16.5" customHeight="1" thickBot="1">
      <c r="A25" s="4">
        <v>23</v>
      </c>
      <c r="B25" s="54" t="s">
        <v>646</v>
      </c>
      <c r="C25" s="14" t="s">
        <v>10</v>
      </c>
      <c r="D25" s="5">
        <v>15000</v>
      </c>
      <c r="E25" s="5">
        <v>85000</v>
      </c>
      <c r="F25" s="5"/>
      <c r="G25" s="5"/>
      <c r="H25" s="5">
        <v>175000</v>
      </c>
      <c r="I25" s="5">
        <f t="shared" si="0"/>
        <v>100000</v>
      </c>
      <c r="J25" s="5">
        <f t="shared" si="1"/>
        <v>0</v>
      </c>
      <c r="K25" s="69"/>
    </row>
    <row r="26" spans="1:12" ht="16.5" customHeight="1" thickBot="1">
      <c r="A26" s="4">
        <v>24</v>
      </c>
      <c r="B26" s="54" t="s">
        <v>647</v>
      </c>
      <c r="C26" s="14" t="s">
        <v>10</v>
      </c>
      <c r="D26" s="5"/>
      <c r="E26" s="5"/>
      <c r="F26" s="5"/>
      <c r="G26" s="5"/>
      <c r="H26" s="5">
        <v>175000</v>
      </c>
      <c r="I26" s="5">
        <f t="shared" si="0"/>
        <v>0</v>
      </c>
      <c r="J26" s="5">
        <f t="shared" si="1"/>
        <v>100000</v>
      </c>
      <c r="K26" s="69"/>
    </row>
    <row r="27" spans="1:12" ht="16.5" customHeight="1" thickBot="1">
      <c r="A27" s="4">
        <v>25</v>
      </c>
      <c r="B27" s="54" t="s">
        <v>648</v>
      </c>
      <c r="C27" s="14" t="s">
        <v>10</v>
      </c>
      <c r="D27" s="5"/>
      <c r="E27" s="5"/>
      <c r="F27" s="5"/>
      <c r="G27" s="5"/>
      <c r="H27" s="5">
        <v>175000</v>
      </c>
      <c r="I27" s="5">
        <f t="shared" si="0"/>
        <v>0</v>
      </c>
      <c r="J27" s="5">
        <f t="shared" si="1"/>
        <v>100000</v>
      </c>
      <c r="K27" s="69"/>
    </row>
    <row r="28" spans="1:12" ht="16.5" thickBot="1">
      <c r="A28" s="4">
        <v>26</v>
      </c>
      <c r="B28" s="54" t="s">
        <v>649</v>
      </c>
      <c r="C28" s="14" t="s">
        <v>10</v>
      </c>
      <c r="D28" s="5"/>
      <c r="E28" s="5"/>
      <c r="F28" s="5"/>
      <c r="G28" s="5"/>
      <c r="H28" s="5">
        <v>175000</v>
      </c>
      <c r="I28" s="5">
        <f t="shared" si="0"/>
        <v>0</v>
      </c>
      <c r="J28" s="5">
        <f t="shared" si="1"/>
        <v>100000</v>
      </c>
      <c r="K28" s="65"/>
    </row>
    <row r="29" spans="1:12" ht="16.5" thickBot="1">
      <c r="A29" s="4">
        <v>27</v>
      </c>
      <c r="B29" s="54" t="s">
        <v>650</v>
      </c>
      <c r="C29" s="14" t="s">
        <v>10</v>
      </c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  <c r="K29" s="73"/>
    </row>
    <row r="30" spans="1:12" ht="16.5" thickBot="1">
      <c r="A30" s="4">
        <v>28</v>
      </c>
      <c r="B30" s="54" t="s">
        <v>651</v>
      </c>
      <c r="C30" s="14" t="s">
        <v>10</v>
      </c>
      <c r="D30" s="5"/>
      <c r="E30" s="5"/>
      <c r="F30" s="5"/>
      <c r="G30" s="5"/>
      <c r="H30" s="5">
        <v>175000</v>
      </c>
      <c r="I30" s="5">
        <f t="shared" si="0"/>
        <v>0</v>
      </c>
      <c r="J30" s="5">
        <f t="shared" si="1"/>
        <v>100000</v>
      </c>
      <c r="K30" s="69"/>
    </row>
    <row r="31" spans="1:12" ht="16.5" thickBot="1">
      <c r="A31" s="4">
        <v>29</v>
      </c>
      <c r="B31" s="54" t="s">
        <v>652</v>
      </c>
      <c r="C31" s="14" t="s">
        <v>10</v>
      </c>
      <c r="D31" s="5"/>
      <c r="E31" s="5"/>
      <c r="F31" s="5"/>
      <c r="G31" s="5"/>
      <c r="H31" s="5">
        <v>175000</v>
      </c>
      <c r="I31" s="5">
        <f t="shared" si="0"/>
        <v>0</v>
      </c>
      <c r="J31" s="5">
        <f t="shared" si="1"/>
        <v>100000</v>
      </c>
      <c r="K31" s="69"/>
    </row>
    <row r="32" spans="1:12" s="59" customFormat="1" ht="16.5" thickBot="1">
      <c r="A32" s="58">
        <v>30</v>
      </c>
      <c r="B32" s="54" t="s">
        <v>653</v>
      </c>
      <c r="C32" s="14" t="s">
        <v>10</v>
      </c>
      <c r="D32" s="5"/>
      <c r="E32" s="5"/>
      <c r="F32" s="5"/>
      <c r="G32" s="5"/>
      <c r="H32" s="5">
        <v>175000</v>
      </c>
      <c r="I32" s="5">
        <f t="shared" si="0"/>
        <v>0</v>
      </c>
      <c r="J32" s="5">
        <f t="shared" si="1"/>
        <v>100000</v>
      </c>
      <c r="K32" s="203"/>
    </row>
    <row r="33" spans="1:11" ht="16.5" thickBot="1">
      <c r="A33" s="4">
        <v>31</v>
      </c>
      <c r="B33" s="54" t="s">
        <v>654</v>
      </c>
      <c r="C33" s="14" t="s">
        <v>10</v>
      </c>
      <c r="D33" s="5"/>
      <c r="E33" s="5"/>
      <c r="F33" s="5"/>
      <c r="G33" s="5"/>
      <c r="H33" s="5">
        <v>175000</v>
      </c>
      <c r="I33" s="5">
        <f t="shared" si="0"/>
        <v>0</v>
      </c>
      <c r="J33" s="5">
        <f t="shared" si="1"/>
        <v>100000</v>
      </c>
      <c r="K33" s="69"/>
    </row>
    <row r="34" spans="1:11" ht="16.5" thickBot="1">
      <c r="A34" s="4">
        <v>32</v>
      </c>
      <c r="B34" s="54" t="s">
        <v>655</v>
      </c>
      <c r="C34" s="14" t="s">
        <v>10</v>
      </c>
      <c r="D34" s="5">
        <v>30000</v>
      </c>
      <c r="E34" s="5"/>
      <c r="F34" s="5"/>
      <c r="G34" s="5"/>
      <c r="H34" s="5">
        <v>175000</v>
      </c>
      <c r="I34" s="5">
        <f t="shared" si="0"/>
        <v>30000</v>
      </c>
      <c r="J34" s="5">
        <f t="shared" si="1"/>
        <v>70000</v>
      </c>
      <c r="K34" s="69"/>
    </row>
    <row r="35" spans="1:11" ht="16.5" thickBot="1">
      <c r="A35" s="4">
        <v>33</v>
      </c>
      <c r="B35" s="54" t="s">
        <v>656</v>
      </c>
      <c r="C35" s="14" t="s">
        <v>10</v>
      </c>
      <c r="D35" s="5"/>
      <c r="E35" s="5"/>
      <c r="F35" s="5"/>
      <c r="G35" s="5"/>
      <c r="H35" s="5">
        <v>175000</v>
      </c>
      <c r="I35" s="5">
        <f t="shared" si="0"/>
        <v>0</v>
      </c>
      <c r="J35" s="5">
        <f t="shared" si="1"/>
        <v>100000</v>
      </c>
      <c r="K35" s="65"/>
    </row>
    <row r="36" spans="1:11" ht="16.5" thickBot="1">
      <c r="A36" s="4">
        <v>34</v>
      </c>
      <c r="B36" s="54" t="s">
        <v>657</v>
      </c>
      <c r="C36" s="14" t="s">
        <v>10</v>
      </c>
      <c r="D36" s="5">
        <v>100000</v>
      </c>
      <c r="E36" s="5"/>
      <c r="F36" s="5"/>
      <c r="G36" s="5"/>
      <c r="H36" s="5">
        <v>175000</v>
      </c>
      <c r="I36" s="5">
        <f t="shared" si="0"/>
        <v>100000</v>
      </c>
      <c r="J36" s="5">
        <f t="shared" si="1"/>
        <v>0</v>
      </c>
      <c r="K36" s="65"/>
    </row>
    <row r="37" spans="1:11" ht="16.5" thickBot="1">
      <c r="A37" s="4">
        <v>35</v>
      </c>
      <c r="B37" s="54" t="s">
        <v>658</v>
      </c>
      <c r="C37" s="14" t="s">
        <v>10</v>
      </c>
      <c r="D37" s="5"/>
      <c r="E37" s="5"/>
      <c r="F37" s="5"/>
      <c r="G37" s="5"/>
      <c r="H37" s="5">
        <v>175000</v>
      </c>
      <c r="I37" s="5">
        <f t="shared" si="0"/>
        <v>0</v>
      </c>
      <c r="J37" s="5">
        <f t="shared" si="1"/>
        <v>100000</v>
      </c>
      <c r="K37" s="73"/>
    </row>
    <row r="38" spans="1:11" ht="16.5" thickBot="1">
      <c r="A38" s="4">
        <v>36</v>
      </c>
      <c r="B38" s="54" t="s">
        <v>659</v>
      </c>
      <c r="C38" s="14" t="s">
        <v>10</v>
      </c>
      <c r="D38" s="5"/>
      <c r="E38" s="5"/>
      <c r="F38" s="5"/>
      <c r="G38" s="5"/>
      <c r="H38" s="5">
        <v>175000</v>
      </c>
      <c r="I38" s="5">
        <f t="shared" si="0"/>
        <v>0</v>
      </c>
      <c r="J38" s="5">
        <f t="shared" si="1"/>
        <v>100000</v>
      </c>
      <c r="K38" s="70"/>
    </row>
    <row r="39" spans="1:11" ht="16.5" thickBot="1">
      <c r="A39" s="4">
        <v>37</v>
      </c>
      <c r="B39" s="54" t="s">
        <v>660</v>
      </c>
      <c r="C39" s="14" t="s">
        <v>10</v>
      </c>
      <c r="D39" s="5"/>
      <c r="E39" s="5"/>
      <c r="F39" s="5"/>
      <c r="G39" s="5"/>
      <c r="H39" s="5">
        <v>175000</v>
      </c>
      <c r="I39" s="5">
        <f t="shared" si="0"/>
        <v>0</v>
      </c>
      <c r="J39" s="5">
        <f t="shared" si="1"/>
        <v>100000</v>
      </c>
      <c r="K39" s="72"/>
    </row>
    <row r="40" spans="1:11" s="33" customFormat="1" ht="16.5" thickBot="1">
      <c r="A40" s="4">
        <v>38</v>
      </c>
      <c r="B40" s="54" t="s">
        <v>661</v>
      </c>
      <c r="C40" s="14" t="s">
        <v>10</v>
      </c>
      <c r="D40" s="5">
        <v>100000</v>
      </c>
      <c r="E40" s="5"/>
      <c r="F40" s="5"/>
      <c r="G40" s="5"/>
      <c r="H40" s="5">
        <v>175000</v>
      </c>
      <c r="I40" s="5">
        <f t="shared" si="0"/>
        <v>100000</v>
      </c>
      <c r="J40" s="5">
        <f t="shared" si="1"/>
        <v>0</v>
      </c>
      <c r="K40" s="69"/>
    </row>
    <row r="41" spans="1:11" ht="16.5" thickBot="1">
      <c r="A41" s="4">
        <v>39</v>
      </c>
      <c r="B41" s="54" t="s">
        <v>662</v>
      </c>
      <c r="C41" s="14" t="s">
        <v>10</v>
      </c>
      <c r="D41" s="5"/>
      <c r="E41" s="5"/>
      <c r="F41" s="5"/>
      <c r="G41" s="5"/>
      <c r="H41" s="5">
        <v>175000</v>
      </c>
      <c r="I41" s="5">
        <f t="shared" si="0"/>
        <v>0</v>
      </c>
      <c r="J41" s="5">
        <f t="shared" si="1"/>
        <v>100000</v>
      </c>
      <c r="K41" s="69"/>
    </row>
    <row r="42" spans="1:11" ht="16.5" thickBot="1">
      <c r="A42" s="4">
        <v>40</v>
      </c>
      <c r="B42" s="54" t="s">
        <v>663</v>
      </c>
      <c r="C42" s="14" t="s">
        <v>10</v>
      </c>
      <c r="D42" s="5"/>
      <c r="E42" s="5"/>
      <c r="F42" s="5"/>
      <c r="G42" s="5"/>
      <c r="H42" s="5">
        <v>175000</v>
      </c>
      <c r="I42" s="5">
        <f t="shared" si="0"/>
        <v>0</v>
      </c>
      <c r="J42" s="5">
        <f t="shared" si="1"/>
        <v>100000</v>
      </c>
      <c r="K42" s="69"/>
    </row>
    <row r="43" spans="1:11" s="33" customFormat="1" ht="16.5" thickBot="1">
      <c r="A43" s="14">
        <v>41</v>
      </c>
      <c r="B43" s="54" t="s">
        <v>664</v>
      </c>
      <c r="C43" s="14" t="s">
        <v>10</v>
      </c>
      <c r="D43" s="5"/>
      <c r="E43" s="5"/>
      <c r="F43" s="5"/>
      <c r="G43" s="5"/>
      <c r="H43" s="5">
        <v>175000</v>
      </c>
      <c r="I43" s="5">
        <f t="shared" si="0"/>
        <v>0</v>
      </c>
      <c r="J43" s="5">
        <f t="shared" si="1"/>
        <v>100000</v>
      </c>
      <c r="K43" s="176"/>
    </row>
    <row r="44" spans="1:11" s="33" customFormat="1" ht="16.5" thickBot="1">
      <c r="A44" s="14">
        <v>43</v>
      </c>
      <c r="B44" s="54" t="s">
        <v>665</v>
      </c>
      <c r="C44" s="14" t="s">
        <v>10</v>
      </c>
      <c r="D44" s="5">
        <v>15000</v>
      </c>
      <c r="E44" s="5"/>
      <c r="F44" s="5"/>
      <c r="G44" s="5"/>
      <c r="H44" s="5">
        <v>175000</v>
      </c>
      <c r="I44" s="5">
        <f t="shared" si="0"/>
        <v>15000</v>
      </c>
      <c r="J44" s="5">
        <f t="shared" si="1"/>
        <v>85000</v>
      </c>
      <c r="K44" s="170"/>
    </row>
    <row r="45" spans="1:11" ht="16.5" thickBot="1">
      <c r="A45" s="4">
        <v>44</v>
      </c>
      <c r="B45" s="54" t="s">
        <v>666</v>
      </c>
      <c r="C45" s="14" t="s">
        <v>10</v>
      </c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  <c r="K45" s="72"/>
    </row>
    <row r="46" spans="1:11" ht="16.5" thickBot="1">
      <c r="A46" s="4">
        <v>46</v>
      </c>
      <c r="B46" s="54" t="s">
        <v>667</v>
      </c>
      <c r="C46" s="14" t="s">
        <v>10</v>
      </c>
      <c r="D46" s="5">
        <v>100000</v>
      </c>
      <c r="E46" s="5"/>
      <c r="F46" s="5"/>
      <c r="G46" s="5"/>
      <c r="H46" s="5">
        <v>175000</v>
      </c>
      <c r="I46" s="5">
        <f t="shared" si="0"/>
        <v>100000</v>
      </c>
      <c r="J46" s="5">
        <f t="shared" si="1"/>
        <v>0</v>
      </c>
      <c r="K46" s="72"/>
    </row>
    <row r="47" spans="1:11" ht="16.5" thickBot="1">
      <c r="A47" s="4">
        <v>47</v>
      </c>
      <c r="B47" s="54" t="s">
        <v>668</v>
      </c>
      <c r="C47" s="14" t="s">
        <v>10</v>
      </c>
      <c r="D47" s="5">
        <v>100000</v>
      </c>
      <c r="E47" s="5"/>
      <c r="F47" s="5"/>
      <c r="G47" s="5"/>
      <c r="H47" s="5">
        <v>175000</v>
      </c>
      <c r="I47" s="5">
        <f t="shared" si="0"/>
        <v>100000</v>
      </c>
      <c r="J47" s="5">
        <f t="shared" si="1"/>
        <v>0</v>
      </c>
      <c r="K47" s="82"/>
    </row>
    <row r="48" spans="1:11" ht="16.5" thickBot="1">
      <c r="A48" s="4">
        <v>48</v>
      </c>
      <c r="B48" s="54" t="s">
        <v>669</v>
      </c>
      <c r="C48" s="14" t="s">
        <v>10</v>
      </c>
      <c r="D48" s="5"/>
      <c r="E48" s="5"/>
      <c r="F48" s="5"/>
      <c r="G48" s="5"/>
      <c r="H48" s="5">
        <v>175000</v>
      </c>
      <c r="I48" s="5">
        <f t="shared" si="0"/>
        <v>0</v>
      </c>
      <c r="J48" s="5">
        <f t="shared" si="1"/>
        <v>100000</v>
      </c>
      <c r="K48" s="82"/>
    </row>
    <row r="49" spans="1:12" s="33" customFormat="1" ht="16.5" thickBot="1">
      <c r="A49" s="14">
        <v>49</v>
      </c>
      <c r="B49" s="54" t="s">
        <v>670</v>
      </c>
      <c r="C49" s="14" t="s">
        <v>10</v>
      </c>
      <c r="D49" s="5">
        <v>15000</v>
      </c>
      <c r="E49" s="5"/>
      <c r="F49" s="5"/>
      <c r="G49" s="5"/>
      <c r="H49" s="5">
        <v>175000</v>
      </c>
      <c r="I49" s="5">
        <f t="shared" si="0"/>
        <v>15000</v>
      </c>
      <c r="J49" s="5">
        <f t="shared" si="1"/>
        <v>85000</v>
      </c>
      <c r="K49" s="173"/>
    </row>
    <row r="50" spans="1:12" ht="16.5" thickBot="1">
      <c r="A50" s="4">
        <v>50</v>
      </c>
      <c r="B50" s="54" t="s">
        <v>671</v>
      </c>
      <c r="C50" s="14" t="s">
        <v>10</v>
      </c>
      <c r="D50" s="5">
        <v>100000</v>
      </c>
      <c r="E50" s="5"/>
      <c r="F50" s="5"/>
      <c r="G50" s="5"/>
      <c r="H50" s="5">
        <v>175000</v>
      </c>
      <c r="I50" s="5">
        <f t="shared" si="0"/>
        <v>100000</v>
      </c>
      <c r="J50" s="5">
        <f t="shared" si="1"/>
        <v>0</v>
      </c>
      <c r="K50" s="73"/>
    </row>
    <row r="51" spans="1:12" ht="15.75">
      <c r="A51" s="4">
        <v>51</v>
      </c>
      <c r="B51" s="234" t="s">
        <v>672</v>
      </c>
      <c r="C51" s="136" t="s">
        <v>10</v>
      </c>
      <c r="D51" s="5"/>
      <c r="E51" s="5"/>
      <c r="F51" s="5"/>
      <c r="G51" s="5"/>
      <c r="H51" s="12">
        <v>175000</v>
      </c>
      <c r="I51" s="12">
        <f t="shared" si="0"/>
        <v>0</v>
      </c>
      <c r="J51" s="12">
        <f t="shared" si="1"/>
        <v>100000</v>
      </c>
      <c r="K51" s="235"/>
    </row>
    <row r="52" spans="1:12" ht="15.75">
      <c r="A52" s="14">
        <v>52</v>
      </c>
      <c r="B52" s="54" t="s">
        <v>673</v>
      </c>
      <c r="C52" s="14" t="s">
        <v>10</v>
      </c>
      <c r="D52" s="5">
        <v>15000</v>
      </c>
      <c r="E52" s="5"/>
      <c r="F52" s="5"/>
      <c r="G52" s="5"/>
      <c r="H52" s="5">
        <v>175000</v>
      </c>
      <c r="I52" s="5">
        <f t="shared" si="0"/>
        <v>15000</v>
      </c>
      <c r="J52" s="5">
        <f t="shared" si="1"/>
        <v>85000</v>
      </c>
      <c r="K52" s="226"/>
      <c r="L52" s="4"/>
    </row>
    <row r="53" spans="1:12" ht="15.75">
      <c r="A53" s="4">
        <v>53</v>
      </c>
      <c r="B53" s="54" t="s">
        <v>674</v>
      </c>
      <c r="C53" s="14" t="s">
        <v>10</v>
      </c>
      <c r="D53" s="5">
        <v>15000</v>
      </c>
      <c r="E53" s="5"/>
      <c r="F53" s="5"/>
      <c r="G53" s="5"/>
      <c r="H53" s="5">
        <v>175000</v>
      </c>
      <c r="I53" s="5">
        <f t="shared" si="0"/>
        <v>15000</v>
      </c>
      <c r="J53" s="5">
        <f t="shared" si="1"/>
        <v>85000</v>
      </c>
      <c r="K53" s="4"/>
      <c r="L53" s="4"/>
    </row>
    <row r="54" spans="1:12" ht="15.75">
      <c r="A54" s="4">
        <v>54</v>
      </c>
      <c r="B54" s="54" t="s">
        <v>675</v>
      </c>
      <c r="C54" s="14" t="s">
        <v>10</v>
      </c>
      <c r="D54" s="5"/>
      <c r="E54" s="5"/>
      <c r="F54" s="5"/>
      <c r="G54" s="5"/>
      <c r="H54" s="5">
        <v>175000</v>
      </c>
      <c r="I54" s="5">
        <f t="shared" si="0"/>
        <v>0</v>
      </c>
      <c r="J54" s="5">
        <f t="shared" si="1"/>
        <v>100000</v>
      </c>
      <c r="K54" s="4"/>
      <c r="L54" s="4"/>
    </row>
    <row r="55" spans="1:12" ht="15.75">
      <c r="A55" s="14">
        <v>55</v>
      </c>
      <c r="B55" s="54" t="s">
        <v>676</v>
      </c>
      <c r="C55" s="14" t="s">
        <v>10</v>
      </c>
      <c r="D55" s="5">
        <v>100000</v>
      </c>
      <c r="E55" s="5"/>
      <c r="F55" s="5"/>
      <c r="G55" s="5"/>
      <c r="H55" s="5">
        <v>175000</v>
      </c>
      <c r="I55" s="5">
        <f t="shared" si="0"/>
        <v>100000</v>
      </c>
      <c r="J55" s="5">
        <f t="shared" si="1"/>
        <v>0</v>
      </c>
      <c r="K55" s="4"/>
      <c r="L55" s="4"/>
    </row>
    <row r="56" spans="1:12" ht="15.75">
      <c r="A56" s="4">
        <v>56</v>
      </c>
      <c r="B56" s="54" t="s">
        <v>677</v>
      </c>
      <c r="C56" s="14" t="s">
        <v>10</v>
      </c>
      <c r="D56" s="5"/>
      <c r="E56" s="5"/>
      <c r="F56" s="5"/>
      <c r="G56" s="5"/>
      <c r="H56" s="5">
        <v>175000</v>
      </c>
      <c r="I56" s="5">
        <f t="shared" si="0"/>
        <v>0</v>
      </c>
      <c r="J56" s="5">
        <f t="shared" si="1"/>
        <v>100000</v>
      </c>
      <c r="K56" s="4"/>
      <c r="L56" s="4"/>
    </row>
    <row r="57" spans="1:12" ht="15.75">
      <c r="A57" s="4">
        <v>57</v>
      </c>
      <c r="B57" s="54" t="s">
        <v>678</v>
      </c>
      <c r="C57" s="14" t="s">
        <v>10</v>
      </c>
      <c r="D57" s="5"/>
      <c r="E57" s="5"/>
      <c r="F57" s="5"/>
      <c r="G57" s="5"/>
      <c r="H57" s="5">
        <v>175000</v>
      </c>
      <c r="I57" s="5">
        <f t="shared" si="0"/>
        <v>0</v>
      </c>
      <c r="J57" s="5">
        <f t="shared" si="1"/>
        <v>100000</v>
      </c>
      <c r="K57" s="4"/>
      <c r="L57" s="4"/>
    </row>
    <row r="58" spans="1:12" ht="15.75">
      <c r="A58" s="14">
        <v>58</v>
      </c>
      <c r="B58" s="54" t="s">
        <v>679</v>
      </c>
      <c r="C58" s="14" t="s">
        <v>10</v>
      </c>
      <c r="D58" s="5"/>
      <c r="E58" s="5"/>
      <c r="F58" s="5"/>
      <c r="G58" s="5"/>
      <c r="H58" s="5">
        <v>175000</v>
      </c>
      <c r="I58" s="5">
        <f t="shared" si="0"/>
        <v>0</v>
      </c>
      <c r="J58" s="5">
        <f t="shared" si="1"/>
        <v>100000</v>
      </c>
      <c r="K58" s="4"/>
      <c r="L58" s="4"/>
    </row>
    <row r="59" spans="1:12" ht="15.75">
      <c r="A59" s="4">
        <v>59</v>
      </c>
      <c r="B59" s="54" t="s">
        <v>680</v>
      </c>
      <c r="C59" s="14" t="s">
        <v>10</v>
      </c>
      <c r="D59" s="5"/>
      <c r="E59" s="5">
        <v>100000</v>
      </c>
      <c r="F59" s="5"/>
      <c r="G59" s="5"/>
      <c r="H59" s="5">
        <v>175000</v>
      </c>
      <c r="I59" s="5">
        <f t="shared" si="0"/>
        <v>100000</v>
      </c>
      <c r="J59" s="5">
        <f t="shared" si="1"/>
        <v>0</v>
      </c>
      <c r="K59" s="4"/>
      <c r="L59" s="4"/>
    </row>
    <row r="60" spans="1:12">
      <c r="A60" s="4">
        <v>60</v>
      </c>
      <c r="B60" s="4"/>
      <c r="C60" s="14" t="s">
        <v>10</v>
      </c>
      <c r="D60" s="5"/>
      <c r="E60" s="5"/>
      <c r="F60" s="5"/>
      <c r="G60" s="5"/>
      <c r="H60" s="5">
        <v>175000</v>
      </c>
      <c r="I60" s="5">
        <f t="shared" si="0"/>
        <v>0</v>
      </c>
      <c r="J60" s="5">
        <f t="shared" si="1"/>
        <v>100000</v>
      </c>
      <c r="K60" s="4"/>
      <c r="L60" s="4"/>
    </row>
    <row r="61" spans="1:12">
      <c r="A61" s="14">
        <v>61</v>
      </c>
      <c r="B61" s="4"/>
      <c r="C61" s="14" t="s">
        <v>10</v>
      </c>
      <c r="D61" s="5"/>
      <c r="E61" s="5"/>
      <c r="F61" s="5"/>
      <c r="G61" s="5"/>
      <c r="H61" s="5">
        <v>175000</v>
      </c>
      <c r="I61" s="5">
        <f t="shared" si="0"/>
        <v>0</v>
      </c>
      <c r="J61" s="5">
        <f t="shared" si="1"/>
        <v>100000</v>
      </c>
      <c r="K61" s="4"/>
      <c r="L61" s="4"/>
    </row>
    <row r="62" spans="1:12">
      <c r="A62" s="4">
        <v>62</v>
      </c>
      <c r="B62" s="4"/>
      <c r="C62" s="14" t="s">
        <v>10</v>
      </c>
      <c r="D62" s="5"/>
      <c r="E62" s="5"/>
      <c r="F62" s="5"/>
      <c r="G62" s="5"/>
      <c r="H62" s="4"/>
      <c r="I62" s="5">
        <f t="shared" si="0"/>
        <v>0</v>
      </c>
      <c r="J62" s="5">
        <f t="shared" si="1"/>
        <v>100000</v>
      </c>
      <c r="K62" s="4"/>
      <c r="L62" s="4"/>
    </row>
    <row r="63" spans="1:12">
      <c r="A63" s="4">
        <v>63</v>
      </c>
      <c r="B63" s="4"/>
      <c r="C63" s="14" t="s">
        <v>10</v>
      </c>
      <c r="D63" s="5"/>
      <c r="E63" s="5"/>
      <c r="F63" s="5"/>
      <c r="G63" s="5"/>
      <c r="H63" s="4"/>
      <c r="I63" s="5">
        <f t="shared" si="0"/>
        <v>0</v>
      </c>
      <c r="J63" s="5">
        <f t="shared" si="1"/>
        <v>100000</v>
      </c>
      <c r="K63" s="4"/>
      <c r="L63" s="4"/>
    </row>
    <row r="64" spans="1:12">
      <c r="A64" s="14">
        <v>64</v>
      </c>
      <c r="B64" s="4"/>
      <c r="C64" s="14" t="s">
        <v>10</v>
      </c>
      <c r="D64" s="5"/>
      <c r="E64" s="5"/>
      <c r="F64" s="5"/>
      <c r="G64" s="5"/>
      <c r="H64" s="4"/>
      <c r="I64" s="5">
        <f t="shared" si="0"/>
        <v>0</v>
      </c>
      <c r="J64" s="5">
        <f t="shared" si="1"/>
        <v>100000</v>
      </c>
      <c r="K64" s="4"/>
      <c r="L64" s="4"/>
    </row>
    <row r="65" spans="1:12">
      <c r="A65" s="4">
        <v>65</v>
      </c>
      <c r="B65" s="4"/>
      <c r="C65" s="14" t="s">
        <v>10</v>
      </c>
      <c r="D65" s="5"/>
      <c r="E65" s="5"/>
      <c r="F65" s="5"/>
      <c r="G65" s="5"/>
      <c r="H65" s="4"/>
      <c r="I65" s="5">
        <f t="shared" si="0"/>
        <v>0</v>
      </c>
      <c r="J65" s="5">
        <f t="shared" si="1"/>
        <v>100000</v>
      </c>
      <c r="K65" s="4"/>
      <c r="L65" s="4"/>
    </row>
    <row r="66" spans="1:12">
      <c r="A66" s="4">
        <v>66</v>
      </c>
      <c r="B66" s="4"/>
      <c r="C66" s="14" t="s">
        <v>10</v>
      </c>
      <c r="D66" s="5"/>
      <c r="E66" s="5"/>
      <c r="F66" s="5"/>
      <c r="G66" s="5"/>
      <c r="H66" s="4"/>
      <c r="I66" s="5">
        <f t="shared" si="0"/>
        <v>0</v>
      </c>
      <c r="J66" s="5">
        <f t="shared" si="1"/>
        <v>100000</v>
      </c>
      <c r="K66" s="4"/>
      <c r="L66" s="4"/>
    </row>
    <row r="67" spans="1:12">
      <c r="A67" s="14">
        <v>67</v>
      </c>
      <c r="B67" s="4"/>
      <c r="C67" s="14" t="s">
        <v>10</v>
      </c>
      <c r="D67" s="5"/>
      <c r="E67" s="5"/>
      <c r="F67" s="5"/>
      <c r="G67" s="5"/>
      <c r="H67" s="4"/>
      <c r="I67" s="5">
        <f t="shared" si="0"/>
        <v>0</v>
      </c>
      <c r="J67" s="5">
        <f t="shared" si="1"/>
        <v>100000</v>
      </c>
      <c r="K67" s="4"/>
      <c r="L67" s="4"/>
    </row>
    <row r="68" spans="1:12">
      <c r="A68" s="4">
        <v>68</v>
      </c>
      <c r="B68" s="4"/>
      <c r="C68" s="14" t="s">
        <v>10</v>
      </c>
      <c r="D68" s="5"/>
      <c r="E68" s="5"/>
      <c r="F68" s="5"/>
      <c r="G68" s="5"/>
      <c r="H68" s="4"/>
      <c r="I68" s="5">
        <f t="shared" ref="I68:I131" si="2">SUM(D68:G68)</f>
        <v>0</v>
      </c>
      <c r="J68" s="5">
        <f t="shared" ref="J68" si="3">100000-I68</f>
        <v>100000</v>
      </c>
      <c r="K68" s="4"/>
      <c r="L68" s="4"/>
    </row>
    <row r="69" spans="1:12">
      <c r="A69" s="4">
        <v>69</v>
      </c>
      <c r="B69" s="4"/>
      <c r="C69" s="14" t="s">
        <v>10</v>
      </c>
      <c r="D69" s="5"/>
      <c r="E69" s="5"/>
      <c r="F69" s="5"/>
      <c r="G69" s="5"/>
      <c r="H69" s="4"/>
      <c r="I69" s="5">
        <f t="shared" si="2"/>
        <v>0</v>
      </c>
      <c r="J69" s="4"/>
      <c r="K69" s="4"/>
      <c r="L69" s="4"/>
    </row>
    <row r="70" spans="1:12">
      <c r="A70" s="14">
        <v>70</v>
      </c>
      <c r="C70" s="160" t="s">
        <v>10</v>
      </c>
      <c r="D70" s="5"/>
      <c r="E70" s="5"/>
      <c r="F70" s="5"/>
      <c r="G70" s="5"/>
      <c r="I70" s="17">
        <f t="shared" si="2"/>
        <v>0</v>
      </c>
    </row>
    <row r="71" spans="1:12">
      <c r="A71" s="4">
        <v>71</v>
      </c>
      <c r="C71" s="14" t="s">
        <v>10</v>
      </c>
      <c r="D71" s="5"/>
      <c r="E71" s="5"/>
      <c r="F71" s="5"/>
      <c r="G71" s="5"/>
      <c r="I71" s="5">
        <f t="shared" si="2"/>
        <v>0</v>
      </c>
    </row>
    <row r="72" spans="1:12">
      <c r="A72" s="4">
        <v>72</v>
      </c>
      <c r="C72" s="14" t="s">
        <v>10</v>
      </c>
      <c r="D72" s="5"/>
      <c r="E72" s="5"/>
      <c r="F72" s="5"/>
      <c r="G72" s="5"/>
      <c r="I72" s="5">
        <f t="shared" si="2"/>
        <v>0</v>
      </c>
    </row>
    <row r="73" spans="1:12">
      <c r="A73" s="14">
        <v>73</v>
      </c>
      <c r="C73" s="14" t="s">
        <v>10</v>
      </c>
      <c r="D73" s="5"/>
      <c r="E73" s="5"/>
      <c r="F73" s="5"/>
      <c r="G73" s="5"/>
      <c r="I73" s="5">
        <f t="shared" si="2"/>
        <v>0</v>
      </c>
    </row>
    <row r="74" spans="1:12">
      <c r="A74" s="4">
        <v>74</v>
      </c>
      <c r="C74" s="14" t="s">
        <v>10</v>
      </c>
      <c r="D74" s="5"/>
      <c r="E74" s="5"/>
      <c r="F74" s="5"/>
      <c r="G74" s="5"/>
      <c r="I74" s="5">
        <f t="shared" si="2"/>
        <v>0</v>
      </c>
    </row>
    <row r="75" spans="1:12">
      <c r="A75" s="4">
        <v>75</v>
      </c>
      <c r="C75" s="14" t="s">
        <v>10</v>
      </c>
      <c r="D75" s="5"/>
      <c r="E75" s="5"/>
      <c r="F75" s="5"/>
      <c r="G75" s="5"/>
      <c r="I75" s="5">
        <f t="shared" si="2"/>
        <v>0</v>
      </c>
    </row>
    <row r="76" spans="1:12">
      <c r="A76" s="14">
        <v>76</v>
      </c>
      <c r="C76" s="14" t="s">
        <v>10</v>
      </c>
      <c r="D76" s="5"/>
      <c r="E76" s="5"/>
      <c r="F76" s="5"/>
      <c r="G76" s="5"/>
      <c r="I76" s="5">
        <f t="shared" si="2"/>
        <v>0</v>
      </c>
    </row>
    <row r="77" spans="1:12">
      <c r="A77" s="4">
        <v>77</v>
      </c>
      <c r="C77" s="14" t="s">
        <v>10</v>
      </c>
      <c r="D77" s="5"/>
      <c r="E77" s="5"/>
      <c r="F77" s="5"/>
      <c r="G77" s="5"/>
      <c r="I77" s="5">
        <f t="shared" si="2"/>
        <v>0</v>
      </c>
    </row>
    <row r="78" spans="1:12">
      <c r="A78" s="4">
        <v>78</v>
      </c>
      <c r="C78" s="14" t="s">
        <v>10</v>
      </c>
      <c r="D78" s="5"/>
      <c r="E78" s="5"/>
      <c r="F78" s="5"/>
      <c r="G78" s="5"/>
      <c r="I78" s="5">
        <f t="shared" si="2"/>
        <v>0</v>
      </c>
    </row>
    <row r="79" spans="1:12">
      <c r="A79" s="14">
        <v>79</v>
      </c>
      <c r="C79" s="14" t="s">
        <v>10</v>
      </c>
      <c r="D79" s="5"/>
      <c r="E79" s="5"/>
      <c r="F79" s="5"/>
      <c r="G79" s="5"/>
      <c r="I79" s="5">
        <f t="shared" si="2"/>
        <v>0</v>
      </c>
    </row>
    <row r="80" spans="1:12">
      <c r="A80" s="4">
        <v>80</v>
      </c>
      <c r="C80" s="14" t="s">
        <v>10</v>
      </c>
      <c r="D80" s="5"/>
      <c r="E80" s="5"/>
      <c r="F80" s="5"/>
      <c r="G80" s="5"/>
      <c r="I80" s="5">
        <f t="shared" si="2"/>
        <v>0</v>
      </c>
    </row>
    <row r="81" spans="1:9">
      <c r="A81" s="4">
        <v>81</v>
      </c>
      <c r="C81" s="14" t="s">
        <v>10</v>
      </c>
      <c r="D81" s="5"/>
      <c r="E81" s="5"/>
      <c r="F81" s="5"/>
      <c r="G81" s="5"/>
      <c r="I81" s="5">
        <f t="shared" si="2"/>
        <v>0</v>
      </c>
    </row>
    <row r="82" spans="1:9">
      <c r="A82" s="14">
        <v>82</v>
      </c>
      <c r="C82" s="14" t="s">
        <v>10</v>
      </c>
      <c r="D82" s="5"/>
      <c r="E82" s="5"/>
      <c r="F82" s="5"/>
      <c r="G82" s="5"/>
      <c r="I82" s="5">
        <f t="shared" si="2"/>
        <v>0</v>
      </c>
    </row>
    <row r="83" spans="1:9">
      <c r="A83" s="4">
        <v>83</v>
      </c>
      <c r="C83" s="14" t="s">
        <v>10</v>
      </c>
      <c r="D83" s="5"/>
      <c r="E83" s="5"/>
      <c r="F83" s="5"/>
      <c r="G83" s="5"/>
      <c r="I83" s="5">
        <f t="shared" si="2"/>
        <v>0</v>
      </c>
    </row>
    <row r="84" spans="1:9">
      <c r="A84" s="4">
        <v>84</v>
      </c>
      <c r="C84" s="14" t="s">
        <v>10</v>
      </c>
      <c r="D84" s="5"/>
      <c r="E84" s="5"/>
      <c r="F84" s="5"/>
      <c r="G84" s="5"/>
      <c r="I84" s="5">
        <f t="shared" si="2"/>
        <v>0</v>
      </c>
    </row>
    <row r="85" spans="1:9">
      <c r="A85" s="14">
        <v>85</v>
      </c>
      <c r="C85" s="14" t="s">
        <v>10</v>
      </c>
      <c r="D85" s="5"/>
      <c r="E85" s="5"/>
      <c r="F85" s="5"/>
      <c r="G85" s="5"/>
      <c r="I85" s="5">
        <f t="shared" si="2"/>
        <v>0</v>
      </c>
    </row>
    <row r="86" spans="1:9">
      <c r="A86" s="4">
        <v>86</v>
      </c>
      <c r="C86" s="14" t="s">
        <v>10</v>
      </c>
      <c r="D86" s="5"/>
      <c r="E86" s="5"/>
      <c r="F86" s="5"/>
      <c r="G86" s="5"/>
      <c r="I86" s="5">
        <f t="shared" si="2"/>
        <v>0</v>
      </c>
    </row>
    <row r="87" spans="1:9">
      <c r="A87" s="4">
        <v>87</v>
      </c>
      <c r="C87" s="14" t="s">
        <v>10</v>
      </c>
      <c r="D87" s="5"/>
      <c r="E87" s="5"/>
      <c r="F87" s="5"/>
      <c r="G87" s="5"/>
      <c r="I87" s="5">
        <f t="shared" si="2"/>
        <v>0</v>
      </c>
    </row>
    <row r="88" spans="1:9">
      <c r="A88" s="14">
        <v>88</v>
      </c>
      <c r="C88" s="14" t="s">
        <v>10</v>
      </c>
      <c r="D88" s="5"/>
      <c r="E88" s="5"/>
      <c r="F88" s="5"/>
      <c r="G88" s="5"/>
      <c r="I88" s="5">
        <f t="shared" si="2"/>
        <v>0</v>
      </c>
    </row>
    <row r="89" spans="1:9">
      <c r="A89" s="4">
        <v>89</v>
      </c>
      <c r="C89" s="14" t="s">
        <v>10</v>
      </c>
      <c r="D89" s="5"/>
      <c r="E89" s="5"/>
      <c r="F89" s="5"/>
      <c r="G89" s="5"/>
      <c r="I89" s="5">
        <f t="shared" si="2"/>
        <v>0</v>
      </c>
    </row>
    <row r="90" spans="1:9">
      <c r="A90" s="4">
        <v>90</v>
      </c>
      <c r="C90" s="14" t="s">
        <v>10</v>
      </c>
      <c r="D90" s="5"/>
      <c r="E90" s="5"/>
      <c r="F90" s="5"/>
      <c r="G90" s="5"/>
      <c r="I90" s="5">
        <f t="shared" si="2"/>
        <v>0</v>
      </c>
    </row>
    <row r="91" spans="1:9">
      <c r="A91" s="14">
        <v>91</v>
      </c>
      <c r="C91" s="14" t="s">
        <v>10</v>
      </c>
      <c r="D91" s="5"/>
      <c r="E91" s="5"/>
      <c r="F91" s="5"/>
      <c r="G91" s="5"/>
      <c r="I91" s="5">
        <f t="shared" si="2"/>
        <v>0</v>
      </c>
    </row>
    <row r="92" spans="1:9">
      <c r="A92" s="4">
        <v>92</v>
      </c>
      <c r="C92" s="14" t="s">
        <v>10</v>
      </c>
      <c r="D92" s="5"/>
      <c r="E92" s="5"/>
      <c r="F92" s="5"/>
      <c r="G92" s="5"/>
      <c r="I92" s="5">
        <f t="shared" si="2"/>
        <v>0</v>
      </c>
    </row>
    <row r="93" spans="1:9">
      <c r="A93" s="4">
        <v>93</v>
      </c>
      <c r="C93" s="14" t="s">
        <v>10</v>
      </c>
      <c r="D93" s="5"/>
      <c r="E93" s="5"/>
      <c r="F93" s="5"/>
      <c r="G93" s="5"/>
      <c r="I93" s="5">
        <f t="shared" si="2"/>
        <v>0</v>
      </c>
    </row>
    <row r="94" spans="1:9">
      <c r="A94" s="14">
        <v>94</v>
      </c>
      <c r="C94" s="14" t="s">
        <v>10</v>
      </c>
      <c r="D94" s="5"/>
      <c r="E94" s="5"/>
      <c r="F94" s="5"/>
      <c r="G94" s="5"/>
      <c r="I94" s="5">
        <f t="shared" si="2"/>
        <v>0</v>
      </c>
    </row>
    <row r="95" spans="1:9">
      <c r="A95" s="4">
        <v>95</v>
      </c>
      <c r="C95" s="14" t="s">
        <v>10</v>
      </c>
      <c r="D95" s="5"/>
      <c r="E95" s="5"/>
      <c r="F95" s="5"/>
      <c r="G95" s="5"/>
      <c r="I95" s="5">
        <f t="shared" si="2"/>
        <v>0</v>
      </c>
    </row>
    <row r="96" spans="1:9">
      <c r="A96" s="4">
        <v>96</v>
      </c>
      <c r="C96" s="14" t="s">
        <v>10</v>
      </c>
      <c r="D96" s="5"/>
      <c r="E96" s="5"/>
      <c r="F96" s="5"/>
      <c r="G96" s="5"/>
      <c r="I96" s="5">
        <f t="shared" si="2"/>
        <v>0</v>
      </c>
    </row>
    <row r="97" spans="1:9">
      <c r="A97" s="14">
        <v>97</v>
      </c>
      <c r="C97" s="14" t="s">
        <v>10</v>
      </c>
      <c r="D97" s="5"/>
      <c r="E97" s="5"/>
      <c r="F97" s="5"/>
      <c r="G97" s="5"/>
      <c r="I97" s="5">
        <f t="shared" si="2"/>
        <v>0</v>
      </c>
    </row>
    <row r="98" spans="1:9">
      <c r="A98" s="4">
        <v>98</v>
      </c>
      <c r="C98" s="14" t="s">
        <v>10</v>
      </c>
      <c r="D98" s="5"/>
      <c r="E98" s="5"/>
      <c r="F98" s="5"/>
      <c r="G98" s="5"/>
      <c r="I98" s="5">
        <f t="shared" si="2"/>
        <v>0</v>
      </c>
    </row>
    <row r="99" spans="1:9">
      <c r="A99" s="4">
        <v>99</v>
      </c>
      <c r="C99" s="14" t="s">
        <v>10</v>
      </c>
      <c r="D99" s="5"/>
      <c r="E99" s="5"/>
      <c r="F99" s="5"/>
      <c r="G99" s="5"/>
      <c r="I99" s="5">
        <f t="shared" si="2"/>
        <v>0</v>
      </c>
    </row>
    <row r="100" spans="1:9">
      <c r="A100" s="14">
        <v>100</v>
      </c>
      <c r="C100" s="14" t="s">
        <v>10</v>
      </c>
      <c r="D100" s="5"/>
      <c r="E100" s="5"/>
      <c r="F100" s="5"/>
      <c r="G100" s="5"/>
      <c r="I100" s="5">
        <f t="shared" si="2"/>
        <v>0</v>
      </c>
    </row>
    <row r="101" spans="1:9">
      <c r="A101" s="4">
        <v>101</v>
      </c>
      <c r="C101" s="14" t="s">
        <v>10</v>
      </c>
      <c r="D101" s="5"/>
      <c r="E101" s="5"/>
      <c r="F101" s="5"/>
      <c r="G101" s="5"/>
      <c r="I101" s="5">
        <f t="shared" si="2"/>
        <v>0</v>
      </c>
    </row>
    <row r="102" spans="1:9">
      <c r="A102" s="4">
        <v>102</v>
      </c>
      <c r="C102" s="14" t="s">
        <v>10</v>
      </c>
      <c r="D102" s="5"/>
      <c r="E102" s="5"/>
      <c r="F102" s="5"/>
      <c r="G102" s="5"/>
      <c r="I102" s="5">
        <f t="shared" si="2"/>
        <v>0</v>
      </c>
    </row>
    <row r="103" spans="1:9">
      <c r="A103" s="14">
        <v>103</v>
      </c>
      <c r="C103" s="14" t="s">
        <v>10</v>
      </c>
      <c r="D103" s="5"/>
      <c r="E103" s="5"/>
      <c r="F103" s="5"/>
      <c r="G103" s="5"/>
      <c r="I103" s="5">
        <f t="shared" si="2"/>
        <v>0</v>
      </c>
    </row>
    <row r="104" spans="1:9">
      <c r="A104" s="4">
        <v>104</v>
      </c>
      <c r="C104" s="14" t="s">
        <v>10</v>
      </c>
      <c r="D104" s="5"/>
      <c r="E104" s="5"/>
      <c r="F104" s="5"/>
      <c r="G104" s="5"/>
      <c r="I104" s="5">
        <f t="shared" si="2"/>
        <v>0</v>
      </c>
    </row>
    <row r="105" spans="1:9">
      <c r="A105" s="4">
        <v>105</v>
      </c>
      <c r="C105" s="14" t="s">
        <v>10</v>
      </c>
      <c r="D105" s="5"/>
      <c r="E105" s="5"/>
      <c r="F105" s="5"/>
      <c r="G105" s="5"/>
      <c r="I105" s="5">
        <f t="shared" si="2"/>
        <v>0</v>
      </c>
    </row>
    <row r="106" spans="1:9">
      <c r="A106" s="14">
        <v>106</v>
      </c>
      <c r="C106" s="14" t="s">
        <v>10</v>
      </c>
      <c r="D106" s="5"/>
      <c r="E106" s="5"/>
      <c r="F106" s="5"/>
      <c r="G106" s="5"/>
      <c r="I106" s="5">
        <f t="shared" si="2"/>
        <v>0</v>
      </c>
    </row>
    <row r="107" spans="1:9">
      <c r="A107" s="4">
        <v>107</v>
      </c>
      <c r="C107" s="14" t="s">
        <v>10</v>
      </c>
      <c r="D107" s="5"/>
      <c r="E107" s="5"/>
      <c r="F107" s="5"/>
      <c r="G107" s="5"/>
      <c r="I107" s="5">
        <f t="shared" si="2"/>
        <v>0</v>
      </c>
    </row>
    <row r="108" spans="1:9">
      <c r="A108" s="4">
        <v>108</v>
      </c>
      <c r="C108" s="14" t="s">
        <v>10</v>
      </c>
      <c r="D108" s="5"/>
      <c r="E108" s="5"/>
      <c r="F108" s="5"/>
      <c r="G108" s="5"/>
      <c r="I108" s="5">
        <f t="shared" si="2"/>
        <v>0</v>
      </c>
    </row>
    <row r="109" spans="1:9">
      <c r="A109" s="14">
        <v>109</v>
      </c>
      <c r="C109" s="14" t="s">
        <v>10</v>
      </c>
      <c r="D109" s="5"/>
      <c r="E109" s="5"/>
      <c r="F109" s="5"/>
      <c r="G109" s="5"/>
      <c r="I109" s="5">
        <f t="shared" si="2"/>
        <v>0</v>
      </c>
    </row>
    <row r="110" spans="1:9">
      <c r="A110" s="4">
        <v>110</v>
      </c>
      <c r="C110" s="14" t="s">
        <v>10</v>
      </c>
      <c r="D110" s="5"/>
      <c r="E110" s="5"/>
      <c r="F110" s="5"/>
      <c r="G110" s="5"/>
      <c r="I110" s="5">
        <f t="shared" si="2"/>
        <v>0</v>
      </c>
    </row>
    <row r="111" spans="1:9">
      <c r="A111" s="4">
        <v>111</v>
      </c>
      <c r="C111" s="14" t="s">
        <v>10</v>
      </c>
      <c r="D111" s="5"/>
      <c r="E111" s="5"/>
      <c r="F111" s="5"/>
      <c r="G111" s="5"/>
      <c r="I111" s="5">
        <f t="shared" si="2"/>
        <v>0</v>
      </c>
    </row>
    <row r="112" spans="1:9">
      <c r="A112" s="14">
        <v>112</v>
      </c>
      <c r="C112" s="14" t="s">
        <v>10</v>
      </c>
      <c r="D112" s="5"/>
      <c r="E112" s="5"/>
      <c r="F112" s="5"/>
      <c r="G112" s="5"/>
      <c r="I112" s="5">
        <f t="shared" si="2"/>
        <v>0</v>
      </c>
    </row>
    <row r="113" spans="1:9">
      <c r="A113" s="4">
        <v>113</v>
      </c>
      <c r="C113" s="14" t="s">
        <v>10</v>
      </c>
      <c r="D113" s="5"/>
      <c r="E113" s="5"/>
      <c r="F113" s="5"/>
      <c r="G113" s="5"/>
      <c r="I113" s="5">
        <f t="shared" si="2"/>
        <v>0</v>
      </c>
    </row>
    <row r="114" spans="1:9">
      <c r="A114" s="4">
        <v>114</v>
      </c>
      <c r="C114" s="14" t="s">
        <v>10</v>
      </c>
      <c r="D114" s="5"/>
      <c r="E114" s="5"/>
      <c r="F114" s="5"/>
      <c r="G114" s="5"/>
      <c r="I114" s="5">
        <f t="shared" si="2"/>
        <v>0</v>
      </c>
    </row>
    <row r="115" spans="1:9">
      <c r="A115" s="14">
        <v>115</v>
      </c>
      <c r="C115" s="14" t="s">
        <v>10</v>
      </c>
      <c r="D115" s="5"/>
      <c r="E115" s="5"/>
      <c r="F115" s="5"/>
      <c r="G115" s="5"/>
      <c r="I115" s="5">
        <f t="shared" si="2"/>
        <v>0</v>
      </c>
    </row>
    <row r="116" spans="1:9">
      <c r="A116" s="4">
        <v>116</v>
      </c>
      <c r="C116" s="14" t="s">
        <v>10</v>
      </c>
      <c r="D116" s="5"/>
      <c r="E116" s="5"/>
      <c r="F116" s="5"/>
      <c r="G116" s="5"/>
      <c r="I116" s="5">
        <f t="shared" si="2"/>
        <v>0</v>
      </c>
    </row>
    <row r="117" spans="1:9">
      <c r="A117" s="4">
        <v>117</v>
      </c>
      <c r="C117" s="14" t="s">
        <v>10</v>
      </c>
      <c r="D117" s="5"/>
      <c r="E117" s="5"/>
      <c r="F117" s="5"/>
      <c r="G117" s="5"/>
      <c r="I117" s="5">
        <f t="shared" si="2"/>
        <v>0</v>
      </c>
    </row>
    <row r="118" spans="1:9">
      <c r="A118" s="14">
        <v>118</v>
      </c>
      <c r="C118" s="14" t="s">
        <v>10</v>
      </c>
      <c r="D118" s="5"/>
      <c r="E118" s="5"/>
      <c r="F118" s="5"/>
      <c r="G118" s="5"/>
      <c r="I118" s="5">
        <f t="shared" si="2"/>
        <v>0</v>
      </c>
    </row>
    <row r="119" spans="1:9">
      <c r="A119" s="4">
        <v>119</v>
      </c>
      <c r="C119" s="14" t="s">
        <v>10</v>
      </c>
      <c r="D119" s="5"/>
      <c r="E119" s="5"/>
      <c r="F119" s="5"/>
      <c r="G119" s="5"/>
      <c r="I119" s="5">
        <f t="shared" si="2"/>
        <v>0</v>
      </c>
    </row>
    <row r="120" spans="1:9">
      <c r="A120" s="4">
        <v>120</v>
      </c>
      <c r="C120" s="14" t="s">
        <v>10</v>
      </c>
      <c r="D120" s="5"/>
      <c r="E120" s="5"/>
      <c r="F120" s="5"/>
      <c r="G120" s="5"/>
      <c r="I120" s="5">
        <f t="shared" si="2"/>
        <v>0</v>
      </c>
    </row>
    <row r="121" spans="1:9">
      <c r="A121" s="14">
        <v>121</v>
      </c>
      <c r="C121" s="14" t="s">
        <v>10</v>
      </c>
      <c r="D121" s="5"/>
      <c r="E121" s="5"/>
      <c r="F121" s="5"/>
      <c r="G121" s="5"/>
      <c r="I121" s="5">
        <f t="shared" si="2"/>
        <v>0</v>
      </c>
    </row>
    <row r="122" spans="1:9">
      <c r="A122" s="4">
        <v>122</v>
      </c>
      <c r="C122" s="14" t="s">
        <v>10</v>
      </c>
      <c r="D122" s="5"/>
      <c r="E122" s="5"/>
      <c r="F122" s="5"/>
      <c r="G122" s="5"/>
      <c r="I122" s="5">
        <f t="shared" si="2"/>
        <v>0</v>
      </c>
    </row>
    <row r="123" spans="1:9">
      <c r="A123" s="4">
        <v>123</v>
      </c>
      <c r="C123" s="14" t="s">
        <v>10</v>
      </c>
      <c r="D123" s="5"/>
      <c r="E123" s="5"/>
      <c r="F123" s="5"/>
      <c r="G123" s="5"/>
      <c r="I123" s="5">
        <f t="shared" si="2"/>
        <v>0</v>
      </c>
    </row>
    <row r="124" spans="1:9">
      <c r="A124" s="14">
        <v>124</v>
      </c>
      <c r="C124" s="14" t="s">
        <v>10</v>
      </c>
      <c r="D124" s="5"/>
      <c r="E124" s="5"/>
      <c r="F124" s="5"/>
      <c r="G124" s="5"/>
      <c r="I124" s="5">
        <f t="shared" si="2"/>
        <v>0</v>
      </c>
    </row>
    <row r="125" spans="1:9">
      <c r="A125" s="4">
        <v>125</v>
      </c>
      <c r="C125" s="14" t="s">
        <v>10</v>
      </c>
      <c r="D125" s="5"/>
      <c r="E125" s="5"/>
      <c r="F125" s="5"/>
      <c r="G125" s="5"/>
      <c r="I125" s="5">
        <f t="shared" si="2"/>
        <v>0</v>
      </c>
    </row>
    <row r="126" spans="1:9">
      <c r="A126" s="4">
        <v>126</v>
      </c>
      <c r="C126" s="14" t="s">
        <v>10</v>
      </c>
      <c r="D126" s="5"/>
      <c r="E126" s="5"/>
      <c r="F126" s="5"/>
      <c r="G126" s="5"/>
      <c r="I126" s="5">
        <f t="shared" si="2"/>
        <v>0</v>
      </c>
    </row>
    <row r="127" spans="1:9">
      <c r="A127" s="14">
        <v>127</v>
      </c>
      <c r="C127" s="14" t="s">
        <v>10</v>
      </c>
      <c r="D127" s="5"/>
      <c r="E127" s="5"/>
      <c r="F127" s="5"/>
      <c r="G127" s="5"/>
      <c r="I127" s="5">
        <f t="shared" si="2"/>
        <v>0</v>
      </c>
    </row>
    <row r="128" spans="1:9">
      <c r="A128" s="4">
        <v>128</v>
      </c>
      <c r="C128" s="14" t="s">
        <v>10</v>
      </c>
      <c r="D128" s="5"/>
      <c r="E128" s="5"/>
      <c r="F128" s="5"/>
      <c r="G128" s="5"/>
      <c r="I128" s="5">
        <f t="shared" si="2"/>
        <v>0</v>
      </c>
    </row>
    <row r="129" spans="1:9">
      <c r="A129" s="4">
        <v>129</v>
      </c>
      <c r="C129" s="14" t="s">
        <v>10</v>
      </c>
      <c r="D129" s="5"/>
      <c r="E129" s="5"/>
      <c r="F129" s="5"/>
      <c r="G129" s="5"/>
      <c r="I129" s="5">
        <f t="shared" si="2"/>
        <v>0</v>
      </c>
    </row>
    <row r="130" spans="1:9">
      <c r="A130" s="14">
        <v>130</v>
      </c>
      <c r="C130" s="14" t="s">
        <v>10</v>
      </c>
      <c r="D130" s="5"/>
      <c r="E130" s="5"/>
      <c r="F130" s="5"/>
      <c r="G130" s="5"/>
      <c r="I130" s="5">
        <f t="shared" si="2"/>
        <v>0</v>
      </c>
    </row>
    <row r="131" spans="1:9">
      <c r="A131" s="4">
        <v>131</v>
      </c>
      <c r="C131" s="14" t="s">
        <v>10</v>
      </c>
      <c r="D131" s="5"/>
      <c r="E131" s="5"/>
      <c r="F131" s="5"/>
      <c r="G131" s="5"/>
      <c r="I131" s="5">
        <f t="shared" si="2"/>
        <v>0</v>
      </c>
    </row>
    <row r="132" spans="1:9">
      <c r="A132" s="4">
        <v>132</v>
      </c>
      <c r="C132" s="14" t="s">
        <v>10</v>
      </c>
      <c r="D132" s="5"/>
      <c r="E132" s="5"/>
      <c r="F132" s="5"/>
      <c r="G132" s="5"/>
      <c r="I132" s="5">
        <f t="shared" ref="I132:I154" si="4">SUM(D132:G132)</f>
        <v>0</v>
      </c>
    </row>
    <row r="133" spans="1:9">
      <c r="A133" s="14">
        <v>133</v>
      </c>
      <c r="C133" s="14" t="s">
        <v>10</v>
      </c>
      <c r="D133" s="5"/>
      <c r="E133" s="5"/>
      <c r="F133" s="5"/>
      <c r="G133" s="5"/>
      <c r="I133" s="5">
        <f t="shared" si="4"/>
        <v>0</v>
      </c>
    </row>
    <row r="134" spans="1:9">
      <c r="A134" s="4">
        <v>134</v>
      </c>
      <c r="C134" s="14" t="s">
        <v>10</v>
      </c>
      <c r="D134" s="5"/>
      <c r="E134" s="5"/>
      <c r="F134" s="5"/>
      <c r="G134" s="5"/>
      <c r="I134" s="5">
        <f t="shared" si="4"/>
        <v>0</v>
      </c>
    </row>
    <row r="135" spans="1:9">
      <c r="A135" s="4">
        <v>135</v>
      </c>
      <c r="C135" s="14" t="s">
        <v>10</v>
      </c>
      <c r="D135" s="5"/>
      <c r="E135" s="5"/>
      <c r="F135" s="5"/>
      <c r="G135" s="5"/>
      <c r="I135" s="5">
        <f t="shared" si="4"/>
        <v>0</v>
      </c>
    </row>
    <row r="136" spans="1:9">
      <c r="A136" s="14">
        <v>136</v>
      </c>
      <c r="C136" s="14" t="s">
        <v>10</v>
      </c>
      <c r="D136" s="5"/>
      <c r="E136" s="5"/>
      <c r="F136" s="5"/>
      <c r="G136" s="5"/>
      <c r="I136" s="5">
        <f t="shared" si="4"/>
        <v>0</v>
      </c>
    </row>
    <row r="137" spans="1:9">
      <c r="A137" s="4">
        <v>137</v>
      </c>
      <c r="C137" s="14" t="s">
        <v>10</v>
      </c>
      <c r="D137" s="5"/>
      <c r="E137" s="5"/>
      <c r="F137" s="5"/>
      <c r="G137" s="5"/>
      <c r="I137" s="5">
        <f t="shared" si="4"/>
        <v>0</v>
      </c>
    </row>
    <row r="138" spans="1:9">
      <c r="A138" s="4">
        <v>138</v>
      </c>
      <c r="C138" s="14" t="s">
        <v>10</v>
      </c>
      <c r="D138" s="5"/>
      <c r="E138" s="5"/>
      <c r="F138" s="5"/>
      <c r="G138" s="5"/>
      <c r="I138" s="5">
        <f t="shared" si="4"/>
        <v>0</v>
      </c>
    </row>
    <row r="139" spans="1:9">
      <c r="A139" s="14">
        <v>139</v>
      </c>
      <c r="C139" s="14" t="s">
        <v>10</v>
      </c>
      <c r="D139" s="5"/>
      <c r="E139" s="5"/>
      <c r="F139" s="5"/>
      <c r="G139" s="5"/>
      <c r="I139" s="5">
        <f t="shared" si="4"/>
        <v>0</v>
      </c>
    </row>
    <row r="140" spans="1:9">
      <c r="A140" s="4">
        <v>140</v>
      </c>
      <c r="C140" s="14" t="s">
        <v>10</v>
      </c>
      <c r="D140" s="5"/>
      <c r="E140" s="5"/>
      <c r="F140" s="5"/>
      <c r="G140" s="5"/>
      <c r="I140" s="5">
        <f t="shared" si="4"/>
        <v>0</v>
      </c>
    </row>
    <row r="141" spans="1:9">
      <c r="A141" s="4">
        <v>141</v>
      </c>
      <c r="C141" s="14" t="s">
        <v>10</v>
      </c>
      <c r="D141" s="5"/>
      <c r="E141" s="5"/>
      <c r="F141" s="5"/>
      <c r="G141" s="5"/>
      <c r="I141" s="5">
        <f t="shared" si="4"/>
        <v>0</v>
      </c>
    </row>
    <row r="142" spans="1:9">
      <c r="A142" s="14">
        <v>142</v>
      </c>
      <c r="C142" s="14" t="s">
        <v>10</v>
      </c>
      <c r="D142" s="5"/>
      <c r="E142" s="5"/>
      <c r="F142" s="5"/>
      <c r="G142" s="5"/>
      <c r="I142" s="5">
        <f t="shared" si="4"/>
        <v>0</v>
      </c>
    </row>
    <row r="143" spans="1:9">
      <c r="A143" s="4">
        <v>143</v>
      </c>
      <c r="C143" s="14" t="s">
        <v>10</v>
      </c>
      <c r="D143" s="5"/>
      <c r="E143" s="5"/>
      <c r="F143" s="5"/>
      <c r="G143" s="5"/>
      <c r="I143" s="5">
        <f t="shared" si="4"/>
        <v>0</v>
      </c>
    </row>
    <row r="144" spans="1:9">
      <c r="A144" s="4">
        <v>144</v>
      </c>
      <c r="C144" s="14" t="s">
        <v>10</v>
      </c>
      <c r="D144" s="5"/>
      <c r="E144" s="5"/>
      <c r="F144" s="5"/>
      <c r="G144" s="5"/>
      <c r="I144" s="5">
        <f t="shared" si="4"/>
        <v>0</v>
      </c>
    </row>
    <row r="145" spans="1:9">
      <c r="A145" s="14">
        <v>145</v>
      </c>
      <c r="C145" s="14" t="s">
        <v>10</v>
      </c>
      <c r="D145" s="5"/>
      <c r="E145" s="5"/>
      <c r="F145" s="5"/>
      <c r="G145" s="5"/>
      <c r="I145" s="5">
        <f t="shared" si="4"/>
        <v>0</v>
      </c>
    </row>
    <row r="146" spans="1:9">
      <c r="A146" s="4">
        <v>146</v>
      </c>
      <c r="C146" s="14" t="s">
        <v>10</v>
      </c>
      <c r="D146" s="5"/>
      <c r="E146" s="5"/>
      <c r="F146" s="5"/>
      <c r="G146" s="5"/>
      <c r="I146" s="5">
        <f t="shared" si="4"/>
        <v>0</v>
      </c>
    </row>
    <row r="147" spans="1:9">
      <c r="A147" s="4">
        <v>147</v>
      </c>
      <c r="C147" s="14" t="s">
        <v>10</v>
      </c>
      <c r="D147" s="5"/>
      <c r="E147" s="5"/>
      <c r="F147" s="5"/>
      <c r="G147" s="5"/>
      <c r="I147" s="5">
        <f t="shared" si="4"/>
        <v>0</v>
      </c>
    </row>
    <row r="148" spans="1:9">
      <c r="A148" s="14">
        <v>148</v>
      </c>
      <c r="C148" s="14" t="s">
        <v>10</v>
      </c>
      <c r="D148" s="5"/>
      <c r="E148" s="5"/>
      <c r="F148" s="5"/>
      <c r="G148" s="5"/>
      <c r="I148" s="5">
        <f t="shared" si="4"/>
        <v>0</v>
      </c>
    </row>
    <row r="149" spans="1:9">
      <c r="A149" s="4">
        <v>149</v>
      </c>
      <c r="C149" s="14" t="s">
        <v>10</v>
      </c>
      <c r="D149" s="5"/>
      <c r="E149" s="5"/>
      <c r="F149" s="5"/>
      <c r="G149" s="5"/>
      <c r="I149" s="5">
        <f t="shared" si="4"/>
        <v>0</v>
      </c>
    </row>
    <row r="150" spans="1:9">
      <c r="A150" s="4">
        <v>150</v>
      </c>
      <c r="C150" s="14" t="s">
        <v>10</v>
      </c>
      <c r="D150" s="5"/>
      <c r="E150" s="5"/>
      <c r="F150" s="5"/>
      <c r="G150" s="5"/>
      <c r="I150" s="5">
        <f t="shared" si="4"/>
        <v>0</v>
      </c>
    </row>
    <row r="151" spans="1:9">
      <c r="A151" s="14">
        <v>151</v>
      </c>
      <c r="C151" s="14" t="s">
        <v>10</v>
      </c>
      <c r="D151" s="5"/>
      <c r="E151" s="5"/>
      <c r="F151" s="5"/>
      <c r="G151" s="5"/>
      <c r="I151" s="5">
        <f t="shared" si="4"/>
        <v>0</v>
      </c>
    </row>
    <row r="152" spans="1:9">
      <c r="A152" s="4">
        <v>152</v>
      </c>
      <c r="C152" s="14" t="s">
        <v>10</v>
      </c>
      <c r="D152" s="5"/>
      <c r="E152" s="5"/>
      <c r="F152" s="5"/>
      <c r="G152" s="5"/>
      <c r="I152" s="5">
        <f t="shared" si="4"/>
        <v>0</v>
      </c>
    </row>
    <row r="153" spans="1:9">
      <c r="A153" s="4">
        <v>153</v>
      </c>
      <c r="C153" s="14" t="s">
        <v>10</v>
      </c>
      <c r="D153" s="5"/>
      <c r="E153" s="5"/>
      <c r="F153" s="5"/>
      <c r="G153" s="5"/>
      <c r="I153" s="5">
        <f t="shared" si="4"/>
        <v>0</v>
      </c>
    </row>
    <row r="154" spans="1:9">
      <c r="A154" s="14">
        <v>154</v>
      </c>
      <c r="C154" s="14" t="s">
        <v>10</v>
      </c>
      <c r="D154" s="5"/>
      <c r="E154" s="5"/>
      <c r="F154" s="5"/>
      <c r="G154" s="5"/>
      <c r="I154" s="5">
        <f t="shared" si="4"/>
        <v>0</v>
      </c>
    </row>
    <row r="155" spans="1:9">
      <c r="A155" s="4">
        <v>155</v>
      </c>
      <c r="C155" s="14" t="s">
        <v>10</v>
      </c>
      <c r="D155" s="5"/>
      <c r="E155" s="5"/>
      <c r="F155" s="5"/>
      <c r="G155" s="5"/>
    </row>
    <row r="156" spans="1:9">
      <c r="A156" s="4">
        <v>156</v>
      </c>
      <c r="C156" s="14" t="s">
        <v>10</v>
      </c>
      <c r="D156" s="5"/>
      <c r="E156" s="5"/>
      <c r="F156" s="5"/>
      <c r="G156" s="5"/>
    </row>
    <row r="157" spans="1:9">
      <c r="A157" s="14">
        <v>157</v>
      </c>
      <c r="C157" s="14" t="s">
        <v>10</v>
      </c>
      <c r="D157" s="5"/>
      <c r="E157" s="5"/>
      <c r="F157" s="5"/>
      <c r="G157" s="5"/>
    </row>
    <row r="158" spans="1:9">
      <c r="A158" s="4">
        <v>158</v>
      </c>
      <c r="C158" s="14" t="s">
        <v>10</v>
      </c>
      <c r="D158" s="5"/>
      <c r="E158" s="5"/>
      <c r="F158" s="5"/>
      <c r="G158" s="5"/>
    </row>
    <row r="159" spans="1:9">
      <c r="A159" s="4">
        <v>159</v>
      </c>
      <c r="C159" s="14" t="s">
        <v>10</v>
      </c>
      <c r="D159" s="5"/>
      <c r="E159" s="5"/>
      <c r="F159" s="5"/>
      <c r="G159" s="5"/>
    </row>
    <row r="160" spans="1:9">
      <c r="A160" s="14">
        <v>160</v>
      </c>
      <c r="C160" s="14" t="s">
        <v>10</v>
      </c>
      <c r="D160" s="5"/>
      <c r="E160" s="5"/>
      <c r="F160" s="5"/>
      <c r="G160" s="5"/>
    </row>
    <row r="161" spans="1:7">
      <c r="A161" s="4">
        <v>161</v>
      </c>
      <c r="C161" s="14" t="s">
        <v>10</v>
      </c>
      <c r="D161" s="5"/>
      <c r="E161" s="5"/>
      <c r="F161" s="5"/>
      <c r="G161" s="5"/>
    </row>
    <row r="162" spans="1:7">
      <c r="A162" s="4">
        <v>162</v>
      </c>
      <c r="C162" s="14" t="s">
        <v>10</v>
      </c>
      <c r="D162" s="5"/>
      <c r="E162" s="5"/>
      <c r="F162" s="5"/>
      <c r="G162" s="5"/>
    </row>
    <row r="163" spans="1:7">
      <c r="A163" s="14">
        <v>163</v>
      </c>
      <c r="C163" s="14" t="s">
        <v>10</v>
      </c>
      <c r="D163" s="5"/>
      <c r="E163" s="5"/>
      <c r="F163" s="5"/>
      <c r="G163" s="5"/>
    </row>
    <row r="164" spans="1:7">
      <c r="A164" s="4">
        <v>164</v>
      </c>
      <c r="C164" s="14" t="s">
        <v>10</v>
      </c>
      <c r="D164" s="5"/>
      <c r="E164" s="5"/>
      <c r="F164" s="5"/>
      <c r="G164" s="5"/>
    </row>
    <row r="165" spans="1:7">
      <c r="A165" s="4">
        <v>165</v>
      </c>
      <c r="C165" s="14" t="s">
        <v>10</v>
      </c>
      <c r="D165" s="5"/>
      <c r="E165" s="5"/>
      <c r="F165" s="5"/>
      <c r="G165" s="5"/>
    </row>
    <row r="166" spans="1:7">
      <c r="A166" s="14">
        <v>166</v>
      </c>
      <c r="C166" s="14" t="s">
        <v>10</v>
      </c>
      <c r="D166" s="5"/>
      <c r="E166" s="5"/>
      <c r="F166" s="5"/>
      <c r="G166" s="5"/>
    </row>
    <row r="167" spans="1:7">
      <c r="A167" s="4">
        <v>167</v>
      </c>
      <c r="C167" s="14" t="s">
        <v>10</v>
      </c>
      <c r="D167" s="5"/>
      <c r="E167" s="5"/>
      <c r="F167" s="5"/>
      <c r="G167" s="5"/>
    </row>
    <row r="168" spans="1:7">
      <c r="A168" s="4">
        <v>168</v>
      </c>
      <c r="C168" s="14" t="s">
        <v>10</v>
      </c>
    </row>
    <row r="169" spans="1:7">
      <c r="A169" s="14">
        <v>169</v>
      </c>
      <c r="C169" s="14" t="s">
        <v>10</v>
      </c>
    </row>
    <row r="170" spans="1:7">
      <c r="A170" s="4">
        <v>170</v>
      </c>
      <c r="C170" s="14" t="s">
        <v>10</v>
      </c>
    </row>
    <row r="171" spans="1:7">
      <c r="A171" s="4">
        <v>171</v>
      </c>
      <c r="C171" s="14" t="s">
        <v>10</v>
      </c>
    </row>
    <row r="172" spans="1:7">
      <c r="A172" s="14">
        <v>172</v>
      </c>
      <c r="C172" s="14" t="s">
        <v>10</v>
      </c>
    </row>
    <row r="173" spans="1:7">
      <c r="A173" s="4">
        <v>173</v>
      </c>
      <c r="C173" s="14" t="s">
        <v>10</v>
      </c>
    </row>
    <row r="174" spans="1:7">
      <c r="A174" s="4">
        <v>174</v>
      </c>
      <c r="C174" s="14" t="s">
        <v>10</v>
      </c>
    </row>
    <row r="175" spans="1:7">
      <c r="A175" s="14">
        <v>175</v>
      </c>
      <c r="C175" s="14" t="s">
        <v>10</v>
      </c>
    </row>
    <row r="176" spans="1:7">
      <c r="A176" s="4">
        <v>176</v>
      </c>
      <c r="C176" s="14" t="s">
        <v>10</v>
      </c>
    </row>
    <row r="177" spans="1:3">
      <c r="A177" s="4">
        <v>177</v>
      </c>
      <c r="C177" s="14" t="s">
        <v>10</v>
      </c>
    </row>
    <row r="178" spans="1:3">
      <c r="A178" s="14">
        <v>178</v>
      </c>
    </row>
    <row r="179" spans="1:3">
      <c r="A179" s="4">
        <v>179</v>
      </c>
    </row>
    <row r="180" spans="1:3">
      <c r="A180" s="4">
        <v>180</v>
      </c>
    </row>
    <row r="181" spans="1:3">
      <c r="A181" s="14">
        <v>181</v>
      </c>
    </row>
    <row r="182" spans="1:3">
      <c r="A182" s="4">
        <v>182</v>
      </c>
    </row>
    <row r="183" spans="1:3">
      <c r="A183" s="4">
        <v>183</v>
      </c>
    </row>
    <row r="184" spans="1:3">
      <c r="A184" s="14">
        <v>184</v>
      </c>
    </row>
    <row r="185" spans="1:3">
      <c r="A185" s="4">
        <v>185</v>
      </c>
    </row>
    <row r="186" spans="1:3">
      <c r="A186" s="4">
        <v>186</v>
      </c>
    </row>
    <row r="187" spans="1:3">
      <c r="A187" s="14">
        <v>187</v>
      </c>
    </row>
    <row r="188" spans="1:3">
      <c r="A188" s="4">
        <v>188</v>
      </c>
    </row>
    <row r="189" spans="1:3">
      <c r="A189" s="4">
        <v>189</v>
      </c>
    </row>
    <row r="190" spans="1:3">
      <c r="A190" s="14">
        <v>190</v>
      </c>
    </row>
    <row r="191" spans="1:3">
      <c r="A191" s="4">
        <v>191</v>
      </c>
    </row>
    <row r="192" spans="1:3">
      <c r="A192" s="4">
        <v>192</v>
      </c>
    </row>
    <row r="193" spans="1:1">
      <c r="A193" s="14">
        <v>193</v>
      </c>
    </row>
    <row r="194" spans="1:1">
      <c r="A194" s="4">
        <v>194</v>
      </c>
    </row>
    <row r="195" spans="1:1">
      <c r="A195" s="4">
        <v>195</v>
      </c>
    </row>
    <row r="196" spans="1:1">
      <c r="A196" s="14">
        <v>196</v>
      </c>
    </row>
    <row r="197" spans="1:1">
      <c r="A197" s="4">
        <v>197</v>
      </c>
    </row>
    <row r="198" spans="1:1">
      <c r="A198" s="4">
        <v>198</v>
      </c>
    </row>
    <row r="199" spans="1:1">
      <c r="A199" s="14">
        <v>199</v>
      </c>
    </row>
    <row r="200" spans="1:1">
      <c r="A200" s="4">
        <v>200</v>
      </c>
    </row>
    <row r="201" spans="1:1">
      <c r="A201" s="4">
        <v>201</v>
      </c>
    </row>
    <row r="202" spans="1:1">
      <c r="A202" s="14">
        <v>202</v>
      </c>
    </row>
    <row r="203" spans="1:1">
      <c r="A203" s="4">
        <v>203</v>
      </c>
    </row>
    <row r="204" spans="1:1">
      <c r="A204" s="4">
        <v>204</v>
      </c>
    </row>
    <row r="205" spans="1:1">
      <c r="A205" s="14">
        <v>205</v>
      </c>
    </row>
    <row r="206" spans="1:1">
      <c r="A206" s="4">
        <v>206</v>
      </c>
    </row>
    <row r="207" spans="1:1">
      <c r="A207" s="4">
        <v>207</v>
      </c>
    </row>
    <row r="208" spans="1:1">
      <c r="A208" s="14">
        <v>208</v>
      </c>
    </row>
    <row r="209" spans="1:1">
      <c r="A209" s="4">
        <v>209</v>
      </c>
    </row>
  </sheetData>
  <sortState ref="A3:I55">
    <sortCondition ref="B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1"/>
  <sheetViews>
    <sheetView tabSelected="1" workbookViewId="0">
      <selection activeCell="D8" sqref="D8"/>
    </sheetView>
  </sheetViews>
  <sheetFormatPr defaultColWidth="8.85546875" defaultRowHeight="15"/>
  <cols>
    <col min="1" max="1" width="4.140625" customWidth="1"/>
    <col min="2" max="2" width="39.7109375" customWidth="1"/>
    <col min="3" max="3" width="9.42578125" customWidth="1"/>
    <col min="4" max="6" width="10" customWidth="1"/>
    <col min="7" max="7" width="10.42578125" customWidth="1"/>
    <col min="8" max="8" width="11" customWidth="1"/>
    <col min="9" max="9" width="10.5703125" bestFit="1" customWidth="1"/>
    <col min="10" max="10" width="15" customWidth="1"/>
    <col min="11" max="11" width="19.42578125" customWidth="1"/>
    <col min="12" max="12" width="9.7109375" bestFit="1" customWidth="1"/>
  </cols>
  <sheetData>
    <row r="1" spans="1:12">
      <c r="B1" s="2" t="s">
        <v>48</v>
      </c>
    </row>
    <row r="2" spans="1:12" ht="30.75" thickBot="1">
      <c r="A2" s="1" t="s">
        <v>0</v>
      </c>
      <c r="B2" s="1" t="s">
        <v>1</v>
      </c>
      <c r="C2" s="3" t="s">
        <v>2</v>
      </c>
      <c r="D2" s="3" t="s">
        <v>4</v>
      </c>
      <c r="E2" s="3" t="s">
        <v>65</v>
      </c>
      <c r="F2" s="3" t="s">
        <v>77</v>
      </c>
      <c r="G2" s="3" t="s">
        <v>40</v>
      </c>
      <c r="H2" s="3" t="s">
        <v>7</v>
      </c>
      <c r="I2" s="3" t="s">
        <v>8</v>
      </c>
      <c r="J2" s="3" t="s">
        <v>63</v>
      </c>
      <c r="K2" s="1" t="s">
        <v>3</v>
      </c>
    </row>
    <row r="3" spans="1:12" ht="16.5" thickBot="1">
      <c r="A3" s="4">
        <v>1</v>
      </c>
      <c r="B3" s="54" t="s">
        <v>681</v>
      </c>
      <c r="C3" s="5" t="s">
        <v>10</v>
      </c>
      <c r="D3" s="5"/>
      <c r="E3" s="5"/>
      <c r="F3" s="5"/>
      <c r="G3" s="5"/>
      <c r="H3" s="5">
        <v>175000</v>
      </c>
      <c r="I3" s="5">
        <f>SUM(D3:G3)</f>
        <v>0</v>
      </c>
      <c r="J3" s="5">
        <f>100000-I3</f>
        <v>100000</v>
      </c>
      <c r="K3" s="88"/>
    </row>
    <row r="4" spans="1:12" ht="16.5" thickBot="1">
      <c r="A4" s="4">
        <v>2</v>
      </c>
      <c r="B4" s="54" t="s">
        <v>682</v>
      </c>
      <c r="C4" s="5" t="s">
        <v>10</v>
      </c>
      <c r="D4" s="5"/>
      <c r="E4" s="5"/>
      <c r="F4" s="5"/>
      <c r="G4" s="5"/>
      <c r="H4" s="5">
        <v>175000</v>
      </c>
      <c r="I4" s="5">
        <f t="shared" ref="I4:I58" si="0">SUM(D4:G4)</f>
        <v>0</v>
      </c>
      <c r="J4" s="5">
        <f t="shared" ref="J4:J58" si="1">100000-I4</f>
        <v>100000</v>
      </c>
      <c r="K4" s="73"/>
    </row>
    <row r="5" spans="1:12" ht="16.5" thickBot="1">
      <c r="A5" s="4">
        <v>3</v>
      </c>
      <c r="B5" s="54" t="s">
        <v>683</v>
      </c>
      <c r="C5" s="5" t="s">
        <v>10</v>
      </c>
      <c r="D5" s="5"/>
      <c r="E5" s="5"/>
      <c r="F5" s="5"/>
      <c r="G5" s="5"/>
      <c r="H5" s="5">
        <v>175000</v>
      </c>
      <c r="I5" s="5">
        <f t="shared" si="0"/>
        <v>0</v>
      </c>
      <c r="J5" s="5">
        <f t="shared" si="1"/>
        <v>100000</v>
      </c>
      <c r="K5" s="78"/>
    </row>
    <row r="6" spans="1:12" ht="16.5" thickBot="1">
      <c r="A6" s="4">
        <v>4</v>
      </c>
      <c r="B6" s="54" t="s">
        <v>684</v>
      </c>
      <c r="C6" s="5" t="s">
        <v>10</v>
      </c>
      <c r="D6" s="5"/>
      <c r="E6" s="5"/>
      <c r="F6" s="5"/>
      <c r="G6" s="5"/>
      <c r="H6" s="5">
        <v>175000</v>
      </c>
      <c r="I6" s="5">
        <f t="shared" si="0"/>
        <v>0</v>
      </c>
      <c r="J6" s="5">
        <f t="shared" si="1"/>
        <v>100000</v>
      </c>
      <c r="K6" s="69"/>
    </row>
    <row r="7" spans="1:12" ht="16.5" thickBot="1">
      <c r="A7" s="4">
        <v>5</v>
      </c>
      <c r="B7" s="54" t="s">
        <v>685</v>
      </c>
      <c r="C7" s="5" t="s">
        <v>10</v>
      </c>
      <c r="D7" s="5">
        <v>100000</v>
      </c>
      <c r="E7" s="5"/>
      <c r="F7" s="5"/>
      <c r="G7" s="5"/>
      <c r="H7" s="5">
        <v>175000</v>
      </c>
      <c r="I7" s="5">
        <f t="shared" si="0"/>
        <v>100000</v>
      </c>
      <c r="J7" s="5">
        <f t="shared" si="1"/>
        <v>0</v>
      </c>
      <c r="K7" s="69"/>
      <c r="L7" s="196"/>
    </row>
    <row r="8" spans="1:12" ht="16.5" thickBot="1">
      <c r="A8" s="4">
        <v>6</v>
      </c>
      <c r="B8" s="54" t="s">
        <v>686</v>
      </c>
      <c r="C8" s="5" t="s">
        <v>10</v>
      </c>
      <c r="D8" s="5">
        <v>90000</v>
      </c>
      <c r="E8" s="5"/>
      <c r="F8" s="5"/>
      <c r="G8" s="5"/>
      <c r="H8" s="5">
        <v>175000</v>
      </c>
      <c r="I8" s="5">
        <f t="shared" si="0"/>
        <v>90000</v>
      </c>
      <c r="J8" s="5">
        <f t="shared" si="1"/>
        <v>10000</v>
      </c>
      <c r="K8" s="69"/>
    </row>
    <row r="9" spans="1:12" ht="16.5" thickBot="1">
      <c r="A9" s="4">
        <v>7</v>
      </c>
      <c r="B9" s="54" t="s">
        <v>687</v>
      </c>
      <c r="C9" s="5" t="s">
        <v>10</v>
      </c>
      <c r="D9" s="5"/>
      <c r="E9" s="5"/>
      <c r="F9" s="5"/>
      <c r="G9" s="5"/>
      <c r="H9" s="5">
        <v>175000</v>
      </c>
      <c r="I9" s="5">
        <f t="shared" si="0"/>
        <v>0</v>
      </c>
      <c r="J9" s="5">
        <f t="shared" si="1"/>
        <v>100000</v>
      </c>
      <c r="K9" s="69"/>
    </row>
    <row r="10" spans="1:12" ht="16.5" thickBot="1">
      <c r="A10" s="4">
        <v>8</v>
      </c>
      <c r="B10" s="54" t="s">
        <v>688</v>
      </c>
      <c r="C10" s="5" t="s">
        <v>10</v>
      </c>
      <c r="D10" s="5"/>
      <c r="E10" s="5"/>
      <c r="F10" s="5"/>
      <c r="G10" s="5"/>
      <c r="H10" s="5">
        <v>175000</v>
      </c>
      <c r="I10" s="5">
        <f t="shared" si="0"/>
        <v>0</v>
      </c>
      <c r="J10" s="5">
        <f t="shared" si="1"/>
        <v>100000</v>
      </c>
      <c r="K10" s="77"/>
    </row>
    <row r="11" spans="1:12" ht="16.5" thickBot="1">
      <c r="A11" s="4">
        <v>9</v>
      </c>
      <c r="B11" s="54" t="s">
        <v>689</v>
      </c>
      <c r="C11" s="5" t="s">
        <v>10</v>
      </c>
      <c r="D11" s="5">
        <v>50000</v>
      </c>
      <c r="E11" s="5"/>
      <c r="F11" s="5"/>
      <c r="G11" s="5"/>
      <c r="H11" s="5">
        <v>175000</v>
      </c>
      <c r="I11" s="5">
        <f t="shared" si="0"/>
        <v>50000</v>
      </c>
      <c r="J11" s="5">
        <f t="shared" si="1"/>
        <v>50000</v>
      </c>
      <c r="K11" s="72"/>
    </row>
    <row r="12" spans="1:12" s="33" customFormat="1" ht="16.5" thickBot="1">
      <c r="A12" s="14">
        <v>10</v>
      </c>
      <c r="B12" s="54" t="s">
        <v>690</v>
      </c>
      <c r="C12" s="5" t="s">
        <v>10</v>
      </c>
      <c r="D12" s="15"/>
      <c r="E12" s="15"/>
      <c r="F12" s="15"/>
      <c r="G12" s="15"/>
      <c r="H12" s="5">
        <v>175000</v>
      </c>
      <c r="I12" s="5">
        <f t="shared" si="0"/>
        <v>0</v>
      </c>
      <c r="J12" s="5">
        <f t="shared" si="1"/>
        <v>100000</v>
      </c>
      <c r="K12" s="176"/>
    </row>
    <row r="13" spans="1:12" s="33" customFormat="1" ht="16.5" thickBot="1">
      <c r="A13" s="14">
        <v>11</v>
      </c>
      <c r="B13" s="54" t="s">
        <v>691</v>
      </c>
      <c r="C13" s="5" t="s">
        <v>10</v>
      </c>
      <c r="D13" s="15"/>
      <c r="E13" s="15"/>
      <c r="F13" s="15"/>
      <c r="G13" s="15"/>
      <c r="H13" s="5">
        <v>175000</v>
      </c>
      <c r="I13" s="5">
        <f t="shared" si="0"/>
        <v>0</v>
      </c>
      <c r="J13" s="5">
        <f t="shared" si="1"/>
        <v>100000</v>
      </c>
      <c r="K13" s="176"/>
    </row>
    <row r="14" spans="1:12" ht="16.5" thickBot="1">
      <c r="A14" s="4">
        <v>12</v>
      </c>
      <c r="B14" s="54" t="s">
        <v>692</v>
      </c>
      <c r="C14" s="5" t="s">
        <v>10</v>
      </c>
      <c r="D14" s="4"/>
      <c r="E14" s="4"/>
      <c r="F14" s="4"/>
      <c r="G14" s="4"/>
      <c r="H14" s="5">
        <v>175000</v>
      </c>
      <c r="I14" s="5">
        <f t="shared" si="0"/>
        <v>0</v>
      </c>
      <c r="J14" s="5">
        <f t="shared" si="1"/>
        <v>100000</v>
      </c>
      <c r="K14" s="72"/>
    </row>
    <row r="15" spans="1:12" ht="16.5" thickBot="1">
      <c r="A15" s="4">
        <v>13</v>
      </c>
      <c r="B15" s="54" t="s">
        <v>693</v>
      </c>
      <c r="C15" s="5" t="s">
        <v>10</v>
      </c>
      <c r="D15" s="5">
        <v>15000</v>
      </c>
      <c r="E15" s="5">
        <v>85000</v>
      </c>
      <c r="F15" s="5"/>
      <c r="G15" s="5"/>
      <c r="H15" s="5">
        <v>175000</v>
      </c>
      <c r="I15" s="5">
        <f t="shared" si="0"/>
        <v>100000</v>
      </c>
      <c r="J15" s="5">
        <f t="shared" si="1"/>
        <v>0</v>
      </c>
      <c r="K15" s="73"/>
    </row>
    <row r="16" spans="1:12" ht="16.5" thickBot="1">
      <c r="A16" s="4">
        <v>14</v>
      </c>
      <c r="B16" s="54" t="s">
        <v>694</v>
      </c>
      <c r="C16" s="5" t="s">
        <v>10</v>
      </c>
      <c r="D16" s="5">
        <v>100000</v>
      </c>
      <c r="E16" s="5"/>
      <c r="F16" s="5"/>
      <c r="G16" s="5"/>
      <c r="H16" s="5">
        <v>175000</v>
      </c>
      <c r="I16" s="5">
        <f t="shared" si="0"/>
        <v>100000</v>
      </c>
      <c r="J16" s="5">
        <f t="shared" si="1"/>
        <v>0</v>
      </c>
      <c r="K16" s="72"/>
    </row>
    <row r="17" spans="1:12" ht="16.5" thickBot="1">
      <c r="A17" s="4">
        <v>15</v>
      </c>
      <c r="B17" s="54" t="s">
        <v>695</v>
      </c>
      <c r="C17" s="5" t="s">
        <v>10</v>
      </c>
      <c r="D17" s="5"/>
      <c r="E17" s="5"/>
      <c r="F17" s="5"/>
      <c r="G17" s="5"/>
      <c r="H17" s="5">
        <v>175000</v>
      </c>
      <c r="I17" s="5">
        <f t="shared" si="0"/>
        <v>0</v>
      </c>
      <c r="J17" s="5">
        <f t="shared" si="1"/>
        <v>100000</v>
      </c>
      <c r="K17" s="69"/>
    </row>
    <row r="18" spans="1:12" ht="16.5" thickBot="1">
      <c r="A18" s="4">
        <v>16</v>
      </c>
      <c r="B18" s="54" t="s">
        <v>696</v>
      </c>
      <c r="C18" s="5" t="s">
        <v>10</v>
      </c>
      <c r="D18" s="5"/>
      <c r="E18" s="5"/>
      <c r="F18" s="5"/>
      <c r="G18" s="5"/>
      <c r="H18" s="5">
        <v>175000</v>
      </c>
      <c r="I18" s="5">
        <f t="shared" si="0"/>
        <v>0</v>
      </c>
      <c r="J18" s="5">
        <f t="shared" si="1"/>
        <v>100000</v>
      </c>
      <c r="K18" s="69"/>
    </row>
    <row r="19" spans="1:12" ht="16.5" thickBot="1">
      <c r="A19" s="4">
        <v>17</v>
      </c>
      <c r="B19" s="54" t="s">
        <v>697</v>
      </c>
      <c r="C19" s="5" t="s">
        <v>10</v>
      </c>
      <c r="D19" s="5"/>
      <c r="E19" s="5"/>
      <c r="F19" s="5"/>
      <c r="G19" s="5"/>
      <c r="H19" s="5">
        <v>175000</v>
      </c>
      <c r="I19" s="5">
        <f t="shared" si="0"/>
        <v>0</v>
      </c>
      <c r="J19" s="5">
        <f t="shared" si="1"/>
        <v>100000</v>
      </c>
      <c r="K19" s="69"/>
    </row>
    <row r="20" spans="1:12" ht="15" customHeight="1" thickBot="1">
      <c r="A20" s="4">
        <v>18</v>
      </c>
      <c r="B20" s="54" t="s">
        <v>698</v>
      </c>
      <c r="C20" s="5" t="s">
        <v>10</v>
      </c>
      <c r="D20" s="5">
        <v>15000</v>
      </c>
      <c r="E20" s="5"/>
      <c r="F20" s="5"/>
      <c r="G20" s="5"/>
      <c r="H20" s="5">
        <v>175000</v>
      </c>
      <c r="I20" s="5">
        <f t="shared" si="0"/>
        <v>15000</v>
      </c>
      <c r="J20" s="5">
        <f t="shared" si="1"/>
        <v>85000</v>
      </c>
      <c r="K20" s="69"/>
    </row>
    <row r="21" spans="1:12" ht="16.5" thickBot="1">
      <c r="A21" s="4">
        <v>19</v>
      </c>
      <c r="B21" s="54" t="s">
        <v>699</v>
      </c>
      <c r="C21" s="5" t="s">
        <v>10</v>
      </c>
      <c r="D21" s="5"/>
      <c r="E21" s="5"/>
      <c r="F21" s="5"/>
      <c r="G21" s="26"/>
      <c r="H21" s="5">
        <v>175000</v>
      </c>
      <c r="I21" s="5">
        <f t="shared" si="0"/>
        <v>0</v>
      </c>
      <c r="J21" s="5">
        <f t="shared" si="1"/>
        <v>100000</v>
      </c>
      <c r="K21" s="69"/>
    </row>
    <row r="22" spans="1:12" ht="16.5" thickBot="1">
      <c r="A22" s="4">
        <v>20</v>
      </c>
      <c r="B22" s="54" t="s">
        <v>700</v>
      </c>
      <c r="C22" s="5" t="s">
        <v>10</v>
      </c>
      <c r="D22" s="5">
        <v>25000</v>
      </c>
      <c r="E22" s="5"/>
      <c r="F22" s="5"/>
      <c r="G22" s="26"/>
      <c r="H22" s="5">
        <v>175000</v>
      </c>
      <c r="I22" s="5">
        <f t="shared" si="0"/>
        <v>25000</v>
      </c>
      <c r="J22" s="5">
        <f t="shared" si="1"/>
        <v>75000</v>
      </c>
      <c r="K22" s="69"/>
    </row>
    <row r="23" spans="1:12" s="33" customFormat="1" ht="16.5" thickBot="1">
      <c r="A23" s="14">
        <v>21</v>
      </c>
      <c r="B23" s="54" t="s">
        <v>701</v>
      </c>
      <c r="C23" s="5" t="s">
        <v>10</v>
      </c>
      <c r="D23" s="15"/>
      <c r="E23" s="15"/>
      <c r="F23" s="15"/>
      <c r="G23" s="15"/>
      <c r="H23" s="5">
        <v>175000</v>
      </c>
      <c r="I23" s="5">
        <f t="shared" si="0"/>
        <v>0</v>
      </c>
      <c r="J23" s="5">
        <f t="shared" si="1"/>
        <v>100000</v>
      </c>
      <c r="K23" s="176"/>
      <c r="L23" s="157"/>
    </row>
    <row r="24" spans="1:12" ht="16.5" thickBot="1">
      <c r="A24" s="4">
        <v>22</v>
      </c>
      <c r="B24" s="54" t="s">
        <v>1658</v>
      </c>
      <c r="C24" s="5" t="s">
        <v>10</v>
      </c>
      <c r="D24" s="5">
        <v>175000</v>
      </c>
      <c r="E24" s="5"/>
      <c r="F24" s="5"/>
      <c r="G24" s="5"/>
      <c r="H24" s="5">
        <v>175000</v>
      </c>
      <c r="I24" s="5">
        <f t="shared" si="0"/>
        <v>175000</v>
      </c>
      <c r="J24" s="5">
        <f t="shared" si="1"/>
        <v>-75000</v>
      </c>
      <c r="K24" s="77"/>
    </row>
    <row r="25" spans="1:12" s="33" customFormat="1" ht="16.5" thickBot="1">
      <c r="A25" s="14">
        <v>23</v>
      </c>
      <c r="B25" s="54" t="s">
        <v>702</v>
      </c>
      <c r="C25" s="5" t="s">
        <v>10</v>
      </c>
      <c r="D25" s="15"/>
      <c r="E25" s="15"/>
      <c r="F25" s="15"/>
      <c r="G25" s="15"/>
      <c r="H25" s="5">
        <v>175000</v>
      </c>
      <c r="I25" s="5">
        <f t="shared" si="0"/>
        <v>0</v>
      </c>
      <c r="J25" s="5">
        <f t="shared" si="1"/>
        <v>100000</v>
      </c>
      <c r="K25" s="173"/>
      <c r="L25" s="157"/>
    </row>
    <row r="26" spans="1:12" ht="16.5" thickBot="1">
      <c r="A26" s="4">
        <v>24</v>
      </c>
      <c r="B26" s="54" t="s">
        <v>703</v>
      </c>
      <c r="C26" s="5" t="s">
        <v>10</v>
      </c>
      <c r="D26" s="4"/>
      <c r="E26" s="4"/>
      <c r="F26" s="4"/>
      <c r="G26" s="4"/>
      <c r="H26" s="5">
        <v>175000</v>
      </c>
      <c r="I26" s="5">
        <f t="shared" si="0"/>
        <v>0</v>
      </c>
      <c r="J26" s="5">
        <f t="shared" si="1"/>
        <v>100000</v>
      </c>
      <c r="K26" s="72"/>
    </row>
    <row r="27" spans="1:12" ht="18" customHeight="1" thickBot="1">
      <c r="A27" s="4">
        <v>25</v>
      </c>
      <c r="B27" s="54" t="s">
        <v>704</v>
      </c>
      <c r="C27" s="5" t="s">
        <v>10</v>
      </c>
      <c r="D27" s="5">
        <v>100000</v>
      </c>
      <c r="E27" s="5"/>
      <c r="F27" s="5"/>
      <c r="G27" s="5"/>
      <c r="H27" s="5">
        <v>175000</v>
      </c>
      <c r="I27" s="5">
        <f t="shared" si="0"/>
        <v>100000</v>
      </c>
      <c r="J27" s="5">
        <f t="shared" si="1"/>
        <v>0</v>
      </c>
      <c r="K27" s="69"/>
    </row>
    <row r="28" spans="1:12" ht="16.5" thickBot="1">
      <c r="A28" s="4">
        <v>26</v>
      </c>
      <c r="B28" s="54" t="s">
        <v>705</v>
      </c>
      <c r="C28" s="5" t="s">
        <v>10</v>
      </c>
      <c r="D28" s="4">
        <v>15000</v>
      </c>
      <c r="E28" s="4"/>
      <c r="F28" s="4"/>
      <c r="G28" s="4"/>
      <c r="H28" s="5">
        <v>175000</v>
      </c>
      <c r="I28" s="5">
        <f t="shared" si="0"/>
        <v>15000</v>
      </c>
      <c r="J28" s="5">
        <f t="shared" si="1"/>
        <v>85000</v>
      </c>
      <c r="K28" s="65"/>
    </row>
    <row r="29" spans="1:12" ht="16.5" thickBot="1">
      <c r="A29" s="4">
        <v>27</v>
      </c>
      <c r="B29" s="54" t="s">
        <v>706</v>
      </c>
      <c r="C29" s="5" t="s">
        <v>10</v>
      </c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  <c r="K29" s="69"/>
    </row>
    <row r="30" spans="1:12" ht="16.5" thickBot="1">
      <c r="A30" s="4">
        <v>28</v>
      </c>
      <c r="B30" s="54" t="s">
        <v>707</v>
      </c>
      <c r="C30" s="5" t="s">
        <v>10</v>
      </c>
      <c r="D30" s="5"/>
      <c r="E30" s="5"/>
      <c r="F30" s="5"/>
      <c r="G30" s="5"/>
      <c r="H30" s="5">
        <v>175000</v>
      </c>
      <c r="I30" s="5">
        <f t="shared" si="0"/>
        <v>0</v>
      </c>
      <c r="J30" s="5">
        <f t="shared" si="1"/>
        <v>100000</v>
      </c>
      <c r="K30" s="72"/>
    </row>
    <row r="31" spans="1:12" ht="16.5" thickBot="1">
      <c r="A31" s="4">
        <v>29</v>
      </c>
      <c r="B31" s="54" t="s">
        <v>708</v>
      </c>
      <c r="C31" s="5" t="s">
        <v>10</v>
      </c>
      <c r="D31" s="5"/>
      <c r="E31" s="5"/>
      <c r="F31" s="5"/>
      <c r="G31" s="5"/>
      <c r="H31" s="5">
        <v>175000</v>
      </c>
      <c r="I31" s="5">
        <f t="shared" si="0"/>
        <v>0</v>
      </c>
      <c r="J31" s="5">
        <f t="shared" si="1"/>
        <v>100000</v>
      </c>
      <c r="K31" s="72"/>
    </row>
    <row r="32" spans="1:12" ht="16.5" thickBot="1">
      <c r="A32" s="4">
        <v>30</v>
      </c>
      <c r="B32" s="54" t="s">
        <v>709</v>
      </c>
      <c r="C32" s="5" t="s">
        <v>10</v>
      </c>
      <c r="D32" s="5"/>
      <c r="E32" s="5"/>
      <c r="F32" s="5"/>
      <c r="G32" s="5"/>
      <c r="H32" s="5">
        <v>175000</v>
      </c>
      <c r="I32" s="5">
        <f t="shared" si="0"/>
        <v>0</v>
      </c>
      <c r="J32" s="5">
        <f t="shared" si="1"/>
        <v>100000</v>
      </c>
      <c r="K32" s="72"/>
    </row>
    <row r="33" spans="1:11" ht="16.5" thickBot="1">
      <c r="A33" s="4">
        <v>31</v>
      </c>
      <c r="B33" s="54" t="s">
        <v>710</v>
      </c>
      <c r="C33" s="5" t="s">
        <v>10</v>
      </c>
      <c r="D33" s="5">
        <v>15000</v>
      </c>
      <c r="E33" s="5"/>
      <c r="F33" s="5"/>
      <c r="G33" s="5"/>
      <c r="H33" s="5">
        <v>175000</v>
      </c>
      <c r="I33" s="5">
        <f t="shared" si="0"/>
        <v>15000</v>
      </c>
      <c r="J33" s="5">
        <f t="shared" si="1"/>
        <v>85000</v>
      </c>
      <c r="K33" s="72"/>
    </row>
    <row r="34" spans="1:11" s="33" customFormat="1" ht="16.5" thickBot="1">
      <c r="A34" s="14">
        <v>32</v>
      </c>
      <c r="B34" s="54" t="s">
        <v>711</v>
      </c>
      <c r="C34" s="5" t="s">
        <v>10</v>
      </c>
      <c r="D34" s="15">
        <v>80000</v>
      </c>
      <c r="E34" s="15"/>
      <c r="F34" s="15"/>
      <c r="G34" s="15"/>
      <c r="H34" s="5">
        <v>175000</v>
      </c>
      <c r="I34" s="5">
        <f t="shared" si="0"/>
        <v>80000</v>
      </c>
      <c r="J34" s="5">
        <f t="shared" si="1"/>
        <v>20000</v>
      </c>
      <c r="K34" s="92"/>
    </row>
    <row r="35" spans="1:11" ht="16.5" thickBot="1">
      <c r="A35" s="4">
        <v>33</v>
      </c>
      <c r="B35" s="54" t="s">
        <v>712</v>
      </c>
      <c r="C35" s="5" t="s">
        <v>10</v>
      </c>
      <c r="D35" s="5">
        <v>25000</v>
      </c>
      <c r="E35" s="5"/>
      <c r="F35" s="5"/>
      <c r="G35" s="5"/>
      <c r="H35" s="5">
        <v>175000</v>
      </c>
      <c r="I35" s="5">
        <f t="shared" si="0"/>
        <v>25000</v>
      </c>
      <c r="J35" s="5">
        <f t="shared" si="1"/>
        <v>75000</v>
      </c>
      <c r="K35" s="73"/>
    </row>
    <row r="36" spans="1:11" ht="16.5" thickBot="1">
      <c r="A36" s="4">
        <v>34</v>
      </c>
      <c r="B36" s="54" t="s">
        <v>713</v>
      </c>
      <c r="C36" s="5" t="s">
        <v>10</v>
      </c>
      <c r="D36" s="5"/>
      <c r="E36" s="5"/>
      <c r="F36" s="5"/>
      <c r="G36" s="5"/>
      <c r="H36" s="5">
        <v>175000</v>
      </c>
      <c r="I36" s="5">
        <f t="shared" si="0"/>
        <v>0</v>
      </c>
      <c r="J36" s="5">
        <f t="shared" si="1"/>
        <v>100000</v>
      </c>
      <c r="K36" s="77"/>
    </row>
    <row r="37" spans="1:11" ht="16.5" thickBot="1">
      <c r="A37" s="4">
        <v>35</v>
      </c>
      <c r="B37" s="54" t="s">
        <v>714</v>
      </c>
      <c r="C37" s="5" t="s">
        <v>10</v>
      </c>
      <c r="D37" s="5">
        <v>50000</v>
      </c>
      <c r="E37" s="5"/>
      <c r="F37" s="5"/>
      <c r="G37" s="5"/>
      <c r="H37" s="5">
        <v>175000</v>
      </c>
      <c r="I37" s="5">
        <f t="shared" si="0"/>
        <v>50000</v>
      </c>
      <c r="J37" s="5">
        <f t="shared" si="1"/>
        <v>50000</v>
      </c>
      <c r="K37" s="82"/>
    </row>
    <row r="38" spans="1:11" ht="16.5" thickBot="1">
      <c r="A38" s="4">
        <v>36</v>
      </c>
      <c r="B38" s="54" t="s">
        <v>715</v>
      </c>
      <c r="C38" s="5" t="s">
        <v>10</v>
      </c>
      <c r="D38" s="5"/>
      <c r="E38" s="5"/>
      <c r="F38" s="5"/>
      <c r="G38" s="5"/>
      <c r="H38" s="5">
        <v>175000</v>
      </c>
      <c r="I38" s="5">
        <f t="shared" si="0"/>
        <v>0</v>
      </c>
      <c r="J38" s="5">
        <f t="shared" si="1"/>
        <v>100000</v>
      </c>
      <c r="K38" s="69"/>
    </row>
    <row r="39" spans="1:11" ht="16.5" thickBot="1">
      <c r="A39" s="4">
        <v>37</v>
      </c>
      <c r="B39" s="54" t="s">
        <v>716</v>
      </c>
      <c r="C39" s="5" t="s">
        <v>10</v>
      </c>
      <c r="D39" s="5"/>
      <c r="E39" s="5"/>
      <c r="F39" s="5"/>
      <c r="G39" s="5"/>
      <c r="H39" s="5">
        <v>175000</v>
      </c>
      <c r="I39" s="5">
        <f t="shared" si="0"/>
        <v>0</v>
      </c>
      <c r="J39" s="5">
        <f t="shared" si="1"/>
        <v>100000</v>
      </c>
      <c r="K39" s="69"/>
    </row>
    <row r="40" spans="1:11" ht="16.5" thickBot="1">
      <c r="A40" s="4">
        <v>39</v>
      </c>
      <c r="B40" s="54" t="s">
        <v>717</v>
      </c>
      <c r="C40" s="5" t="s">
        <v>10</v>
      </c>
      <c r="D40" s="5"/>
      <c r="E40" s="5"/>
      <c r="F40" s="5"/>
      <c r="G40" s="5"/>
      <c r="H40" s="5">
        <v>175000</v>
      </c>
      <c r="I40" s="5">
        <f t="shared" si="0"/>
        <v>0</v>
      </c>
      <c r="J40" s="5">
        <f t="shared" si="1"/>
        <v>100000</v>
      </c>
      <c r="K40" s="71"/>
    </row>
    <row r="41" spans="1:11" ht="16.5" thickBot="1">
      <c r="A41" s="4">
        <v>40</v>
      </c>
      <c r="B41" s="54" t="s">
        <v>718</v>
      </c>
      <c r="C41" s="5" t="s">
        <v>10</v>
      </c>
      <c r="D41" s="5"/>
      <c r="E41" s="5"/>
      <c r="F41" s="5"/>
      <c r="G41" s="5"/>
      <c r="H41" s="5">
        <v>175000</v>
      </c>
      <c r="I41" s="5">
        <f t="shared" si="0"/>
        <v>0</v>
      </c>
      <c r="J41" s="5">
        <f t="shared" si="1"/>
        <v>100000</v>
      </c>
      <c r="K41" s="69"/>
    </row>
    <row r="42" spans="1:11" s="33" customFormat="1" ht="16.5" thickBot="1">
      <c r="A42" s="14">
        <v>41</v>
      </c>
      <c r="B42" s="54" t="s">
        <v>719</v>
      </c>
      <c r="C42" s="5" t="s">
        <v>10</v>
      </c>
      <c r="D42" s="15"/>
      <c r="E42" s="15"/>
      <c r="F42" s="15"/>
      <c r="G42" s="15"/>
      <c r="H42" s="5">
        <v>175000</v>
      </c>
      <c r="I42" s="5">
        <f t="shared" si="0"/>
        <v>0</v>
      </c>
      <c r="J42" s="5">
        <f t="shared" si="1"/>
        <v>100000</v>
      </c>
      <c r="K42" s="176"/>
    </row>
    <row r="43" spans="1:11" ht="16.5" thickBot="1">
      <c r="A43" s="4">
        <v>42</v>
      </c>
      <c r="B43" s="54" t="s">
        <v>720</v>
      </c>
      <c r="C43" s="5" t="s">
        <v>10</v>
      </c>
      <c r="D43" s="5"/>
      <c r="E43" s="5"/>
      <c r="F43" s="5"/>
      <c r="G43" s="5"/>
      <c r="H43" s="5">
        <v>175000</v>
      </c>
      <c r="I43" s="5">
        <f t="shared" si="0"/>
        <v>0</v>
      </c>
      <c r="J43" s="5">
        <f t="shared" si="1"/>
        <v>100000</v>
      </c>
      <c r="K43" s="69"/>
    </row>
    <row r="44" spans="1:11" ht="16.5" thickBot="1">
      <c r="A44" s="4">
        <v>43</v>
      </c>
      <c r="B44" s="54" t="s">
        <v>721</v>
      </c>
      <c r="C44" s="5" t="s">
        <v>10</v>
      </c>
      <c r="D44" s="5"/>
      <c r="E44" s="5"/>
      <c r="F44" s="5"/>
      <c r="G44" s="5"/>
      <c r="H44" s="5">
        <v>175000</v>
      </c>
      <c r="I44" s="5">
        <f t="shared" si="0"/>
        <v>0</v>
      </c>
      <c r="J44" s="5">
        <f t="shared" si="1"/>
        <v>100000</v>
      </c>
      <c r="K44" s="69"/>
    </row>
    <row r="45" spans="1:11" ht="16.5" thickBot="1">
      <c r="A45" s="4">
        <v>44</v>
      </c>
      <c r="B45" s="54" t="s">
        <v>722</v>
      </c>
      <c r="C45" s="5" t="s">
        <v>10</v>
      </c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  <c r="K45" s="69"/>
    </row>
    <row r="46" spans="1:11" ht="16.5" thickBot="1">
      <c r="A46" s="4">
        <v>45</v>
      </c>
      <c r="B46" s="54" t="s">
        <v>723</v>
      </c>
      <c r="C46" s="5" t="s">
        <v>10</v>
      </c>
      <c r="D46" s="4"/>
      <c r="E46" s="4"/>
      <c r="F46" s="4"/>
      <c r="G46" s="4"/>
      <c r="H46" s="5">
        <v>175000</v>
      </c>
      <c r="I46" s="5">
        <f t="shared" si="0"/>
        <v>0</v>
      </c>
      <c r="J46" s="5">
        <f t="shared" si="1"/>
        <v>100000</v>
      </c>
      <c r="K46" s="69"/>
    </row>
    <row r="47" spans="1:11" ht="16.5" thickBot="1">
      <c r="A47" s="4">
        <v>46</v>
      </c>
      <c r="B47" s="54" t="s">
        <v>724</v>
      </c>
      <c r="C47" s="5" t="s">
        <v>10</v>
      </c>
      <c r="D47" s="12">
        <v>15000</v>
      </c>
      <c r="E47" s="12"/>
      <c r="F47" s="12"/>
      <c r="G47" s="12"/>
      <c r="H47" s="5">
        <v>175000</v>
      </c>
      <c r="I47" s="5">
        <f t="shared" si="0"/>
        <v>15000</v>
      </c>
      <c r="J47" s="5">
        <f t="shared" si="1"/>
        <v>85000</v>
      </c>
      <c r="K47" s="69"/>
    </row>
    <row r="48" spans="1:11" ht="15.75">
      <c r="A48" s="4">
        <v>47</v>
      </c>
      <c r="B48" s="54" t="s">
        <v>725</v>
      </c>
      <c r="C48" s="5" t="s">
        <v>10</v>
      </c>
      <c r="D48" s="5"/>
      <c r="E48" s="5"/>
      <c r="F48" s="5"/>
      <c r="G48" s="5"/>
      <c r="H48" s="5">
        <v>175000</v>
      </c>
      <c r="I48" s="5">
        <f t="shared" si="0"/>
        <v>0</v>
      </c>
      <c r="J48" s="5">
        <f t="shared" si="1"/>
        <v>100000</v>
      </c>
      <c r="K48" s="149"/>
    </row>
    <row r="49" spans="1:12" ht="15.75">
      <c r="A49" s="4">
        <v>48</v>
      </c>
      <c r="B49" s="54" t="s">
        <v>726</v>
      </c>
      <c r="C49" s="12" t="s">
        <v>10</v>
      </c>
      <c r="D49" s="15">
        <v>15000</v>
      </c>
      <c r="E49" s="12">
        <v>160000</v>
      </c>
      <c r="F49" s="12"/>
      <c r="G49" s="12"/>
      <c r="H49" s="12">
        <v>175000</v>
      </c>
      <c r="I49" s="12">
        <f t="shared" si="0"/>
        <v>175000</v>
      </c>
      <c r="J49" s="12">
        <f t="shared" si="1"/>
        <v>-75000</v>
      </c>
      <c r="K49" s="227"/>
    </row>
    <row r="50" spans="1:12" ht="15.75">
      <c r="A50" s="4">
        <v>49</v>
      </c>
      <c r="B50" s="54" t="s">
        <v>727</v>
      </c>
      <c r="C50" s="5" t="s">
        <v>10</v>
      </c>
      <c r="D50" s="15">
        <v>15000</v>
      </c>
      <c r="E50" s="4"/>
      <c r="F50" s="4"/>
      <c r="G50" s="4"/>
      <c r="H50" s="5">
        <v>175000</v>
      </c>
      <c r="I50" s="5">
        <f t="shared" si="0"/>
        <v>15000</v>
      </c>
      <c r="J50" s="5">
        <f t="shared" si="1"/>
        <v>85000</v>
      </c>
      <c r="K50" s="4"/>
      <c r="L50" s="4"/>
    </row>
    <row r="51" spans="1:12" ht="15.75">
      <c r="A51" s="4">
        <v>50</v>
      </c>
      <c r="B51" s="54" t="s">
        <v>728</v>
      </c>
      <c r="C51" s="5" t="s">
        <v>10</v>
      </c>
      <c r="D51" s="15">
        <v>150000</v>
      </c>
      <c r="E51" s="4"/>
      <c r="F51" s="4"/>
      <c r="G51" s="4"/>
      <c r="H51" s="5">
        <v>175000</v>
      </c>
      <c r="I51" s="5">
        <f t="shared" si="0"/>
        <v>150000</v>
      </c>
      <c r="J51" s="5">
        <f t="shared" si="1"/>
        <v>-50000</v>
      </c>
      <c r="K51" s="4"/>
      <c r="L51" s="4"/>
    </row>
    <row r="52" spans="1:12" ht="15.75">
      <c r="A52" s="4">
        <v>51</v>
      </c>
      <c r="B52" s="54" t="s">
        <v>729</v>
      </c>
      <c r="C52" s="5" t="s">
        <v>10</v>
      </c>
      <c r="D52" s="15">
        <v>15000</v>
      </c>
      <c r="E52" s="4"/>
      <c r="F52" s="4"/>
      <c r="G52" s="4"/>
      <c r="H52" s="5">
        <v>175000</v>
      </c>
      <c r="I52" s="5">
        <f t="shared" si="0"/>
        <v>15000</v>
      </c>
      <c r="J52" s="5">
        <f t="shared" si="1"/>
        <v>85000</v>
      </c>
      <c r="K52" s="4"/>
      <c r="L52" s="4"/>
    </row>
    <row r="53" spans="1:12" ht="15.75">
      <c r="A53" s="4">
        <v>52</v>
      </c>
      <c r="B53" s="54" t="s">
        <v>730</v>
      </c>
      <c r="C53" s="5" t="s">
        <v>10</v>
      </c>
      <c r="D53" s="15"/>
      <c r="E53" s="4"/>
      <c r="F53" s="4"/>
      <c r="G53" s="4"/>
      <c r="H53" s="5">
        <v>175000</v>
      </c>
      <c r="I53" s="5">
        <f>SUM(D53:G53)</f>
        <v>0</v>
      </c>
      <c r="J53" s="5">
        <f t="shared" si="1"/>
        <v>100000</v>
      </c>
      <c r="K53" s="4"/>
      <c r="L53" s="4"/>
    </row>
    <row r="54" spans="1:12" ht="15.75">
      <c r="A54" s="4">
        <v>53</v>
      </c>
      <c r="B54" s="54" t="s">
        <v>731</v>
      </c>
      <c r="C54" s="5" t="s">
        <v>10</v>
      </c>
      <c r="D54" s="15"/>
      <c r="E54" s="4"/>
      <c r="F54" s="4"/>
      <c r="G54" s="4"/>
      <c r="H54" s="5">
        <v>175000</v>
      </c>
      <c r="I54" s="5">
        <f t="shared" si="0"/>
        <v>0</v>
      </c>
      <c r="J54" s="5">
        <f t="shared" si="1"/>
        <v>100000</v>
      </c>
      <c r="K54" s="4"/>
      <c r="L54" s="4"/>
    </row>
    <row r="55" spans="1:12" ht="15.75">
      <c r="A55" s="4">
        <v>54</v>
      </c>
      <c r="B55" s="54" t="s">
        <v>732</v>
      </c>
      <c r="C55" s="5" t="s">
        <v>10</v>
      </c>
      <c r="D55" s="15">
        <v>120000</v>
      </c>
      <c r="E55" s="4"/>
      <c r="F55" s="4"/>
      <c r="G55" s="4"/>
      <c r="H55" s="5">
        <v>175000</v>
      </c>
      <c r="I55" s="5">
        <f t="shared" si="0"/>
        <v>120000</v>
      </c>
      <c r="J55" s="5">
        <f t="shared" si="1"/>
        <v>-20000</v>
      </c>
      <c r="K55" s="4"/>
      <c r="L55" s="4"/>
    </row>
    <row r="56" spans="1:12" ht="15.75">
      <c r="A56" s="4">
        <v>55</v>
      </c>
      <c r="B56" s="54" t="s">
        <v>733</v>
      </c>
      <c r="C56" s="5" t="s">
        <v>10</v>
      </c>
      <c r="D56" s="15">
        <v>100000</v>
      </c>
      <c r="E56" s="4"/>
      <c r="F56" s="4"/>
      <c r="G56" s="4"/>
      <c r="H56" s="5">
        <v>175000</v>
      </c>
      <c r="I56" s="5">
        <f t="shared" si="0"/>
        <v>100000</v>
      </c>
      <c r="J56" s="5">
        <f t="shared" si="1"/>
        <v>0</v>
      </c>
      <c r="K56" s="4"/>
      <c r="L56" s="4"/>
    </row>
    <row r="57" spans="1:12" ht="15.75">
      <c r="A57" s="4">
        <v>56</v>
      </c>
      <c r="B57" s="54" t="s">
        <v>734</v>
      </c>
      <c r="C57" s="5" t="s">
        <v>10</v>
      </c>
      <c r="D57" s="15">
        <v>25000</v>
      </c>
      <c r="E57" s="4"/>
      <c r="F57" s="4"/>
      <c r="G57" s="4"/>
      <c r="H57" s="4"/>
      <c r="I57" s="5">
        <f t="shared" si="0"/>
        <v>25000</v>
      </c>
      <c r="J57" s="5">
        <f t="shared" si="1"/>
        <v>75000</v>
      </c>
      <c r="K57" s="4"/>
      <c r="L57" s="4"/>
    </row>
    <row r="58" spans="1:12" ht="15.75">
      <c r="A58" s="4">
        <v>57</v>
      </c>
      <c r="B58" s="54" t="s">
        <v>735</v>
      </c>
      <c r="C58" s="5" t="s">
        <v>10</v>
      </c>
      <c r="D58" s="15"/>
      <c r="E58" s="4"/>
      <c r="F58" s="4"/>
      <c r="G58" s="4"/>
      <c r="H58" s="4"/>
      <c r="I58" s="5">
        <f t="shared" si="0"/>
        <v>0</v>
      </c>
      <c r="J58" s="5">
        <f t="shared" si="1"/>
        <v>100000</v>
      </c>
      <c r="K58" s="4"/>
      <c r="L58" s="4"/>
    </row>
    <row r="59" spans="1:12" ht="15.75">
      <c r="A59" s="4">
        <v>58</v>
      </c>
      <c r="B59" s="54" t="s">
        <v>736</v>
      </c>
      <c r="C59" s="5" t="s">
        <v>10</v>
      </c>
      <c r="D59" s="15">
        <v>30000</v>
      </c>
      <c r="E59" s="4"/>
      <c r="F59" s="4"/>
      <c r="G59" s="4"/>
      <c r="H59" s="4"/>
      <c r="I59" s="4"/>
      <c r="J59" s="4"/>
      <c r="K59" s="4"/>
      <c r="L59" s="4"/>
    </row>
    <row r="60" spans="1:12" ht="15.75">
      <c r="A60" s="4">
        <v>59</v>
      </c>
      <c r="B60" s="54" t="s">
        <v>737</v>
      </c>
      <c r="C60" s="5" t="s">
        <v>10</v>
      </c>
      <c r="D60" s="15"/>
      <c r="E60" s="4"/>
      <c r="F60" s="4"/>
      <c r="G60" s="4"/>
      <c r="H60" s="4"/>
      <c r="I60" s="4"/>
      <c r="J60" s="4"/>
      <c r="K60" s="4"/>
      <c r="L60" s="4"/>
    </row>
    <row r="61" spans="1:12">
      <c r="A61" s="4">
        <v>60</v>
      </c>
      <c r="C61" s="5" t="s">
        <v>10</v>
      </c>
      <c r="D61" s="15"/>
      <c r="E61" s="4"/>
      <c r="F61" s="4"/>
      <c r="G61" s="4"/>
      <c r="H61" s="4"/>
      <c r="I61" s="4"/>
      <c r="J61" s="4"/>
      <c r="K61" s="4"/>
      <c r="L61" s="4"/>
    </row>
    <row r="62" spans="1:12">
      <c r="C62" s="5" t="s">
        <v>10</v>
      </c>
      <c r="D62" s="15"/>
      <c r="E62" s="4"/>
      <c r="F62" s="4"/>
      <c r="G62" s="4"/>
      <c r="H62" s="4"/>
      <c r="I62" s="4"/>
      <c r="J62" s="4"/>
      <c r="K62" s="4"/>
      <c r="L62" s="4"/>
    </row>
    <row r="63" spans="1:12">
      <c r="C63" s="17" t="s">
        <v>10</v>
      </c>
      <c r="D63" s="15"/>
    </row>
    <row r="64" spans="1:12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</sheetData>
  <sortState ref="A3:I50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1N</vt:lpstr>
      <vt:lpstr>1M</vt:lpstr>
      <vt:lpstr>1S</vt:lpstr>
      <vt:lpstr>1MN</vt:lpstr>
      <vt:lpstr>1MS</vt:lpstr>
      <vt:lpstr>2N</vt:lpstr>
      <vt:lpstr>2S</vt:lpstr>
      <vt:lpstr>2MS</vt:lpstr>
      <vt:lpstr>2MN</vt:lpstr>
      <vt:lpstr>2M</vt:lpstr>
      <vt:lpstr>3N</vt:lpstr>
      <vt:lpstr>3S</vt:lpstr>
      <vt:lpstr>3MN</vt:lpstr>
      <vt:lpstr>3MS</vt:lpstr>
      <vt:lpstr>3M</vt:lpstr>
      <vt:lpstr>4N</vt:lpstr>
      <vt:lpstr>4S</vt:lpstr>
      <vt:lpstr>4MS</vt:lpstr>
      <vt:lpstr>4MN</vt:lpstr>
      <vt:lpstr>5N</vt:lpstr>
      <vt:lpstr>5MN</vt:lpstr>
      <vt:lpstr>5MS</vt:lpstr>
      <vt:lpstr>5S</vt:lpstr>
      <vt:lpstr>LSA</vt:lpstr>
      <vt:lpstr>LSS1</vt:lpstr>
      <vt:lpstr>LSS2</vt:lpstr>
      <vt:lpstr>USS1</vt:lpstr>
      <vt:lpstr>USS2</vt:lpstr>
      <vt:lpstr>USA1</vt:lpstr>
      <vt:lpstr>USA2</vt:lpstr>
      <vt:lpstr>Sheet4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2023-09-27T06:20:04Z</dcterms:created>
  <dcterms:modified xsi:type="dcterms:W3CDTF">2025-08-21T19:34:20Z</dcterms:modified>
</cp:coreProperties>
</file>