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746C6C97-14A9-4929-8E04-83637F59AFC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B22" i="5"/>
  <c r="B23" i="5"/>
  <c r="B21" i="5"/>
  <c r="B20" i="5"/>
  <c r="C25" i="5"/>
  <c r="C23" i="5"/>
  <c r="C22" i="5"/>
  <c r="C20" i="5"/>
  <c r="D23" i="4"/>
  <c r="D22" i="4"/>
  <c r="C22" i="4"/>
  <c r="C23" i="4"/>
  <c r="C21" i="4"/>
  <c r="C20" i="4"/>
  <c r="C24" i="5"/>
  <c r="C21" i="5"/>
  <c r="M21" i="5" l="1"/>
  <c r="B21" i="4"/>
  <c r="B22" i="4"/>
  <c r="B23" i="4"/>
  <c r="B20" i="4" l="1"/>
  <c r="M21" i="4" l="1"/>
</calcChain>
</file>

<file path=xl/sharedStrings.xml><?xml version="1.0" encoding="utf-8"?>
<sst xmlns="http://schemas.openxmlformats.org/spreadsheetml/2006/main" count="266" uniqueCount="121">
  <si>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</si>
  <si>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</si>
  <si>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</si>
  <si>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</si>
  <si>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</si>
  <si>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</si>
  <si>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</si>
  <si>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</si>
  <si>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</si>
  <si>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</si>
  <si>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</si>
  <si>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</si>
  <si>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</si>
  <si>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</si>
  <si>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</si>
  <si>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</si>
  <si>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</si>
  <si>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</si>
  <si>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</si>
  <si>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</si>
  <si>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</si>
  <si>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</si>
  <si>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</si>
  <si>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</si>
  <si>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</si>
  <si>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</si>
  <si>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</si>
  <si>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</si>
  <si>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</si>
  <si>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</si>
  <si>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</si>
  <si>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</si>
  <si>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</si>
  <si>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</si>
  <si>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</si>
  <si>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</si>
  <si>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</si>
  <si>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</si>
  <si>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</si>
  <si>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</si>
  <si>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</si>
  <si>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</si>
  <si>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</si>
  <si>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</si>
  <si>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</si>
  <si>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</si>
  <si>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</si>
  <si>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</si>
  <si>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</si>
  <si>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</si>
  <si>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</si>
  <si>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</si>
  <si>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</si>
  <si>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</si>
  <si>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</si>
  <si>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</si>
  <si>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</si>
  <si>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</si>
  <si>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</si>
  <si>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</si>
  <si>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</si>
  <si>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</si>
  <si>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</si>
  <si>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</si>
  <si>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</si>
  <si>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</si>
  <si>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</si>
  <si>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</si>
  <si>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</si>
  <si>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</si>
  <si>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</si>
  <si>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</si>
  <si>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</si>
  <si>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</si>
  <si>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</si>
  <si>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</si>
  <si>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</si>
  <si>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</si>
  <si>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</si>
  <si>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</si>
  <si>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</si>
  <si>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</si>
  <si>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</si>
  <si>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</si>
  <si>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</si>
  <si>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</si>
  <si>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</si>
  <si>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</si>
  <si>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</si>
  <si>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</si>
  <si>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</si>
  <si>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</si>
  <si>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</si>
  <si>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</si>
  <si>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</si>
  <si>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</si>
  <si>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</si>
  <si>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</si>
  <si>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</si>
  <si>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</si>
  <si>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</si>
  <si>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</si>
  <si>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</si>
  <si>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MINGAS</t>
  </si>
  <si>
    <t>MINBIO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</si>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</sst>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Q10" sqref="Q10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96</v>
      </c>
      <c r="D4" s="8" t="s">
        <v>101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91</v>
      </c>
      <c r="D5" s="8" t="s">
        <v>92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89</v>
      </c>
      <c r="D6" s="8" t="s">
        <v>90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97</v>
      </c>
      <c r="D7" s="8" t="s">
        <v>102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88</v>
      </c>
      <c r="S7" t="s">
        <v>89</v>
      </c>
      <c r="T7" t="s">
        <v>98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88</v>
      </c>
      <c r="S8" t="s">
        <v>91</v>
      </c>
      <c r="T8" t="s">
        <v>99</v>
      </c>
      <c r="U8" s="2" t="s">
        <v>82</v>
      </c>
    </row>
    <row r="9" spans="1:25" x14ac:dyDescent="0.25">
      <c r="Q9" t="s">
        <v>88</v>
      </c>
      <c r="S9" t="s">
        <v>96</v>
      </c>
      <c r="T9" t="s">
        <v>119</v>
      </c>
      <c r="U9" s="2" t="s">
        <v>82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95</v>
      </c>
      <c r="T19" s="32" t="s">
        <v>84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tr">
        <f>S19</f>
        <v>PP_SOL</v>
      </c>
      <c r="C20" s="20" t="str">
        <f>S9</f>
        <v>SOL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100</v>
      </c>
      <c r="T20" s="32" t="s">
        <v>85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tr">
        <f t="shared" ref="B21:B23" si="0">S20</f>
        <v>PP_WND</v>
      </c>
      <c r="C21" s="20" t="str">
        <f>S9</f>
        <v>SOL</v>
      </c>
      <c r="D21" s="20" t="s">
        <v>49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106</v>
      </c>
      <c r="R21" s="32"/>
      <c r="S21" s="32" t="s">
        <v>104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MINBIO</v>
      </c>
      <c r="C22" s="20" t="str">
        <f>S8</f>
        <v>BIO</v>
      </c>
      <c r="D22" s="33" t="str">
        <f>S21</f>
        <v>MINBIO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106</v>
      </c>
      <c r="S22" s="32" t="s">
        <v>103</v>
      </c>
      <c r="T22" s="18" t="s">
        <v>107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MINGAS</v>
      </c>
      <c r="C23" s="20" t="str">
        <f>S7</f>
        <v>GAS</v>
      </c>
      <c r="D23" s="33" t="str">
        <f>S22</f>
        <v>MINGAS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 t="s">
        <v>108</v>
      </c>
    </row>
    <row r="24" spans="2:25" x14ac:dyDescent="0.25">
      <c r="B24" s="33"/>
      <c r="D24" s="33"/>
      <c r="F24" s="23"/>
      <c r="G24" s="21"/>
      <c r="H24" s="21"/>
      <c r="I24" s="21"/>
      <c r="J24" s="21"/>
      <c r="K24" s="21"/>
      <c r="L24" s="21"/>
      <c r="M24" s="35"/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2"/>
  <sheetViews>
    <sheetView tabSelected="1" zoomScaleNormal="100" workbookViewId="0">
      <selection activeCell="M10" sqref="M10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109</v>
      </c>
      <c r="C4" s="8" t="s">
        <v>110</v>
      </c>
      <c r="D4" s="8" t="s">
        <v>111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/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/>
    </row>
    <row r="9" spans="1:25" x14ac:dyDescent="0.25">
      <c r="U9" s="2"/>
    </row>
    <row r="10" spans="1:25" x14ac:dyDescent="0.25">
      <c r="U10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105</v>
      </c>
      <c r="R19" s="32"/>
      <c r="S19" s="32" t="s">
        <v>116</v>
      </c>
      <c r="T19" s="32" t="s">
        <v>115</v>
      </c>
      <c r="U19" s="32" t="s">
        <v>82</v>
      </c>
      <c r="V19" s="32" t="s">
        <v>50</v>
      </c>
      <c r="W19" s="28"/>
      <c r="X19" s="32"/>
      <c r="Y19" s="32"/>
    </row>
    <row r="20" spans="2:25" x14ac:dyDescent="0.25">
      <c r="B20" s="33" t="str">
        <f>S19</f>
        <v>Kiln</v>
      </c>
      <c r="C20" s="33" t="str">
        <f>Sector_Fuels!D22</f>
        <v>MINBIO</v>
      </c>
      <c r="D20" s="20" t="s">
        <v>94</v>
      </c>
      <c r="F20" s="23">
        <v>2028</v>
      </c>
      <c r="G20" s="34"/>
      <c r="H20" s="34"/>
      <c r="I20" s="21"/>
      <c r="J20" s="34"/>
      <c r="K20" s="34"/>
      <c r="L20" s="21"/>
      <c r="M20" s="21"/>
      <c r="N20" s="21"/>
      <c r="O20" s="34"/>
      <c r="Q20" s="32" t="s">
        <v>105</v>
      </c>
      <c r="R20" s="32"/>
      <c r="S20" s="32" t="s">
        <v>117</v>
      </c>
      <c r="T20" s="32" t="s">
        <v>114</v>
      </c>
      <c r="U20" s="32" t="s">
        <v>82</v>
      </c>
      <c r="V20" s="32" t="s">
        <v>50</v>
      </c>
      <c r="W20" s="28"/>
      <c r="X20" s="32"/>
      <c r="Y20" s="32"/>
    </row>
    <row r="21" spans="2:25" x14ac:dyDescent="0.25">
      <c r="B21" s="33" t="str">
        <f>S$20</f>
        <v>Boiler</v>
      </c>
      <c r="C21" s="20" t="str">
        <f>Sector_Fuels!D20</f>
        <v>ELC</v>
      </c>
      <c r="D21" s="20" t="s">
        <v>94</v>
      </c>
      <c r="F21" s="23">
        <v>2028</v>
      </c>
      <c r="G21" s="34"/>
      <c r="H21" s="34"/>
      <c r="I21" s="21"/>
      <c r="J21" s="34"/>
      <c r="K21" s="34"/>
      <c r="L21" s="21"/>
      <c r="M21" s="35" t="e">
        <f>99.8/G20</f>
        <v>#DIV/0!</v>
      </c>
      <c r="N21" s="21"/>
      <c r="O21" s="21"/>
      <c r="Q21" s="32" t="s">
        <v>105</v>
      </c>
      <c r="S21" s="32" t="s">
        <v>118</v>
      </c>
      <c r="T21" s="18" t="s">
        <v>113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ref="B22:B23" si="0">S$20</f>
        <v>Boiler</v>
      </c>
      <c r="C22" s="20" t="str">
        <f>Sector_Fuels!D22</f>
        <v>MINBIO</v>
      </c>
      <c r="D22" s="20" t="s">
        <v>94</v>
      </c>
      <c r="F22" s="23">
        <v>2028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105</v>
      </c>
      <c r="S22" s="32" t="s">
        <v>112</v>
      </c>
      <c r="T22" s="18" t="s">
        <v>120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Boiler</v>
      </c>
      <c r="C23" s="20" t="str">
        <f>Sector_Fuels!D23</f>
        <v>MINGAS</v>
      </c>
      <c r="D23" s="20" t="s">
        <v>94</v>
      </c>
      <c r="F23" s="23">
        <v>2028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/>
    </row>
    <row r="24" spans="2:25" x14ac:dyDescent="0.25">
      <c r="B24" s="33" t="str">
        <f>S21</f>
        <v>Furnace</v>
      </c>
      <c r="C24" s="20" t="str">
        <f>Sector_Fuels!D20</f>
        <v>ELC</v>
      </c>
      <c r="D24" s="20" t="s">
        <v>94</v>
      </c>
      <c r="F24" s="23">
        <v>2028</v>
      </c>
      <c r="G24" s="21"/>
      <c r="H24" s="34"/>
      <c r="I24" s="21"/>
      <c r="J24" s="34"/>
      <c r="K24" s="34"/>
      <c r="L24" s="21"/>
      <c r="M24" s="36"/>
      <c r="N24" s="21"/>
      <c r="O24" s="34"/>
      <c r="Q24" s="32"/>
      <c r="S24" s="32"/>
      <c r="T24" s="18"/>
      <c r="U24" s="32"/>
      <c r="V24" s="32"/>
    </row>
    <row r="25" spans="2:25" x14ac:dyDescent="0.25">
      <c r="B25" s="33" t="str">
        <f>S22</f>
        <v>CSP</v>
      </c>
      <c r="C25" s="20" t="str">
        <f>Sector_Fuels!S9</f>
        <v>SOL</v>
      </c>
      <c r="D25" s="20" t="s">
        <v>94</v>
      </c>
      <c r="F25" s="23">
        <v>2028</v>
      </c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ht="13.5" customHeight="1" x14ac:dyDescent="0.25">
      <c r="B26" s="33"/>
      <c r="F26" s="23"/>
      <c r="G26" s="34"/>
      <c r="H26" s="34"/>
      <c r="I26" s="21"/>
      <c r="J26" s="34"/>
      <c r="K26" s="34"/>
      <c r="L26" s="21"/>
      <c r="M26" s="35"/>
      <c r="N26" s="21"/>
      <c r="O26" s="34"/>
      <c r="Q26" s="32"/>
      <c r="S26" s="32"/>
      <c r="T26" s="32"/>
      <c r="U26" s="32"/>
      <c r="V26" s="32"/>
    </row>
    <row r="27" spans="2:25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</row>
    <row r="30" spans="2:25" x14ac:dyDescent="0.25">
      <c r="Q30" s="32"/>
    </row>
    <row r="31" spans="2:25" x14ac:dyDescent="0.25">
      <c r="Q31" s="32"/>
    </row>
    <row r="32" spans="2:25" x14ac:dyDescent="0.25">
      <c r="Q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2025-10-14T08:41:45Z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