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70A571F4-AB65-4148-B94E-F18FD442539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4" l="1"/>
  <c r="D23" i="4"/>
  <c r="D22" i="4"/>
  <c r="C23" i="4"/>
  <c r="C22" i="4"/>
  <c r="B25" i="5"/>
  <c r="B24" i="5"/>
  <c r="B22" i="5"/>
  <c r="B23" i="5"/>
  <c r="B21" i="5"/>
  <c r="B20" i="5"/>
  <c r="C25" i="5"/>
  <c r="C22" i="5"/>
  <c r="C20" i="5"/>
  <c r="C23" i="5"/>
  <c r="C21" i="4"/>
  <c r="C20" i="4"/>
  <c r="C24" i="5"/>
  <c r="C21" i="5"/>
  <c r="B21" i="4" l="1"/>
  <c r="B22" i="4"/>
  <c r="B23" i="4"/>
  <c r="B20" i="4" l="1"/>
</calcChain>
</file>

<file path=xl/sharedStrings.xml><?xml version="1.0" encoding="utf-8"?>
<sst xmlns="http://schemas.openxmlformats.org/spreadsheetml/2006/main" count="266" uniqueCount="122">
  <si>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</si>
  <si>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</si>
  <si>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</si>
  <si>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</si>
  <si>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</si>
  <si>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</si>
  <si>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</si>
  <si>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</si>
  <si>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</si>
  <si>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</si>
  <si>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</si>
  <si>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</si>
  <si>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</si>
  <si>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</si>
  <si>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</si>
  <si>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</si>
  <si>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</si>
  <si>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</si>
  <si>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</si>
  <si>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</si>
  <si>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</si>
  <si>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</si>
  <si>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</si>
  <si>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</si>
  <si>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</si>
  <si>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</si>
  <si>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</si>
  <si>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</si>
  <si>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</si>
  <si>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</si>
  <si>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</si>
  <si>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</si>
  <si>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</si>
  <si>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</si>
  <si>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</si>
  <si>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</si>
  <si>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</si>
  <si>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</si>
  <si>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</si>
  <si>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</si>
  <si>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</si>
  <si>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</si>
  <si>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</si>
  <si>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</si>
  <si>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</si>
  <si>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</si>
  <si>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</si>
  <si>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</si>
  <si>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</si>
  <si>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</si>
  <si>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</si>
  <si>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</si>
  <si>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</si>
  <si>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</si>
  <si>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</si>
  <si>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</si>
  <si>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</si>
  <si>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</si>
  <si>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</si>
  <si>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</si>
  <si>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</si>
  <si>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</si>
  <si>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</si>
  <si>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</si>
  <si>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</si>
  <si>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</si>
  <si>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</si>
  <si>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</si>
  <si>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</si>
  <si>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</si>
  <si>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</si>
  <si>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</si>
  <si>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</si>
  <si>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</si>
  <si>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</si>
  <si>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</si>
  <si>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</si>
  <si>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</si>
  <si>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</si>
  <si>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</si>
  <si>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</si>
  <si>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</si>
  <si>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</si>
  <si>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</si>
  <si>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</si>
  <si>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</si>
  <si>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</si>
  <si>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</si>
  <si>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</si>
  <si>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</si>
  <si>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</si>
  <si>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</si>
  <si>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</si>
  <si>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</si>
  <si>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</si>
  <si>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</si>
  <si>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</si>
  <si>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</si>
  <si>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</si>
  <si>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</si>
  <si>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</si>
  <si>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</si>
  <si>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</si>
  <si>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</si>
  <si>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</si>
  <si>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</si>
  <si>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</si>
  <si>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</si>
  <si>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</si>
  <si>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</si>
  <si>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</si>
  <si>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</si>
  <si>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</si>
  <si>
    <t>MANGASMIN</t>
  </si>
  <si>
    <t>MANBIOMIN</t>
  </si>
  <si>
    <t>MANBIO</t>
  </si>
  <si>
    <t>MANGAS</t>
  </si>
  <si>
    <t>MANELC</t>
  </si>
  <si>
    <t>TH$/GW</t>
  </si>
  <si>
    <t>TH$/GWa</t>
  </si>
  <si>
    <t>TH$/Gwha</t>
  </si>
  <si>
    <t>msy09/2050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</si>
</sst>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opLeftCell="E1" zoomScaleNormal="100" workbookViewId="0">
      <selection activeCell="W20" sqref="W2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91</v>
      </c>
      <c r="D4" s="8" t="s">
        <v>96</v>
      </c>
      <c r="E4" s="8" t="s">
        <v>79</v>
      </c>
      <c r="F4" s="8" t="s">
        <v>50</v>
      </c>
      <c r="G4" s="8" t="s">
        <v>80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87</v>
      </c>
      <c r="D5" s="8" t="s">
        <v>88</v>
      </c>
      <c r="E5" s="8" t="s">
        <v>79</v>
      </c>
      <c r="F5" s="8" t="s">
        <v>50</v>
      </c>
      <c r="G5" s="8" t="s">
        <v>80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85</v>
      </c>
      <c r="D6" s="8" t="s">
        <v>86</v>
      </c>
      <c r="E6" s="8" t="s">
        <v>79</v>
      </c>
      <c r="F6" s="8" t="s">
        <v>50</v>
      </c>
      <c r="G6" s="8" t="s">
        <v>80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92</v>
      </c>
      <c r="D7" s="8" t="s">
        <v>97</v>
      </c>
      <c r="E7" s="8" t="s">
        <v>79</v>
      </c>
      <c r="F7" s="8" t="s">
        <v>50</v>
      </c>
      <c r="G7" s="8" t="s">
        <v>80</v>
      </c>
      <c r="H7" s="8"/>
      <c r="I7" s="8" t="s">
        <v>51</v>
      </c>
      <c r="Q7" t="s">
        <v>84</v>
      </c>
      <c r="S7" t="s">
        <v>113</v>
      </c>
      <c r="T7" t="s">
        <v>93</v>
      </c>
      <c r="U7" s="2" t="s">
        <v>79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84</v>
      </c>
      <c r="S8" t="s">
        <v>114</v>
      </c>
      <c r="T8" t="s">
        <v>94</v>
      </c>
      <c r="U8" s="2" t="s">
        <v>79</v>
      </c>
    </row>
    <row r="9" spans="1:25" x14ac:dyDescent="0.25">
      <c r="Q9" t="s">
        <v>84</v>
      </c>
      <c r="S9" t="s">
        <v>91</v>
      </c>
      <c r="T9" t="s">
        <v>111</v>
      </c>
      <c r="U9" s="2" t="s">
        <v>79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76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77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78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118</v>
      </c>
      <c r="J19" s="16" t="s">
        <v>118</v>
      </c>
      <c r="K19" s="16" t="s">
        <v>119</v>
      </c>
      <c r="L19" s="16" t="s">
        <v>74</v>
      </c>
      <c r="M19" s="16" t="s">
        <v>61</v>
      </c>
      <c r="N19" s="16" t="s">
        <v>75</v>
      </c>
      <c r="O19" s="16"/>
      <c r="Q19" s="32" t="s">
        <v>49</v>
      </c>
      <c r="R19" s="32"/>
      <c r="S19" s="32" t="s">
        <v>90</v>
      </c>
      <c r="T19" s="32" t="s">
        <v>81</v>
      </c>
      <c r="U19" s="32" t="s">
        <v>79</v>
      </c>
      <c r="V19" s="32" t="s">
        <v>50</v>
      </c>
      <c r="W19" s="28" t="s">
        <v>121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117</v>
      </c>
      <c r="F20" s="23">
        <v>2028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49</v>
      </c>
      <c r="R20" s="32"/>
      <c r="S20" s="32" t="s">
        <v>95</v>
      </c>
      <c r="T20" s="32" t="s">
        <v>82</v>
      </c>
      <c r="U20" s="32" t="s">
        <v>79</v>
      </c>
      <c r="V20" s="32" t="s">
        <v>50</v>
      </c>
      <c r="W20" s="28" t="s">
        <v>121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117</v>
      </c>
      <c r="F21" s="23">
        <v>2028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99</v>
      </c>
      <c r="R21" s="32"/>
      <c r="S21" s="32" t="s">
        <v>115</v>
      </c>
      <c r="T21" s="32" t="s">
        <v>83</v>
      </c>
      <c r="U21" s="32" t="s">
        <v>79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MANBIO</v>
      </c>
      <c r="C22" s="33" t="str">
        <f>S21</f>
        <v>MANBIO</v>
      </c>
      <c r="D22" s="33" t="str">
        <f>S8</f>
        <v>MANBIOMIN</v>
      </c>
      <c r="F22" s="23">
        <v>2028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99</v>
      </c>
      <c r="S22" s="32" t="s">
        <v>116</v>
      </c>
      <c r="T22" s="18" t="s">
        <v>100</v>
      </c>
      <c r="U22" s="32" t="s">
        <v>79</v>
      </c>
      <c r="V22" s="32" t="s">
        <v>50</v>
      </c>
      <c r="W22" s="28"/>
    </row>
    <row r="23" spans="2:25" x14ac:dyDescent="0.25">
      <c r="B23" s="33" t="str">
        <f t="shared" si="0"/>
        <v>MANGAS</v>
      </c>
      <c r="C23" s="33" t="str">
        <f>S22</f>
        <v>MANGAS</v>
      </c>
      <c r="D23" s="33" t="str">
        <f>S7</f>
        <v>MANGASMIN</v>
      </c>
      <c r="F23" s="23">
        <v>2028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/>
      <c r="S23" s="32"/>
      <c r="T23" s="18"/>
      <c r="U23" s="32" t="s">
        <v>79</v>
      </c>
      <c r="V23" s="32" t="s">
        <v>50</v>
      </c>
      <c r="W23" s="28" t="s">
        <v>121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2"/>
  <sheetViews>
    <sheetView tabSelected="1" topLeftCell="A3" zoomScaleNormal="100" workbookViewId="0">
      <selection activeCell="O25" sqref="O25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101</v>
      </c>
      <c r="C4" s="8" t="s">
        <v>102</v>
      </c>
      <c r="D4" s="8" t="s">
        <v>103</v>
      </c>
      <c r="E4" s="8" t="s">
        <v>79</v>
      </c>
      <c r="F4" s="8" t="s">
        <v>50</v>
      </c>
      <c r="G4" s="8" t="s">
        <v>80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/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/>
    </row>
    <row r="9" spans="1:25" x14ac:dyDescent="0.25">
      <c r="U9" s="2"/>
    </row>
    <row r="10" spans="1:25" x14ac:dyDescent="0.25">
      <c r="U10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76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77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78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118</v>
      </c>
      <c r="J19" s="16" t="s">
        <v>120</v>
      </c>
      <c r="K19" s="16" t="s">
        <v>118</v>
      </c>
      <c r="L19" s="16" t="s">
        <v>74</v>
      </c>
      <c r="M19" s="16" t="s">
        <v>61</v>
      </c>
      <c r="N19" s="16" t="s">
        <v>75</v>
      </c>
      <c r="O19" s="16"/>
      <c r="Q19" s="38" t="s">
        <v>98</v>
      </c>
      <c r="R19" s="38"/>
      <c r="S19" s="38" t="s">
        <v>108</v>
      </c>
      <c r="T19" s="38" t="s">
        <v>107</v>
      </c>
      <c r="U19" s="38" t="s">
        <v>79</v>
      </c>
      <c r="V19" s="38" t="s">
        <v>50</v>
      </c>
      <c r="W19" s="38"/>
      <c r="X19" s="38"/>
      <c r="Y19" s="38"/>
    </row>
    <row r="20" spans="2:25" x14ac:dyDescent="0.25">
      <c r="B20" s="33" t="str">
        <f>S19</f>
        <v>Kiln</v>
      </c>
      <c r="C20" s="33" t="str">
        <f>Sector_Fuels!D22</f>
        <v>MANBIOMIN</v>
      </c>
      <c r="D20" s="20" t="s">
        <v>89</v>
      </c>
      <c r="F20" s="23">
        <v>2028</v>
      </c>
      <c r="G20" s="34"/>
      <c r="H20" s="34">
        <v>1</v>
      </c>
      <c r="I20" s="21"/>
      <c r="J20" s="34"/>
      <c r="K20" s="34"/>
      <c r="L20" s="21"/>
      <c r="M20" s="21">
        <v>410040</v>
      </c>
      <c r="N20" s="21">
        <v>8.76</v>
      </c>
      <c r="O20" s="34">
        <v>1</v>
      </c>
      <c r="Q20" s="38" t="s">
        <v>98</v>
      </c>
      <c r="R20" s="38"/>
      <c r="S20" s="38" t="s">
        <v>109</v>
      </c>
      <c r="T20" s="38" t="s">
        <v>106</v>
      </c>
      <c r="U20" s="38" t="s">
        <v>79</v>
      </c>
      <c r="V20" s="38" t="s">
        <v>50</v>
      </c>
      <c r="W20" s="38"/>
      <c r="X20" s="38"/>
      <c r="Y20" s="38"/>
    </row>
    <row r="21" spans="2:25" x14ac:dyDescent="0.25">
      <c r="B21" s="33" t="str">
        <f>S$20</f>
        <v>Boiler</v>
      </c>
      <c r="C21" s="20" t="str">
        <f>Sector_Fuels!D20</f>
        <v>MANELC</v>
      </c>
      <c r="D21" s="20" t="s">
        <v>89</v>
      </c>
      <c r="F21" s="23">
        <v>2028</v>
      </c>
      <c r="G21" s="34">
        <v>1</v>
      </c>
      <c r="H21" s="34">
        <v>1</v>
      </c>
      <c r="I21" s="21"/>
      <c r="J21" s="34"/>
      <c r="K21" s="34"/>
      <c r="L21" s="21"/>
      <c r="M21" s="35">
        <v>0</v>
      </c>
      <c r="N21" s="21">
        <v>8.76</v>
      </c>
      <c r="O21" s="21"/>
      <c r="Q21" s="32" t="s">
        <v>98</v>
      </c>
      <c r="S21" s="32" t="s">
        <v>110</v>
      </c>
      <c r="T21" s="18" t="s">
        <v>105</v>
      </c>
      <c r="U21" s="32" t="s">
        <v>79</v>
      </c>
      <c r="V21" s="32" t="s">
        <v>50</v>
      </c>
      <c r="W21" s="28"/>
      <c r="X21" s="32"/>
      <c r="Y21" s="32"/>
    </row>
    <row r="22" spans="2:25" x14ac:dyDescent="0.25">
      <c r="B22" s="33" t="str">
        <f t="shared" ref="B22:B23" si="0">S$20</f>
        <v>Boiler</v>
      </c>
      <c r="C22" s="20" t="str">
        <f>Sector_Fuels!D22</f>
        <v>MANBIOMIN</v>
      </c>
      <c r="D22" s="20" t="s">
        <v>89</v>
      </c>
      <c r="F22" s="23">
        <v>2028</v>
      </c>
      <c r="G22" s="34">
        <v>0.3</v>
      </c>
      <c r="H22" s="34">
        <v>1</v>
      </c>
      <c r="I22" s="21">
        <v>250</v>
      </c>
      <c r="J22" s="34">
        <v>15</v>
      </c>
      <c r="K22" s="34">
        <v>0.2</v>
      </c>
      <c r="L22" s="21">
        <v>40</v>
      </c>
      <c r="M22" s="36">
        <v>410040</v>
      </c>
      <c r="N22" s="21">
        <v>8.76</v>
      </c>
      <c r="O22" s="34">
        <v>1</v>
      </c>
      <c r="Q22" s="32" t="s">
        <v>98</v>
      </c>
      <c r="S22" s="32" t="s">
        <v>104</v>
      </c>
      <c r="T22" s="18" t="s">
        <v>112</v>
      </c>
      <c r="U22" s="32" t="s">
        <v>79</v>
      </c>
      <c r="V22" s="32" t="s">
        <v>50</v>
      </c>
      <c r="W22" s="28"/>
    </row>
    <row r="23" spans="2:25" x14ac:dyDescent="0.25">
      <c r="B23" s="33" t="str">
        <f t="shared" si="0"/>
        <v>Boiler</v>
      </c>
      <c r="C23" s="20" t="str">
        <f>Sector_Fuels!D23</f>
        <v>MANGASMIN</v>
      </c>
      <c r="D23" s="20" t="s">
        <v>89</v>
      </c>
      <c r="F23" s="23">
        <v>2028</v>
      </c>
      <c r="G23" s="34"/>
      <c r="H23" s="34">
        <v>1</v>
      </c>
      <c r="I23" s="21"/>
      <c r="J23" s="34"/>
      <c r="K23" s="34"/>
      <c r="L23" s="21"/>
      <c r="M23" s="36">
        <v>202158</v>
      </c>
      <c r="N23" s="21">
        <v>8.76</v>
      </c>
      <c r="O23" s="34">
        <v>1</v>
      </c>
      <c r="Q23" s="32"/>
      <c r="S23" s="32"/>
      <c r="T23" s="18"/>
      <c r="U23" s="32" t="s">
        <v>79</v>
      </c>
      <c r="V23" s="32" t="s">
        <v>50</v>
      </c>
      <c r="W23" s="28"/>
    </row>
    <row r="24" spans="2:25" x14ac:dyDescent="0.25">
      <c r="B24" s="33" t="str">
        <f>S21</f>
        <v>Furnace</v>
      </c>
      <c r="C24" s="20" t="str">
        <f>Sector_Fuels!D20</f>
        <v>MANELC</v>
      </c>
      <c r="D24" s="20" t="s">
        <v>89</v>
      </c>
      <c r="F24" s="23">
        <v>2028</v>
      </c>
      <c r="G24" s="21">
        <v>1</v>
      </c>
      <c r="H24" s="34">
        <v>1</v>
      </c>
      <c r="I24" s="21"/>
      <c r="J24" s="34"/>
      <c r="K24" s="34"/>
      <c r="L24" s="21"/>
      <c r="M24" s="36">
        <v>0</v>
      </c>
      <c r="N24" s="21">
        <v>8.76</v>
      </c>
      <c r="O24" s="34"/>
      <c r="Q24" s="32"/>
      <c r="S24" s="32"/>
      <c r="T24" s="18"/>
      <c r="U24" s="32"/>
      <c r="V24" s="32"/>
    </row>
    <row r="25" spans="2:25" x14ac:dyDescent="0.25">
      <c r="B25" s="33" t="str">
        <f>S22</f>
        <v>CSP</v>
      </c>
      <c r="C25" s="20" t="str">
        <f>Sector_Fuels!S9</f>
        <v>SOL</v>
      </c>
      <c r="D25" s="20" t="s">
        <v>89</v>
      </c>
      <c r="F25" s="23">
        <v>2028</v>
      </c>
      <c r="G25" s="21">
        <v>1</v>
      </c>
      <c r="H25" s="34"/>
      <c r="I25" s="21"/>
      <c r="J25" s="34"/>
      <c r="K25" s="34"/>
      <c r="L25" s="21"/>
      <c r="M25" s="36">
        <v>0</v>
      </c>
      <c r="N25" s="21">
        <v>8.76</v>
      </c>
      <c r="O25" s="34"/>
      <c r="Q25" s="32"/>
      <c r="S25" s="32"/>
      <c r="T25" s="32"/>
      <c r="U25" s="32"/>
      <c r="V25" s="32"/>
    </row>
    <row r="26" spans="2:25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Q26" s="32"/>
      <c r="S26" s="32"/>
      <c r="T26" s="32"/>
      <c r="U26" s="32"/>
      <c r="V26" s="32"/>
    </row>
    <row r="27" spans="2:25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</row>
    <row r="30" spans="2:25" x14ac:dyDescent="0.25">
      <c r="Q30" s="32"/>
    </row>
    <row r="31" spans="2:25" x14ac:dyDescent="0.25">
      <c r="Q31" s="32"/>
    </row>
    <row r="32" spans="2:25" x14ac:dyDescent="0.25">
      <c r="Q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2025-10-20T10:22:11Z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