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9CFC529F-BBF3-4407-BFFE-F39B978A643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RI_Sector_Fuels" sheetId="6" r:id="rId1"/>
    <sheet name="DemTechs_INDF" sheetId="7" r:id="rId2"/>
  </sheets>
  <definedNames>
    <definedName name="FID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7" l="1"/>
  <c r="B22" i="7"/>
  <c r="B21" i="7"/>
  <c r="B20" i="7"/>
  <c r="B19" i="7"/>
  <c r="C23" i="7"/>
  <c r="C21" i="7"/>
  <c r="C20" i="7"/>
  <c r="C19" i="7"/>
  <c r="B18" i="7" l="1"/>
  <c r="D27" i="6" l="1"/>
  <c r="D26" i="6"/>
  <c r="B28" i="6"/>
  <c r="B29" i="6"/>
  <c r="B30" i="6"/>
  <c r="P27" i="6"/>
  <c r="O27" i="6"/>
  <c r="B27" i="6" s="1"/>
  <c r="G25" i="6"/>
  <c r="F33" i="7"/>
  <c r="D2" i="7"/>
  <c r="H43" i="6"/>
  <c r="H42" i="6"/>
  <c r="P26" i="6"/>
  <c r="O26" i="6"/>
  <c r="B2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M3" authorId="0" shapeId="0" xr:uid="{2A19E25C-9533-4C9F-A407-57D984DCF506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 xr:uid="{F7F5F318-75A1-4325-A88B-2F82BF3DD5FC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 xr:uid="{53BB6E19-8339-471B-8B5C-196BDFD2E19C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 xr:uid="{11D04B3A-3D96-45B8-B9E2-F02C1D38F09E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 xr:uid="{EC1F27C8-E4A5-4958-8210-00C9EAD805E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3" authorId="2" shapeId="0" xr:uid="{08A0A247-5B70-4F6A-BE7F-DF9684B12478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S23" authorId="2" shapeId="0" xr:uid="{89F66F35-9E7D-4CFE-82E2-FED540200A6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23" authorId="1" shapeId="0" xr:uid="{BFBE1E56-B2CF-4342-9D18-7A5625043F27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23" authorId="2" shapeId="0" xr:uid="{32A4C634-AF1C-4AC8-8B25-E2B72657AC1B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24" authorId="2" shapeId="0" xr:uid="{CC49012E-D54F-4799-8BAE-EA97B5C3A29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55A1C4CC-2CE1-4EC9-89C3-19F6C183A19B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B2B38135-7F48-40C5-9C6D-9368B3BD2092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345773E6-DE00-4CE0-B8BB-8B089B62942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31DAF2B0-786F-4E95-9CBB-D182F2EED3B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555C1793-7B9E-49B9-8EB3-17347BDEF24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5EE58488-723F-4683-9026-2F0EE70F8071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308E9284-8F99-498B-A3DD-262799AF67EB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FD29F772-15B8-47C4-8D7A-88CCF8F71647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BAA0F8AB-741B-4302-9E54-000CB5DC4ACF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<sst xmlns="http://schemas.openxmlformats.org/spreadsheetml/2006/main" count="222" uniqueCount="116">
  <si>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</si>
  <si>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</si>
  <si>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</si>
  <si>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</si>
  <si>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</si>
  <si>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</si>
  <si>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</si>
  <si>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</si>
  <si>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</si>
  <si>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</si>
  <si>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</si>
  <si>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</si>
  <si>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</si>
  <si>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</si>
  <si>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</si>
  <si>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</si>
  <si>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</si>
  <si>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</si>
  <si>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</si>
  <si>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</si>
  <si>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</si>
  <si>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</si>
  <si>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</si>
  <si>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</si>
  <si>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</si>
  <si>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</si>
  <si>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</si>
  <si>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</si>
  <si>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</si>
  <si>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</si>
  <si>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</si>
  <si>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</si>
  <si>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</si>
  <si>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</si>
  <si>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</si>
  <si>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Efficiency</t>
  </si>
  <si>
    <t>INVCOST</t>
  </si>
  <si>
    <t>Fixed O&amp;M Cost</t>
  </si>
  <si>
    <t>Sector Name</t>
  </si>
  <si>
    <t>Description</t>
  </si>
  <si>
    <t>Type</t>
  </si>
  <si>
    <t>Currency Unit</t>
  </si>
  <si>
    <t>Region</t>
  </si>
  <si>
    <t>*Commodity Set Membership</t>
  </si>
  <si>
    <t>Region Name</t>
  </si>
  <si>
    <t>Sense of the Balance EQN.</t>
  </si>
  <si>
    <t>Timeslice Level</t>
  </si>
  <si>
    <t>LIFE</t>
  </si>
  <si>
    <t>*Technology Name</t>
  </si>
  <si>
    <t>Utilisation Factor</t>
  </si>
  <si>
    <t>*Process Set Membership</t>
  </si>
  <si>
    <t>TimeSlice level of Process Activity</t>
  </si>
  <si>
    <t>Primary Commodity Group</t>
  </si>
  <si>
    <t>*Units</t>
  </si>
  <si>
    <t>Years</t>
  </si>
  <si>
    <t>Year</t>
  </si>
  <si>
    <t>CAP2ACT</t>
  </si>
  <si>
    <t>Lifetime</t>
  </si>
  <si>
    <t>GWh</t>
  </si>
  <si>
    <t>NRG</t>
  </si>
  <si>
    <t>GAS</t>
  </si>
  <si>
    <t>BIO</t>
  </si>
  <si>
    <t>Biomass</t>
  </si>
  <si>
    <t>SOL</t>
  </si>
  <si>
    <t>DMD</t>
  </si>
  <si>
    <t>MIN</t>
  </si>
  <si>
    <t>CSP</t>
  </si>
  <si>
    <t>Furnace</t>
  </si>
  <si>
    <t>MANGASMIN</t>
  </si>
  <si>
    <t>MANBIOMIN</t>
  </si>
  <si>
    <t>ELC</t>
  </si>
  <si>
    <t>MANHEAT</t>
  </si>
  <si>
    <t>Commodity</t>
  </si>
  <si>
    <t>Default Unit</t>
  </si>
  <si>
    <t>WIND</t>
  </si>
  <si>
    <t>Wind</t>
  </si>
  <si>
    <t>Solar</t>
  </si>
  <si>
    <t>Ngas</t>
  </si>
  <si>
    <t>SOLTHT</t>
  </si>
  <si>
    <t>Solar thermal</t>
  </si>
  <si>
    <t>CUM</t>
  </si>
  <si>
    <t>COST</t>
  </si>
  <si>
    <t>ACT_BND</t>
  </si>
  <si>
    <t>Reserves Cumulative Value</t>
  </si>
  <si>
    <t>Cost</t>
  </si>
  <si>
    <t>Annual Production Bound</t>
  </si>
  <si>
    <t>conversion factor from cap to act</t>
  </si>
  <si>
    <t>TH2022USD/GWh</t>
  </si>
  <si>
    <t>*</t>
  </si>
  <si>
    <t>User inputs</t>
  </si>
  <si>
    <t>Linked to the Energy Balance</t>
  </si>
  <si>
    <t>Existing</t>
  </si>
  <si>
    <t>STOCK</t>
  </si>
  <si>
    <t>Share-I~UP</t>
  </si>
  <si>
    <t>Existing Installed Capacity</t>
  </si>
  <si>
    <t>Input Share</t>
  </si>
  <si>
    <t>Inestment Cost</t>
  </si>
  <si>
    <t>MWa</t>
  </si>
  <si>
    <t>MW</t>
  </si>
  <si>
    <t>DayNite</t>
  </si>
  <si>
    <t>Electricity to MANHEAT</t>
  </si>
  <si>
    <t>GW per annum</t>
  </si>
  <si>
    <t>Annual energy consumption devided by the product of annual hours*effficiency</t>
  </si>
  <si>
    <t>Annual operating hours</t>
  </si>
  <si>
    <t>Natural Gas/Domestic</t>
  </si>
  <si>
    <t>WNDTRBN</t>
  </si>
  <si>
    <t>SOLPV</t>
  </si>
  <si>
    <t>Electricity from Solar PV</t>
  </si>
  <si>
    <t>Electricity from wind</t>
  </si>
  <si>
    <t>N</t>
  </si>
  <si>
    <t>MAN</t>
  </si>
  <si>
    <t>Mamufacturing</t>
  </si>
  <si>
    <t>TH$2022</t>
  </si>
  <si>
    <t>Biomass boiler</t>
  </si>
  <si>
    <t>Boiler</t>
  </si>
  <si>
    <t>Kiln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</si>
</sst>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1"/>
      <color rgb="FF9C650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2">
    <xf numFmtId="0" fontId="0" fillId="0" borderId="0"/>
    <xf numFmtId="0" fontId="11" fillId="4" borderId="0" applyNumberFormat="0" applyBorder="0" applyAlignment="0" applyProtection="0"/>
    <xf numFmtId="164" fontId="10" fillId="0" borderId="0" applyFont="0" applyFill="0" applyBorder="0" applyAlignment="0" applyProtection="0"/>
    <xf numFmtId="0" fontId="12" fillId="5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2" fillId="0" borderId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4" fillId="0" borderId="0"/>
    <xf numFmtId="0" fontId="1" fillId="3" borderId="0" applyNumberFormat="0" applyBorder="0" applyAlignment="0" applyProtection="0"/>
    <xf numFmtId="0" fontId="16" fillId="10" borderId="0" applyNumberFormat="0" applyBorder="0" applyAlignment="0" applyProtection="0"/>
    <xf numFmtId="0" fontId="1" fillId="3" borderId="0" applyNumberFormat="0" applyBorder="0" applyAlignment="0" applyProtection="0"/>
    <xf numFmtId="9" fontId="4" fillId="0" borderId="0" applyFont="0" applyFill="0" applyBorder="0" applyAlignment="0" applyProtection="0"/>
  </cellStyleXfs>
  <cellXfs count="68">
    <xf numFmtId="0" fontId="0" fillId="0" borderId="0" xfId="0"/>
    <xf numFmtId="0" fontId="4" fillId="0" borderId="0" xfId="0" applyFont="1"/>
    <xf numFmtId="0" fontId="3" fillId="0" borderId="0" xfId="6" applyFont="1" applyAlignment="1">
      <alignment horizontal="left"/>
    </xf>
    <xf numFmtId="0" fontId="11" fillId="4" borderId="0" xfId="1"/>
    <xf numFmtId="0" fontId="13" fillId="6" borderId="0" xfId="3" applyFont="1" applyFill="1"/>
    <xf numFmtId="0" fontId="5" fillId="2" borderId="2" xfId="6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11" fillId="4" borderId="0" xfId="1" applyAlignment="1">
      <alignment wrapText="1"/>
    </xf>
    <xf numFmtId="0" fontId="4" fillId="0" borderId="0" xfId="4"/>
    <xf numFmtId="0" fontId="15" fillId="0" borderId="0" xfId="4" applyFont="1"/>
    <xf numFmtId="1" fontId="4" fillId="0" borderId="0" xfId="4" applyNumberFormat="1"/>
    <xf numFmtId="165" fontId="3" fillId="0" borderId="0" xfId="0" applyNumberFormat="1" applyFont="1"/>
    <xf numFmtId="165" fontId="4" fillId="0" borderId="0" xfId="0" applyNumberFormat="1" applyFont="1"/>
    <xf numFmtId="165" fontId="5" fillId="2" borderId="2" xfId="0" applyNumberFormat="1" applyFont="1" applyFill="1" applyBorder="1" applyAlignment="1">
      <alignment horizontal="left"/>
    </xf>
    <xf numFmtId="165" fontId="5" fillId="2" borderId="3" xfId="0" applyNumberFormat="1" applyFont="1" applyFill="1" applyBorder="1" applyAlignment="1">
      <alignment horizontal="left"/>
    </xf>
    <xf numFmtId="165" fontId="0" fillId="0" borderId="0" xfId="0" applyNumberFormat="1"/>
    <xf numFmtId="165" fontId="4" fillId="0" borderId="0" xfId="4" applyNumberFormat="1"/>
    <xf numFmtId="2" fontId="15" fillId="0" borderId="0" xfId="4" applyNumberFormat="1" applyFont="1"/>
    <xf numFmtId="0" fontId="13" fillId="8" borderId="0" xfId="3" applyFont="1" applyFill="1"/>
    <xf numFmtId="165" fontId="15" fillId="0" borderId="0" xfId="0" applyNumberFormat="1" applyFont="1"/>
    <xf numFmtId="165" fontId="14" fillId="3" borderId="1" xfId="18" applyNumberFormat="1" applyFont="1" applyBorder="1" applyAlignment="1">
      <alignment horizontal="left" wrapText="1"/>
    </xf>
    <xf numFmtId="0" fontId="15" fillId="0" borderId="0" xfId="0" applyFo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14" fillId="3" borderId="1" xfId="18" applyFont="1" applyBorder="1" applyAlignment="1">
      <alignment horizontal="left" wrapText="1"/>
    </xf>
    <xf numFmtId="0" fontId="14" fillId="3" borderId="0" xfId="18" applyFont="1" applyBorder="1" applyAlignment="1">
      <alignment horizontal="left" wrapText="1"/>
    </xf>
    <xf numFmtId="0" fontId="14" fillId="3" borderId="1" xfId="18" applyFont="1" applyBorder="1" applyAlignment="1">
      <alignment horizontal="center" wrapText="1"/>
    </xf>
    <xf numFmtId="0" fontId="14" fillId="3" borderId="0" xfId="18" applyFont="1" applyBorder="1" applyAlignment="1">
      <alignment horizontal="center" wrapText="1"/>
    </xf>
    <xf numFmtId="165" fontId="14" fillId="3" borderId="1" xfId="18" applyNumberFormat="1" applyFont="1" applyBorder="1" applyAlignment="1">
      <alignment horizontal="center" wrapText="1"/>
    </xf>
    <xf numFmtId="0" fontId="4" fillId="7" borderId="0" xfId="19" applyFont="1" applyFill="1"/>
    <xf numFmtId="2" fontId="4" fillId="7" borderId="0" xfId="0" applyNumberFormat="1" applyFont="1" applyFill="1"/>
    <xf numFmtId="1" fontId="15" fillId="11" borderId="0" xfId="0" applyNumberFormat="1" applyFont="1" applyFill="1"/>
    <xf numFmtId="2" fontId="4" fillId="11" borderId="0" xfId="0" applyNumberFormat="1" applyFont="1" applyFill="1"/>
    <xf numFmtId="165" fontId="0" fillId="0" borderId="0" xfId="0" applyNumberFormat="1" applyAlignment="1">
      <alignment wrapText="1"/>
    </xf>
    <xf numFmtId="2" fontId="4" fillId="0" borderId="0" xfId="0" applyNumberFormat="1" applyFont="1"/>
    <xf numFmtId="1" fontId="15" fillId="7" borderId="0" xfId="19" applyNumberFormat="1" applyFont="1" applyFill="1"/>
    <xf numFmtId="165" fontId="15" fillId="0" borderId="0" xfId="0" applyNumberFormat="1" applyFont="1" applyAlignment="1">
      <alignment wrapText="1"/>
    </xf>
    <xf numFmtId="0" fontId="0" fillId="11" borderId="0" xfId="0" applyFill="1"/>
    <xf numFmtId="0" fontId="13" fillId="6" borderId="0" xfId="3" applyFont="1" applyFill="1" applyAlignment="1">
      <alignment wrapText="1"/>
    </xf>
    <xf numFmtId="165" fontId="3" fillId="0" borderId="0" xfId="4" applyNumberFormat="1" applyFont="1"/>
    <xf numFmtId="165" fontId="5" fillId="2" borderId="2" xfId="4" applyNumberFormat="1" applyFont="1" applyFill="1" applyBorder="1" applyAlignment="1">
      <alignment horizontal="left"/>
    </xf>
    <xf numFmtId="165" fontId="5" fillId="2" borderId="3" xfId="4" applyNumberFormat="1" applyFont="1" applyFill="1" applyBorder="1" applyAlignment="1">
      <alignment horizontal="left"/>
    </xf>
    <xf numFmtId="0" fontId="13" fillId="0" borderId="0" xfId="3" applyFont="1" applyFill="1"/>
    <xf numFmtId="165" fontId="14" fillId="3" borderId="1" xfId="20" applyNumberFormat="1" applyFont="1" applyBorder="1" applyAlignment="1">
      <alignment horizontal="left" wrapText="1"/>
    </xf>
    <xf numFmtId="0" fontId="5" fillId="2" borderId="2" xfId="6" applyFont="1" applyFill="1" applyBorder="1" applyAlignment="1">
      <alignment horizontal="center" vertical="center" wrapText="1"/>
    </xf>
    <xf numFmtId="0" fontId="5" fillId="2" borderId="2" xfId="7" applyFont="1" applyFill="1" applyBorder="1" applyAlignment="1">
      <alignment horizontal="center" vertical="center" wrapText="1"/>
    </xf>
    <xf numFmtId="0" fontId="5" fillId="2" borderId="0" xfId="6" applyFont="1" applyFill="1" applyAlignment="1">
      <alignment horizontal="center" vertical="center" wrapText="1"/>
    </xf>
    <xf numFmtId="0" fontId="14" fillId="3" borderId="2" xfId="20" applyFont="1" applyBorder="1" applyAlignment="1">
      <alignment horizontal="left" wrapText="1"/>
    </xf>
    <xf numFmtId="0" fontId="14" fillId="3" borderId="3" xfId="20" applyFont="1" applyBorder="1" applyAlignment="1">
      <alignment horizontal="left" wrapText="1"/>
    </xf>
    <xf numFmtId="0" fontId="14" fillId="3" borderId="0" xfId="20" applyFont="1" applyBorder="1" applyAlignment="1">
      <alignment horizontal="left" wrapText="1"/>
    </xf>
    <xf numFmtId="0" fontId="14" fillId="3" borderId="1" xfId="20" applyFont="1" applyBorder="1" applyAlignment="1">
      <alignment horizontal="left" wrapText="1"/>
    </xf>
    <xf numFmtId="0" fontId="14" fillId="3" borderId="1" xfId="20" applyFont="1" applyBorder="1" applyAlignment="1">
      <alignment horizontal="center" wrapText="1"/>
    </xf>
    <xf numFmtId="0" fontId="14" fillId="3" borderId="4" xfId="20" applyFont="1" applyBorder="1" applyAlignment="1">
      <alignment horizontal="center" wrapText="1"/>
    </xf>
    <xf numFmtId="0" fontId="14" fillId="3" borderId="0" xfId="20" applyFont="1" applyBorder="1" applyAlignment="1">
      <alignment horizontal="center" wrapText="1"/>
    </xf>
    <xf numFmtId="0" fontId="4" fillId="7" borderId="0" xfId="4" applyFill="1"/>
    <xf numFmtId="165" fontId="15" fillId="0" borderId="0" xfId="4" applyNumberFormat="1" applyFont="1"/>
    <xf numFmtId="9" fontId="15" fillId="8" borderId="0" xfId="21" applyFont="1" applyFill="1"/>
    <xf numFmtId="0" fontId="15" fillId="8" borderId="0" xfId="4" applyFont="1" applyFill="1"/>
    <xf numFmtId="0" fontId="19" fillId="9" borderId="0" xfId="0" applyFont="1" applyFill="1"/>
    <xf numFmtId="0" fontId="4" fillId="8" borderId="0" xfId="4" applyFill="1"/>
    <xf numFmtId="9" fontId="4" fillId="0" borderId="0" xfId="4" applyNumberFormat="1"/>
    <xf numFmtId="165" fontId="4" fillId="8" borderId="0" xfId="4" applyNumberFormat="1" applyFill="1"/>
    <xf numFmtId="9" fontId="0" fillId="0" borderId="0" xfId="21" applyFont="1"/>
    <xf numFmtId="0" fontId="4" fillId="11" borderId="0" xfId="4" applyFill="1"/>
    <xf numFmtId="0" fontId="5" fillId="2" borderId="0" xfId="0" applyFont="1" applyFill="1" applyAlignment="1">
      <alignment horizontal="center"/>
    </xf>
    <xf numFmtId="165" fontId="14" fillId="3" borderId="0" xfId="20" applyNumberFormat="1" applyFont="1" applyBorder="1" applyAlignment="1">
      <alignment horizontal="left" wrapText="1"/>
    </xf>
    <xf numFmtId="0" fontId="5" fillId="8" borderId="0" xfId="0" applyFont="1" applyFill="1"/>
  </cellXfs>
  <cellStyles count="22">
    <cellStyle name="20% - Accent5 2" xfId="18" xr:uid="{4C3A48E2-3C46-4D12-9A64-54698D8BF8EE}"/>
    <cellStyle name="20% - Accent5 3" xfId="20" xr:uid="{3013E58E-05D8-4A7E-9DD3-5FDB1B87B181}"/>
    <cellStyle name="Accent2" xfId="1" builtinId="33"/>
    <cellStyle name="Comma 2" xfId="2" xr:uid="{00000000-0005-0000-0000-000002000000}"/>
    <cellStyle name="Good" xfId="3" builtinId="26"/>
    <cellStyle name="Neutral 2" xfId="19" xr:uid="{F4CB6A30-052B-4BBD-966C-479BF0489D45}"/>
    <cellStyle name="Normal" xfId="0" builtinId="0"/>
    <cellStyle name="Normal 10" xfId="4" xr:uid="{00000000-0005-0000-0000-000005000000}"/>
    <cellStyle name="Normal 2" xfId="5" xr:uid="{00000000-0005-0000-0000-000006000000}"/>
    <cellStyle name="Normal 4" xfId="6" xr:uid="{00000000-0005-0000-0000-000007000000}"/>
    <cellStyle name="Normal 4 2" xfId="7" xr:uid="{00000000-0005-0000-0000-000008000000}"/>
    <cellStyle name="Normal 8" xfId="8" xr:uid="{00000000-0005-0000-0000-000009000000}"/>
    <cellStyle name="Normal 9 2" xfId="9" xr:uid="{00000000-0005-0000-0000-00000A000000}"/>
    <cellStyle name="Normale_B2020" xfId="10" xr:uid="{00000000-0005-0000-0000-00000B000000}"/>
    <cellStyle name="Per cent 2" xfId="21" xr:uid="{51C5E537-54D3-40E4-BB31-46A9F8839CE1}"/>
    <cellStyle name="Percent 2" xfId="11" xr:uid="{00000000-0005-0000-0000-00000C000000}"/>
    <cellStyle name="Percent 2 2" xfId="12" xr:uid="{00000000-0005-0000-0000-00000D000000}"/>
    <cellStyle name="Percent 3" xfId="13" xr:uid="{00000000-0005-0000-0000-00000E000000}"/>
    <cellStyle name="Percent 3 2" xfId="14" xr:uid="{00000000-0005-0000-0000-00000F000000}"/>
    <cellStyle name="Percent 4" xfId="15" xr:uid="{00000000-0005-0000-0000-000010000000}"/>
    <cellStyle name="Percent 5" xfId="16" xr:uid="{00000000-0005-0000-0000-000011000000}"/>
    <cellStyle name="Standard_Sce_D_Extraction" xfId="17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41</xdr:row>
      <xdr:rowOff>137160</xdr:rowOff>
    </xdr:from>
    <xdr:to>
      <xdr:col>16</xdr:col>
      <xdr:colOff>133299</xdr:colOff>
      <xdr:row>50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134EA7B-FD36-4F10-9142-9732DF6B1312}"/>
            </a:ext>
          </a:extLst>
        </xdr:cNvPr>
        <xdr:cNvSpPr txBox="1"/>
      </xdr:nvSpPr>
      <xdr:spPr>
        <a:xfrm>
          <a:off x="8305800" y="8557260"/>
          <a:ext cx="529203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E0A094-A986-4947-A6ED-3B5001361863}"/>
            </a:ext>
          </a:extLst>
        </xdr:cNvPr>
        <xdr:cNvSpPr txBox="1"/>
      </xdr:nvSpPr>
      <xdr:spPr>
        <a:xfrm>
          <a:off x="10026308" y="629910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9C8C-2E2A-4CC1-9EB1-31AFA36FA445}">
  <dimension ref="A1:V53"/>
  <sheetViews>
    <sheetView topLeftCell="C1" zoomScale="96" zoomScaleNormal="96" workbookViewId="0">
      <selection activeCell="P15" sqref="P15"/>
    </sheetView>
  </sheetViews>
  <sheetFormatPr defaultRowHeight="12.75" x14ac:dyDescent="0.2"/>
  <cols>
    <col min="1" max="1" width="2" bestFit="1" customWidth="1"/>
    <col min="2" max="2" width="19.28515625" bestFit="1" customWidth="1"/>
    <col min="3" max="3" width="12.28515625" customWidth="1"/>
    <col min="4" max="4" width="18.7109375" bestFit="1" customWidth="1"/>
    <col min="5" max="5" width="7.5703125" bestFit="1" customWidth="1"/>
    <col min="6" max="6" width="8.28515625" bestFit="1" customWidth="1"/>
    <col min="7" max="7" width="17.7109375" bestFit="1" customWidth="1"/>
    <col min="8" max="8" width="8.42578125" bestFit="1" customWidth="1"/>
    <col min="9" max="9" width="13.7109375" bestFit="1" customWidth="1"/>
    <col min="10" max="11" width="13.7109375" customWidth="1"/>
    <col min="12" max="12" width="2" customWidth="1"/>
    <col min="13" max="13" width="11.7109375" bestFit="1" customWidth="1"/>
    <col min="14" max="14" width="7.140625" customWidth="1"/>
    <col min="15" max="15" width="21.42578125" bestFit="1" customWidth="1"/>
    <col min="16" max="16" width="36.85546875" bestFit="1" customWidth="1"/>
    <col min="17" max="17" width="6.140625" customWidth="1"/>
    <col min="18" max="18" width="11.5703125" customWidth="1"/>
    <col min="19" max="19" width="12.85546875" bestFit="1" customWidth="1"/>
    <col min="20" max="20" width="13.28515625" bestFit="1" customWidth="1"/>
    <col min="21" max="21" width="19.42578125" bestFit="1" customWidth="1"/>
  </cols>
  <sheetData>
    <row r="1" spans="2:21" ht="30" x14ac:dyDescent="0.25">
      <c r="B1" s="7" t="s">
        <v>38</v>
      </c>
      <c r="C1" s="7" t="s">
        <v>72</v>
      </c>
      <c r="D1" s="7" t="s">
        <v>39</v>
      </c>
      <c r="E1" s="7" t="s">
        <v>73</v>
      </c>
      <c r="F1" s="6"/>
      <c r="G1" s="7" t="s">
        <v>41</v>
      </c>
    </row>
    <row r="2" spans="2:21" ht="15.75" x14ac:dyDescent="0.25">
      <c r="C2" s="21" t="s">
        <v>74</v>
      </c>
      <c r="D2" s="21" t="s">
        <v>75</v>
      </c>
      <c r="E2" s="18" t="s">
        <v>58</v>
      </c>
      <c r="F2" s="21"/>
      <c r="G2" s="4" t="s">
        <v>87</v>
      </c>
      <c r="M2" s="11" t="s">
        <v>7</v>
      </c>
      <c r="N2" s="11"/>
      <c r="O2" s="12"/>
      <c r="P2" s="12"/>
      <c r="Q2" s="12"/>
      <c r="R2" s="12"/>
      <c r="S2" s="12"/>
      <c r="T2" s="12"/>
      <c r="U2" s="12"/>
    </row>
    <row r="3" spans="2:21" ht="15.75" x14ac:dyDescent="0.25">
      <c r="C3" s="21" t="s">
        <v>63</v>
      </c>
      <c r="D3" s="21" t="s">
        <v>76</v>
      </c>
      <c r="E3" s="18" t="s">
        <v>58</v>
      </c>
      <c r="F3" s="21"/>
      <c r="G3" s="4" t="s">
        <v>87</v>
      </c>
      <c r="M3" s="13" t="s">
        <v>8</v>
      </c>
      <c r="N3" s="14" t="s">
        <v>42</v>
      </c>
      <c r="O3" s="13" t="s">
        <v>6</v>
      </c>
      <c r="P3" s="13" t="s">
        <v>9</v>
      </c>
      <c r="Q3" s="13" t="s">
        <v>10</v>
      </c>
      <c r="R3" s="13" t="s">
        <v>11</v>
      </c>
      <c r="S3" s="13" t="s">
        <v>12</v>
      </c>
      <c r="T3" s="13" t="s">
        <v>13</v>
      </c>
      <c r="U3" s="13" t="s">
        <v>14</v>
      </c>
    </row>
    <row r="4" spans="2:21" ht="24" thickBot="1" x14ac:dyDescent="0.3">
      <c r="C4" s="21" t="s">
        <v>61</v>
      </c>
      <c r="D4" s="21" t="s">
        <v>62</v>
      </c>
      <c r="E4" s="18" t="s">
        <v>58</v>
      </c>
      <c r="F4" s="21"/>
      <c r="G4" s="4" t="s">
        <v>87</v>
      </c>
      <c r="M4" s="20" t="s">
        <v>43</v>
      </c>
      <c r="N4" s="20" t="s">
        <v>44</v>
      </c>
      <c r="O4" s="20" t="s">
        <v>23</v>
      </c>
      <c r="P4" s="20" t="s">
        <v>24</v>
      </c>
      <c r="Q4" s="20" t="s">
        <v>10</v>
      </c>
      <c r="R4" s="20" t="s">
        <v>45</v>
      </c>
      <c r="S4" s="20" t="s">
        <v>46</v>
      </c>
      <c r="T4" s="20" t="s">
        <v>25</v>
      </c>
      <c r="U4" s="20" t="s">
        <v>26</v>
      </c>
    </row>
    <row r="5" spans="2:21" ht="15.75" x14ac:dyDescent="0.25">
      <c r="C5" s="21" t="s">
        <v>60</v>
      </c>
      <c r="D5" s="21" t="s">
        <v>77</v>
      </c>
      <c r="E5" s="18" t="s">
        <v>58</v>
      </c>
      <c r="F5" s="21"/>
      <c r="G5" s="4" t="s">
        <v>87</v>
      </c>
      <c r="M5" s="19" t="s">
        <v>59</v>
      </c>
      <c r="N5" s="19"/>
      <c r="O5" s="19" t="s">
        <v>78</v>
      </c>
      <c r="P5" s="19" t="s">
        <v>79</v>
      </c>
      <c r="Q5" s="19" t="s">
        <v>58</v>
      </c>
      <c r="R5" s="19"/>
      <c r="S5" s="19"/>
      <c r="T5" s="19"/>
      <c r="U5" s="19"/>
    </row>
    <row r="6" spans="2:21" ht="15.75" x14ac:dyDescent="0.25">
      <c r="C6" s="21"/>
      <c r="D6" s="21"/>
      <c r="E6" s="18"/>
      <c r="F6" s="21"/>
      <c r="G6" s="4"/>
      <c r="M6" s="19" t="s">
        <v>59</v>
      </c>
      <c r="N6" s="19"/>
      <c r="O6" s="19" t="s">
        <v>69</v>
      </c>
      <c r="P6" s="19" t="s">
        <v>62</v>
      </c>
      <c r="Q6" s="19" t="s">
        <v>58</v>
      </c>
      <c r="R6" s="19"/>
      <c r="S6" s="19"/>
      <c r="T6" s="19"/>
      <c r="U6" s="19"/>
    </row>
    <row r="7" spans="2:21" x14ac:dyDescent="0.2">
      <c r="B7" s="21"/>
      <c r="C7" s="21"/>
      <c r="D7" s="21"/>
      <c r="E7" s="21"/>
      <c r="F7" s="21"/>
      <c r="G7" s="21"/>
      <c r="M7" s="19" t="s">
        <v>59</v>
      </c>
      <c r="N7" s="19"/>
      <c r="O7" s="19" t="s">
        <v>68</v>
      </c>
      <c r="P7" s="19" t="s">
        <v>104</v>
      </c>
      <c r="Q7" s="19" t="s">
        <v>58</v>
      </c>
      <c r="R7" s="19"/>
      <c r="S7" s="19"/>
      <c r="T7" s="19"/>
      <c r="U7" s="19"/>
    </row>
    <row r="8" spans="2:21" x14ac:dyDescent="0.2">
      <c r="B8" s="21"/>
      <c r="C8" s="21"/>
      <c r="D8" s="21"/>
      <c r="E8" s="21"/>
      <c r="F8" s="21"/>
      <c r="G8" s="21"/>
      <c r="M8" s="19"/>
      <c r="N8" s="19"/>
      <c r="O8" s="19"/>
      <c r="P8" s="19"/>
      <c r="Q8" s="19"/>
      <c r="R8" s="19"/>
      <c r="S8" s="19"/>
      <c r="T8" s="19"/>
      <c r="U8" s="19"/>
    </row>
    <row r="9" spans="2:21" x14ac:dyDescent="0.2">
      <c r="B9" s="21"/>
      <c r="C9" s="21"/>
      <c r="D9" s="21"/>
      <c r="E9" s="21"/>
      <c r="F9" s="21"/>
      <c r="G9" s="21"/>
      <c r="M9" s="19"/>
      <c r="N9" s="19"/>
      <c r="O9" s="19"/>
      <c r="P9" s="19"/>
      <c r="Q9" s="19"/>
      <c r="R9" s="19"/>
      <c r="S9" s="19"/>
      <c r="T9" s="19"/>
      <c r="U9" s="19"/>
    </row>
    <row r="10" spans="2:21" s="21" customFormat="1" x14ac:dyDescent="0.2">
      <c r="M10" s="19"/>
      <c r="N10" s="19"/>
      <c r="O10" s="19"/>
      <c r="P10" s="19"/>
      <c r="Q10" s="19"/>
      <c r="R10" s="19"/>
      <c r="S10" s="19"/>
      <c r="T10" s="19"/>
      <c r="U10" s="19"/>
    </row>
    <row r="11" spans="2:21" s="21" customFormat="1" x14ac:dyDescent="0.2">
      <c r="M11" s="19"/>
      <c r="N11" s="19"/>
      <c r="O11" s="19"/>
      <c r="P11" s="19"/>
      <c r="Q11" s="19"/>
      <c r="R11" s="19"/>
      <c r="S11" s="12"/>
      <c r="T11" s="12"/>
      <c r="U11" s="12"/>
    </row>
    <row r="12" spans="2:21" s="21" customFormat="1" x14ac:dyDescent="0.2">
      <c r="B12"/>
      <c r="C12"/>
      <c r="D12"/>
      <c r="E12"/>
      <c r="F12"/>
      <c r="G12"/>
      <c r="M12" s="12"/>
      <c r="N12" s="15"/>
      <c r="O12" s="12"/>
      <c r="P12" s="12"/>
      <c r="Q12" s="19"/>
      <c r="R12" s="12"/>
      <c r="S12" s="12"/>
      <c r="T12" s="12"/>
      <c r="U12" s="12"/>
    </row>
    <row r="13" spans="2:21" s="21" customFormat="1" x14ac:dyDescent="0.2">
      <c r="B13"/>
      <c r="C13"/>
      <c r="D13"/>
      <c r="E13"/>
      <c r="F13"/>
      <c r="G13"/>
      <c r="M13"/>
      <c r="N13"/>
      <c r="O13"/>
      <c r="P13"/>
      <c r="Q13"/>
      <c r="R13"/>
      <c r="S13"/>
      <c r="T13"/>
      <c r="U13"/>
    </row>
    <row r="14" spans="2:21" s="21" customFormat="1" x14ac:dyDescent="0.2">
      <c r="B14"/>
      <c r="C14"/>
      <c r="D14"/>
      <c r="E14"/>
      <c r="F14"/>
      <c r="G14"/>
      <c r="M14" s="12"/>
      <c r="N14" s="15"/>
      <c r="O14" s="12"/>
      <c r="P14" s="12"/>
      <c r="Q14" s="12"/>
      <c r="R14" s="12"/>
      <c r="S14" s="12"/>
      <c r="T14" s="12"/>
      <c r="U14" s="12"/>
    </row>
    <row r="15" spans="2:21" x14ac:dyDescent="0.2">
      <c r="M15" s="12"/>
      <c r="N15" s="15"/>
      <c r="O15" s="12"/>
      <c r="P15" s="12"/>
      <c r="Q15" s="12"/>
      <c r="R15" s="12"/>
      <c r="S15" s="12"/>
      <c r="T15" s="12"/>
      <c r="U15" s="12"/>
    </row>
    <row r="16" spans="2:21" x14ac:dyDescent="0.2">
      <c r="M16" s="12"/>
      <c r="N16" s="15"/>
      <c r="O16" s="12"/>
      <c r="P16" s="12"/>
      <c r="Q16" s="12"/>
      <c r="R16" s="12"/>
      <c r="S16" s="12"/>
      <c r="T16" s="12"/>
      <c r="U16" s="12"/>
    </row>
    <row r="17" spans="2:21" x14ac:dyDescent="0.2">
      <c r="M17" s="12"/>
      <c r="N17" s="15"/>
      <c r="O17" s="12"/>
      <c r="P17" s="12"/>
      <c r="Q17" s="12"/>
      <c r="R17" s="12"/>
      <c r="S17" s="12"/>
      <c r="T17" s="12"/>
      <c r="U17" s="12"/>
    </row>
    <row r="18" spans="2:21" x14ac:dyDescent="0.2">
      <c r="M18" s="12"/>
      <c r="N18" s="15"/>
      <c r="O18" s="12"/>
      <c r="P18" s="12"/>
      <c r="Q18" s="12"/>
      <c r="R18" s="12"/>
      <c r="S18" s="12"/>
      <c r="T18" s="12"/>
      <c r="U18" s="12"/>
    </row>
    <row r="19" spans="2:21" x14ac:dyDescent="0.2">
      <c r="M19" s="12"/>
      <c r="N19" s="15"/>
      <c r="O19" s="12"/>
      <c r="P19" s="12"/>
      <c r="Q19" s="12"/>
      <c r="R19" s="12"/>
      <c r="S19" s="12"/>
      <c r="T19" s="12"/>
      <c r="U19" s="12"/>
    </row>
    <row r="20" spans="2:21" x14ac:dyDescent="0.2">
      <c r="M20" s="12"/>
      <c r="N20" s="15"/>
      <c r="O20" s="12"/>
      <c r="P20" s="12"/>
      <c r="Q20" s="12"/>
      <c r="R20" s="12"/>
      <c r="S20" s="12"/>
      <c r="T20" s="12"/>
      <c r="U20" s="12"/>
    </row>
    <row r="21" spans="2:21" x14ac:dyDescent="0.2">
      <c r="M21" s="1"/>
      <c r="O21" s="1"/>
      <c r="P21" s="1"/>
      <c r="Q21" s="1"/>
      <c r="R21" s="1"/>
      <c r="S21" s="1"/>
      <c r="T21" s="1"/>
      <c r="U21" s="1"/>
    </row>
    <row r="22" spans="2:21" x14ac:dyDescent="0.2">
      <c r="F22" s="2" t="s">
        <v>0</v>
      </c>
      <c r="M22" s="11" t="s">
        <v>17</v>
      </c>
      <c r="N22" s="11"/>
      <c r="O22" s="15"/>
      <c r="P22" s="15"/>
      <c r="Q22" s="15"/>
      <c r="R22" s="15"/>
      <c r="S22" s="15"/>
      <c r="T22" s="15"/>
      <c r="U22" s="15"/>
    </row>
    <row r="23" spans="2:21" x14ac:dyDescent="0.2">
      <c r="B23" s="22" t="s">
        <v>1</v>
      </c>
      <c r="C23" s="23" t="s">
        <v>3</v>
      </c>
      <c r="D23" s="22" t="s">
        <v>4</v>
      </c>
      <c r="E23" s="22" t="s">
        <v>55</v>
      </c>
      <c r="F23" s="22" t="s">
        <v>11</v>
      </c>
      <c r="G23" s="24" t="s">
        <v>80</v>
      </c>
      <c r="H23" s="24" t="s">
        <v>81</v>
      </c>
      <c r="I23" s="24" t="s">
        <v>82</v>
      </c>
      <c r="J23" s="24" t="s">
        <v>56</v>
      </c>
      <c r="K23" s="65"/>
      <c r="M23" s="13" t="s">
        <v>15</v>
      </c>
      <c r="N23" s="14" t="s">
        <v>42</v>
      </c>
      <c r="O23" s="13" t="s">
        <v>1</v>
      </c>
      <c r="P23" s="13" t="s">
        <v>2</v>
      </c>
      <c r="Q23" s="13" t="s">
        <v>18</v>
      </c>
      <c r="R23" s="13" t="s">
        <v>19</v>
      </c>
      <c r="S23" s="13" t="s">
        <v>20</v>
      </c>
      <c r="T23" s="13" t="s">
        <v>21</v>
      </c>
      <c r="U23" s="13" t="s">
        <v>22</v>
      </c>
    </row>
    <row r="24" spans="2:21" ht="23.25" thickBot="1" x14ac:dyDescent="0.25">
      <c r="B24" s="25" t="s">
        <v>48</v>
      </c>
      <c r="C24" s="25" t="s">
        <v>32</v>
      </c>
      <c r="D24" s="25" t="s">
        <v>33</v>
      </c>
      <c r="E24" s="25"/>
      <c r="F24" s="25"/>
      <c r="G24" s="25" t="s">
        <v>83</v>
      </c>
      <c r="H24" s="25" t="s">
        <v>84</v>
      </c>
      <c r="I24" s="25" t="s">
        <v>85</v>
      </c>
      <c r="J24" s="26" t="s">
        <v>86</v>
      </c>
      <c r="K24" s="26"/>
      <c r="M24" s="20" t="s">
        <v>50</v>
      </c>
      <c r="N24" s="20" t="s">
        <v>44</v>
      </c>
      <c r="O24" s="20" t="s">
        <v>27</v>
      </c>
      <c r="P24" s="20" t="s">
        <v>28</v>
      </c>
      <c r="Q24" s="20" t="s">
        <v>29</v>
      </c>
      <c r="R24" s="20" t="s">
        <v>30</v>
      </c>
      <c r="S24" s="20" t="s">
        <v>51</v>
      </c>
      <c r="T24" s="20" t="s">
        <v>52</v>
      </c>
      <c r="U24" s="20" t="s">
        <v>31</v>
      </c>
    </row>
    <row r="25" spans="2:21" ht="23.25" thickBot="1" x14ac:dyDescent="0.25">
      <c r="B25" s="25" t="s">
        <v>53</v>
      </c>
      <c r="C25" s="27"/>
      <c r="D25" s="27"/>
      <c r="E25" s="27"/>
      <c r="F25" s="27"/>
      <c r="G25" s="27" t="str">
        <f>$E$2</f>
        <v>GWh</v>
      </c>
      <c r="H25" s="27" t="s">
        <v>87</v>
      </c>
      <c r="I25" s="27" t="s">
        <v>58</v>
      </c>
      <c r="J25" s="28"/>
      <c r="K25" s="28"/>
      <c r="M25" s="20" t="s">
        <v>88</v>
      </c>
      <c r="N25" s="29"/>
      <c r="O25" s="29"/>
      <c r="P25" s="29"/>
      <c r="Q25" s="29"/>
      <c r="R25" s="29"/>
      <c r="S25" s="29"/>
      <c r="T25" s="29"/>
      <c r="U25" s="29"/>
    </row>
    <row r="26" spans="2:21" x14ac:dyDescent="0.2">
      <c r="B26" s="12" t="str">
        <f>O26</f>
        <v>MINBIO</v>
      </c>
      <c r="C26" s="15"/>
      <c r="D26" s="12" t="str">
        <f>O6</f>
        <v>MANBIOMIN</v>
      </c>
      <c r="E26" s="1">
        <v>2030</v>
      </c>
      <c r="F26" s="1"/>
      <c r="H26" s="31"/>
      <c r="I26" s="32"/>
      <c r="J26" s="33">
        <v>8.76</v>
      </c>
      <c r="K26" s="33"/>
      <c r="M26" s="21" t="s">
        <v>65</v>
      </c>
      <c r="N26" s="21"/>
      <c r="O26" s="19" t="str">
        <f>$M$26&amp;$C$4</f>
        <v>MINBIO</v>
      </c>
      <c r="P26" s="37" t="str">
        <f>"Domestic Supply of "&amp;$D$4&amp;" "</f>
        <v xml:space="preserve">Domestic Supply of Biomass </v>
      </c>
      <c r="Q26" s="21" t="s">
        <v>58</v>
      </c>
    </row>
    <row r="27" spans="2:21" x14ac:dyDescent="0.2">
      <c r="B27" s="12" t="str">
        <f t="shared" ref="B27:B30" si="0">O27</f>
        <v>MINGAS</v>
      </c>
      <c r="C27" s="15"/>
      <c r="D27" s="12" t="str">
        <f>O7</f>
        <v>MANGASMIN</v>
      </c>
      <c r="E27" s="1">
        <v>2030</v>
      </c>
      <c r="F27" s="1"/>
      <c r="H27" s="35"/>
      <c r="I27" s="36"/>
      <c r="J27" s="33">
        <v>8.76</v>
      </c>
      <c r="K27" s="33"/>
      <c r="M27" s="21" t="s">
        <v>65</v>
      </c>
      <c r="N27" s="21"/>
      <c r="O27" s="19" t="str">
        <f>$M$27&amp;$C$5</f>
        <v>MINGAS</v>
      </c>
      <c r="P27" s="37" t="str">
        <f>"Domestic Supply of "&amp;$D$5&amp;" "</f>
        <v xml:space="preserve">Domestic Supply of Ngas </v>
      </c>
      <c r="Q27" s="21" t="s">
        <v>58</v>
      </c>
    </row>
    <row r="28" spans="2:21" x14ac:dyDescent="0.2">
      <c r="B28" s="12" t="str">
        <f t="shared" si="0"/>
        <v>WNDTRBN</v>
      </c>
      <c r="C28" s="15" t="s">
        <v>74</v>
      </c>
      <c r="D28" s="12" t="s">
        <v>70</v>
      </c>
      <c r="E28" s="1">
        <v>2030</v>
      </c>
      <c r="F28" s="1"/>
      <c r="H28" s="31"/>
      <c r="I28" s="36"/>
      <c r="J28" s="33">
        <v>8.76</v>
      </c>
      <c r="K28" s="33"/>
      <c r="M28" t="s">
        <v>70</v>
      </c>
      <c r="O28" s="15" t="s">
        <v>105</v>
      </c>
      <c r="P28" s="34" t="s">
        <v>108</v>
      </c>
      <c r="Q28" t="s">
        <v>58</v>
      </c>
    </row>
    <row r="29" spans="2:21" x14ac:dyDescent="0.2">
      <c r="B29" s="12" t="str">
        <f t="shared" si="0"/>
        <v>SOLPV</v>
      </c>
      <c r="C29" s="15" t="s">
        <v>63</v>
      </c>
      <c r="D29" s="12" t="s">
        <v>70</v>
      </c>
      <c r="E29" s="1">
        <v>2030</v>
      </c>
      <c r="F29" s="1"/>
      <c r="H29" s="31"/>
      <c r="I29" s="36"/>
      <c r="J29" s="33">
        <v>8.76</v>
      </c>
      <c r="K29" s="33"/>
      <c r="M29" t="s">
        <v>70</v>
      </c>
      <c r="O29" s="15" t="s">
        <v>106</v>
      </c>
      <c r="P29" s="34" t="s">
        <v>107</v>
      </c>
      <c r="Q29" t="s">
        <v>58</v>
      </c>
    </row>
    <row r="30" spans="2:21" x14ac:dyDescent="0.2">
      <c r="B30" s="12" t="str">
        <f t="shared" si="0"/>
        <v>CSP</v>
      </c>
      <c r="C30" s="15" t="s">
        <v>63</v>
      </c>
      <c r="D30" s="12" t="s">
        <v>71</v>
      </c>
      <c r="E30" s="1">
        <v>2030</v>
      </c>
      <c r="F30" s="1"/>
      <c r="H30" s="31"/>
      <c r="I30" s="36"/>
      <c r="J30" s="33"/>
      <c r="K30" s="33"/>
      <c r="M30" t="s">
        <v>65</v>
      </c>
      <c r="O30" s="15" t="s">
        <v>66</v>
      </c>
      <c r="P30" s="34" t="s">
        <v>79</v>
      </c>
      <c r="Q30" t="s">
        <v>58</v>
      </c>
    </row>
    <row r="31" spans="2:21" x14ac:dyDescent="0.2">
      <c r="B31" s="12"/>
      <c r="C31" s="15"/>
      <c r="D31" s="12"/>
      <c r="E31" s="1"/>
      <c r="F31" s="1"/>
      <c r="H31" s="31"/>
      <c r="I31" s="36"/>
      <c r="J31" s="33"/>
      <c r="K31" s="33"/>
      <c r="O31" s="15"/>
      <c r="P31" s="34"/>
    </row>
    <row r="32" spans="2:21" x14ac:dyDescent="0.2">
      <c r="B32" s="12"/>
      <c r="C32" s="15"/>
      <c r="D32" s="12"/>
      <c r="E32" s="1"/>
      <c r="F32" s="1"/>
      <c r="H32" s="31"/>
      <c r="I32" s="36"/>
      <c r="J32" s="33"/>
      <c r="K32" s="33"/>
      <c r="O32" s="15"/>
      <c r="P32" s="34"/>
    </row>
    <row r="33" spans="2:16" x14ac:dyDescent="0.2">
      <c r="B33" s="12"/>
      <c r="C33" s="15"/>
      <c r="D33" s="12"/>
      <c r="E33" s="1"/>
      <c r="F33" s="1"/>
      <c r="H33" s="31"/>
      <c r="I33" s="36"/>
      <c r="J33" s="33"/>
      <c r="K33" s="33"/>
      <c r="O33" s="15"/>
      <c r="P33" s="34"/>
    </row>
    <row r="34" spans="2:16" x14ac:dyDescent="0.2">
      <c r="B34" s="12"/>
      <c r="C34" s="15"/>
      <c r="D34" s="12"/>
      <c r="E34" s="1"/>
      <c r="F34" s="1"/>
      <c r="H34" s="31"/>
      <c r="I34" s="36"/>
      <c r="J34" s="33"/>
      <c r="K34" s="33"/>
      <c r="O34" s="15"/>
      <c r="P34" s="34"/>
    </row>
    <row r="35" spans="2:16" x14ac:dyDescent="0.2">
      <c r="B35" s="12"/>
      <c r="C35" s="15"/>
      <c r="D35" s="12"/>
      <c r="E35" s="1"/>
      <c r="F35" s="1"/>
      <c r="H35" s="31"/>
      <c r="I35" s="36"/>
      <c r="J35" s="33"/>
      <c r="K35" s="33"/>
      <c r="O35" s="15"/>
      <c r="P35" s="34"/>
    </row>
    <row r="36" spans="2:16" x14ac:dyDescent="0.2">
      <c r="B36" s="12"/>
      <c r="D36" s="12"/>
      <c r="E36" s="1"/>
      <c r="F36" s="1"/>
      <c r="H36" s="31"/>
      <c r="I36" s="36"/>
      <c r="J36" s="33"/>
      <c r="K36" s="33"/>
      <c r="O36" s="15"/>
      <c r="P36" s="34"/>
    </row>
    <row r="37" spans="2:16" x14ac:dyDescent="0.2">
      <c r="B37" s="12"/>
      <c r="D37" s="12"/>
      <c r="E37" s="1"/>
      <c r="F37" s="1"/>
      <c r="H37" s="31"/>
      <c r="I37" s="36"/>
      <c r="J37" s="33"/>
      <c r="K37" s="33"/>
      <c r="O37" s="15"/>
      <c r="P37" s="34"/>
    </row>
    <row r="38" spans="2:16" x14ac:dyDescent="0.2">
      <c r="B38" s="12"/>
      <c r="D38" s="12"/>
      <c r="E38" s="1"/>
      <c r="F38" s="1"/>
      <c r="H38" s="31"/>
      <c r="I38" s="36"/>
      <c r="J38" s="33"/>
      <c r="K38" s="33"/>
      <c r="O38" s="15"/>
      <c r="P38" s="34"/>
    </row>
    <row r="39" spans="2:16" x14ac:dyDescent="0.2">
      <c r="B39" s="12"/>
      <c r="D39" s="12"/>
      <c r="E39" s="1"/>
      <c r="F39" s="1"/>
      <c r="H39" s="31"/>
      <c r="I39" s="36"/>
      <c r="J39" s="33"/>
      <c r="K39" s="33"/>
      <c r="O39" s="15"/>
      <c r="P39" s="34"/>
    </row>
    <row r="40" spans="2:16" x14ac:dyDescent="0.2">
      <c r="H40" s="31"/>
      <c r="I40" s="36"/>
      <c r="J40" s="33"/>
      <c r="K40" s="33"/>
      <c r="O40" s="15"/>
      <c r="P40" s="34"/>
    </row>
    <row r="41" spans="2:16" x14ac:dyDescent="0.2">
      <c r="B41" s="30"/>
      <c r="C41" s="1" t="s">
        <v>89</v>
      </c>
      <c r="H41" s="31"/>
      <c r="I41" s="36"/>
      <c r="J41" s="33"/>
      <c r="K41" s="33"/>
    </row>
    <row r="42" spans="2:16" x14ac:dyDescent="0.2">
      <c r="B42" s="38"/>
      <c r="C42" s="1" t="s">
        <v>90</v>
      </c>
      <c r="H42" s="31">
        <f>H28</f>
        <v>0</v>
      </c>
      <c r="I42" s="36">
        <v>8781</v>
      </c>
      <c r="J42" s="33">
        <v>8.76</v>
      </c>
      <c r="K42" s="33"/>
    </row>
    <row r="43" spans="2:16" x14ac:dyDescent="0.2">
      <c r="H43" s="31">
        <f>H29</f>
        <v>0</v>
      </c>
      <c r="I43" s="36">
        <v>151</v>
      </c>
      <c r="J43" s="33">
        <v>8.76</v>
      </c>
      <c r="K43" s="33"/>
    </row>
    <row r="51" spans="1:22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2" x14ac:dyDescent="0.2">
      <c r="V52" s="1"/>
    </row>
    <row r="53" spans="1:22" x14ac:dyDescent="0.2">
      <c r="A53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0854E-4C4D-467D-BD8A-32231E61C6CE}">
  <dimension ref="B1:V34"/>
  <sheetViews>
    <sheetView tabSelected="1" topLeftCell="A2" zoomScale="118" zoomScaleNormal="118" workbookViewId="0">
      <selection activeCell="N21" sqref="N21:Q21"/>
    </sheetView>
  </sheetViews>
  <sheetFormatPr defaultColWidth="8.85546875" defaultRowHeight="12.75" x14ac:dyDescent="0.2"/>
  <cols>
    <col min="1" max="1" width="3" style="8" customWidth="1"/>
    <col min="2" max="2" width="12.140625" style="8" bestFit="1" customWidth="1"/>
    <col min="3" max="3" width="25.28515625" style="8" bestFit="1" customWidth="1"/>
    <col min="4" max="4" width="13.85546875" style="8" bestFit="1" customWidth="1"/>
    <col min="5" max="5" width="20" style="8" bestFit="1" customWidth="1"/>
    <col min="6" max="6" width="13.140625" style="8" bestFit="1" customWidth="1"/>
    <col min="7" max="7" width="9.5703125" style="8" bestFit="1" customWidth="1"/>
    <col min="8" max="8" width="7.85546875" style="8" bestFit="1" customWidth="1"/>
    <col min="9" max="9" width="8.140625" style="8" customWidth="1"/>
    <col min="10" max="10" width="9.5703125" style="8" bestFit="1" customWidth="1"/>
    <col min="11" max="13" width="8.140625" style="8" customWidth="1"/>
    <col min="14" max="14" width="12.7109375" style="8" bestFit="1" customWidth="1"/>
    <col min="15" max="15" width="7.140625" style="8" customWidth="1"/>
    <col min="16" max="16" width="11.42578125" style="8" bestFit="1" customWidth="1"/>
    <col min="17" max="17" width="63.85546875" style="8" bestFit="1" customWidth="1"/>
    <col min="18" max="18" width="8.28515625" style="8" bestFit="1" customWidth="1"/>
    <col min="19" max="19" width="11.7109375" style="8" customWidth="1"/>
    <col min="20" max="20" width="13.42578125" style="8" customWidth="1"/>
    <col min="21" max="21" width="13.85546875" style="8" customWidth="1"/>
    <col min="22" max="22" width="8.42578125" style="8" customWidth="1"/>
    <col min="23" max="16384" width="8.85546875" style="8"/>
  </cols>
  <sheetData>
    <row r="1" spans="2:22" ht="15" x14ac:dyDescent="0.25">
      <c r="B1" s="3" t="s">
        <v>38</v>
      </c>
      <c r="C1" s="3" t="s">
        <v>39</v>
      </c>
      <c r="D1" s="3" t="s">
        <v>40</v>
      </c>
      <c r="E1" s="3" t="s">
        <v>73</v>
      </c>
      <c r="F1" s="3" t="s">
        <v>41</v>
      </c>
      <c r="G1" s="3"/>
      <c r="H1" s="3" t="s">
        <v>91</v>
      </c>
    </row>
    <row r="2" spans="2:22" ht="31.5" x14ac:dyDescent="0.25">
      <c r="B2" s="4" t="s">
        <v>110</v>
      </c>
      <c r="C2" s="4" t="s">
        <v>111</v>
      </c>
      <c r="D2" s="39" t="str">
        <f>"Demand Technologies"</f>
        <v>Demand Technologies</v>
      </c>
      <c r="E2" s="4" t="s">
        <v>58</v>
      </c>
      <c r="F2" s="4" t="s">
        <v>112</v>
      </c>
      <c r="G2" s="4"/>
      <c r="H2" s="4" t="s">
        <v>109</v>
      </c>
      <c r="N2" s="40" t="s">
        <v>7</v>
      </c>
      <c r="O2" s="40"/>
      <c r="P2" s="16"/>
      <c r="Q2" s="16"/>
      <c r="R2" s="16"/>
      <c r="S2" s="16"/>
      <c r="T2" s="16"/>
      <c r="U2" s="16"/>
      <c r="V2" s="16"/>
    </row>
    <row r="3" spans="2:22" x14ac:dyDescent="0.2">
      <c r="N3" s="41" t="s">
        <v>8</v>
      </c>
      <c r="O3" s="42" t="s">
        <v>42</v>
      </c>
      <c r="P3" s="41" t="s">
        <v>6</v>
      </c>
      <c r="Q3" s="41" t="s">
        <v>9</v>
      </c>
      <c r="R3" s="41" t="s">
        <v>10</v>
      </c>
      <c r="S3" s="41" t="s">
        <v>11</v>
      </c>
      <c r="T3" s="41" t="s">
        <v>12</v>
      </c>
      <c r="U3" s="41" t="s">
        <v>13</v>
      </c>
      <c r="V3" s="41" t="s">
        <v>14</v>
      </c>
    </row>
    <row r="4" spans="2:22" ht="24" thickBot="1" x14ac:dyDescent="0.3">
      <c r="B4" s="43"/>
      <c r="C4" s="43"/>
      <c r="D4" s="43"/>
      <c r="E4" s="43"/>
      <c r="F4" s="43"/>
      <c r="G4" s="43"/>
      <c r="N4" s="44" t="s">
        <v>43</v>
      </c>
      <c r="O4" s="44" t="s">
        <v>44</v>
      </c>
      <c r="P4" s="44" t="s">
        <v>23</v>
      </c>
      <c r="Q4" s="44" t="s">
        <v>24</v>
      </c>
      <c r="R4" s="44" t="s">
        <v>10</v>
      </c>
      <c r="S4" s="44" t="s">
        <v>45</v>
      </c>
      <c r="T4" s="44" t="s">
        <v>46</v>
      </c>
      <c r="U4" s="44" t="s">
        <v>25</v>
      </c>
      <c r="V4" s="44" t="s">
        <v>26</v>
      </c>
    </row>
    <row r="5" spans="2:22" ht="15.75" x14ac:dyDescent="0.25">
      <c r="B5" s="43"/>
      <c r="C5" s="43"/>
      <c r="D5" s="43"/>
      <c r="E5" s="43"/>
      <c r="F5" s="43"/>
      <c r="G5" s="43"/>
      <c r="N5" s="66"/>
      <c r="O5" s="66"/>
      <c r="P5" s="66"/>
      <c r="Q5" s="66"/>
      <c r="R5" s="66"/>
      <c r="S5" s="66"/>
      <c r="T5" s="66"/>
      <c r="U5" s="66"/>
      <c r="V5" s="66"/>
    </row>
    <row r="6" spans="2:22" ht="15.75" x14ac:dyDescent="0.25">
      <c r="B6" s="43"/>
      <c r="C6" s="43"/>
      <c r="D6" s="43"/>
      <c r="E6" s="43"/>
      <c r="F6" s="43"/>
      <c r="G6" s="43"/>
      <c r="N6" s="16"/>
      <c r="O6" s="16"/>
      <c r="P6" s="16"/>
      <c r="Q6" s="16"/>
      <c r="R6" s="16"/>
      <c r="S6" s="16"/>
      <c r="T6" s="16"/>
      <c r="U6" s="16"/>
      <c r="V6" s="16"/>
    </row>
    <row r="7" spans="2:22" ht="15.75" x14ac:dyDescent="0.25">
      <c r="B7" s="43"/>
      <c r="C7" s="43"/>
      <c r="D7" s="43"/>
      <c r="E7" s="43"/>
      <c r="F7" s="43"/>
      <c r="G7" s="43"/>
      <c r="N7" s="16"/>
      <c r="O7" s="16"/>
      <c r="P7" s="16"/>
      <c r="Q7" s="16"/>
      <c r="R7" s="16"/>
      <c r="S7" s="16"/>
      <c r="T7" s="16"/>
      <c r="U7" s="16"/>
      <c r="V7" s="16"/>
    </row>
    <row r="8" spans="2:22" ht="15.75" x14ac:dyDescent="0.25">
      <c r="B8" s="43"/>
      <c r="C8" s="43"/>
      <c r="D8" s="43"/>
      <c r="E8" s="43"/>
      <c r="F8" s="43"/>
      <c r="G8" s="43"/>
      <c r="N8" s="16"/>
      <c r="O8" s="16"/>
      <c r="P8" s="16"/>
      <c r="Q8" s="16"/>
      <c r="R8" s="16"/>
      <c r="S8" s="16"/>
      <c r="T8" s="16"/>
      <c r="U8" s="16"/>
      <c r="V8" s="16"/>
    </row>
    <row r="9" spans="2:22" x14ac:dyDescent="0.2">
      <c r="N9" s="16"/>
      <c r="O9" s="16"/>
      <c r="P9" s="16"/>
      <c r="Q9" s="16"/>
      <c r="R9" s="16"/>
      <c r="S9" s="16"/>
      <c r="T9" s="16"/>
      <c r="U9" s="16"/>
      <c r="V9" s="16"/>
    </row>
    <row r="10" spans="2:22" x14ac:dyDescent="0.2">
      <c r="N10" s="16"/>
      <c r="O10" s="16"/>
      <c r="P10" s="16"/>
      <c r="Q10" s="16"/>
      <c r="R10" s="16"/>
      <c r="S10" s="16"/>
      <c r="T10" s="16"/>
      <c r="U10" s="16"/>
      <c r="V10" s="16"/>
    </row>
    <row r="11" spans="2:22" x14ac:dyDescent="0.2">
      <c r="N11" s="16"/>
      <c r="O11" s="16"/>
      <c r="P11" s="16"/>
      <c r="Q11" s="16"/>
      <c r="R11" s="16"/>
      <c r="S11" s="16"/>
      <c r="T11" s="16"/>
      <c r="U11" s="16"/>
      <c r="V11" s="16"/>
    </row>
    <row r="12" spans="2:22" x14ac:dyDescent="0.2">
      <c r="N12" s="16"/>
      <c r="O12" s="16"/>
      <c r="P12" s="16"/>
      <c r="Q12" s="16"/>
      <c r="R12" s="16"/>
      <c r="S12" s="16"/>
      <c r="T12" s="16"/>
      <c r="U12" s="16"/>
      <c r="V12" s="16"/>
    </row>
    <row r="14" spans="2:22" x14ac:dyDescent="0.2">
      <c r="D14" s="2" t="s">
        <v>0</v>
      </c>
      <c r="E14" s="2"/>
      <c r="F14" s="2"/>
      <c r="H14" s="2"/>
      <c r="I14" s="9"/>
      <c r="J14" s="9"/>
      <c r="K14" s="9"/>
      <c r="L14" s="9"/>
      <c r="M14" s="9"/>
      <c r="N14" s="40" t="s">
        <v>17</v>
      </c>
      <c r="O14" s="40"/>
      <c r="P14" s="16"/>
      <c r="Q14" s="16"/>
      <c r="R14" s="16"/>
      <c r="S14" s="16"/>
      <c r="T14" s="16"/>
      <c r="U14" s="16"/>
      <c r="V14" s="16"/>
    </row>
    <row r="15" spans="2:22" ht="24" customHeight="1" x14ac:dyDescent="0.2">
      <c r="B15" s="5" t="s">
        <v>1</v>
      </c>
      <c r="C15" s="5" t="s">
        <v>3</v>
      </c>
      <c r="D15" s="5" t="s">
        <v>4</v>
      </c>
      <c r="E15" s="45" t="s">
        <v>92</v>
      </c>
      <c r="F15" s="46" t="s">
        <v>93</v>
      </c>
      <c r="G15" s="45" t="s">
        <v>16</v>
      </c>
      <c r="H15" s="45" t="s">
        <v>34</v>
      </c>
      <c r="I15" s="45" t="s">
        <v>47</v>
      </c>
      <c r="J15" s="45" t="s">
        <v>36</v>
      </c>
      <c r="K15" s="47" t="s">
        <v>5</v>
      </c>
      <c r="L15" s="47"/>
      <c r="M15" s="47"/>
      <c r="N15" s="41" t="s">
        <v>15</v>
      </c>
      <c r="O15" s="42" t="s">
        <v>42</v>
      </c>
      <c r="P15" s="41" t="s">
        <v>1</v>
      </c>
      <c r="Q15" s="41" t="s">
        <v>2</v>
      </c>
      <c r="R15" s="41" t="s">
        <v>18</v>
      </c>
      <c r="S15" s="41" t="s">
        <v>19</v>
      </c>
      <c r="T15" s="41" t="s">
        <v>20</v>
      </c>
      <c r="U15" s="41" t="s">
        <v>21</v>
      </c>
      <c r="V15" s="41" t="s">
        <v>22</v>
      </c>
    </row>
    <row r="16" spans="2:22" ht="23.25" thickBot="1" x14ac:dyDescent="0.25">
      <c r="B16" s="48" t="s">
        <v>48</v>
      </c>
      <c r="C16" s="48" t="s">
        <v>32</v>
      </c>
      <c r="D16" s="48" t="s">
        <v>33</v>
      </c>
      <c r="E16" s="48" t="s">
        <v>94</v>
      </c>
      <c r="F16" s="48" t="s">
        <v>95</v>
      </c>
      <c r="G16" s="48" t="s">
        <v>35</v>
      </c>
      <c r="H16" s="49" t="s">
        <v>49</v>
      </c>
      <c r="I16" s="48" t="s">
        <v>57</v>
      </c>
      <c r="J16" s="48" t="s">
        <v>96</v>
      </c>
      <c r="K16" s="49" t="s">
        <v>37</v>
      </c>
      <c r="L16" s="50"/>
      <c r="M16" s="50"/>
      <c r="N16" s="44" t="s">
        <v>50</v>
      </c>
      <c r="O16" s="44" t="s">
        <v>44</v>
      </c>
      <c r="P16" s="44" t="s">
        <v>27</v>
      </c>
      <c r="Q16" s="44" t="s">
        <v>28</v>
      </c>
      <c r="R16" s="44" t="s">
        <v>29</v>
      </c>
      <c r="S16" s="44" t="s">
        <v>30</v>
      </c>
      <c r="T16" s="44" t="s">
        <v>51</v>
      </c>
      <c r="U16" s="44" t="s">
        <v>52</v>
      </c>
      <c r="V16" s="44" t="s">
        <v>31</v>
      </c>
    </row>
    <row r="17" spans="2:22" ht="23.25" thickBot="1" x14ac:dyDescent="0.25">
      <c r="B17" s="51" t="s">
        <v>53</v>
      </c>
      <c r="C17" s="51"/>
      <c r="D17" s="51"/>
      <c r="E17" s="52" t="s">
        <v>97</v>
      </c>
      <c r="F17" s="52"/>
      <c r="G17" s="52"/>
      <c r="H17" s="53"/>
      <c r="I17" s="52" t="s">
        <v>54</v>
      </c>
      <c r="J17" s="52" t="s">
        <v>87</v>
      </c>
      <c r="K17" s="53"/>
      <c r="L17" s="54"/>
      <c r="M17" s="54"/>
      <c r="N17" s="44" t="s">
        <v>88</v>
      </c>
      <c r="O17" s="44"/>
      <c r="P17" s="44"/>
      <c r="Q17" s="44"/>
      <c r="R17" s="44"/>
      <c r="S17" s="44"/>
      <c r="T17" s="44"/>
      <c r="U17" s="44"/>
      <c r="V17" s="44"/>
    </row>
    <row r="18" spans="2:22" x14ac:dyDescent="0.2">
      <c r="B18" s="9" t="str">
        <f>P18</f>
        <v>Furnace</v>
      </c>
      <c r="C18" s="9" t="s">
        <v>70</v>
      </c>
      <c r="D18" s="56" t="s">
        <v>71</v>
      </c>
      <c r="E18" s="17">
        <v>0</v>
      </c>
      <c r="F18" s="57">
        <v>1</v>
      </c>
      <c r="G18" s="58">
        <v>1</v>
      </c>
      <c r="H18" s="58">
        <v>1</v>
      </c>
      <c r="I18" s="58">
        <v>50</v>
      </c>
      <c r="J18" s="58">
        <v>0</v>
      </c>
      <c r="K18" s="58"/>
      <c r="L18" s="55"/>
      <c r="M18" s="55"/>
      <c r="N18" s="58" t="s">
        <v>64</v>
      </c>
      <c r="O18" s="58"/>
      <c r="P18" s="58" t="s">
        <v>67</v>
      </c>
      <c r="Q18" s="58" t="s">
        <v>100</v>
      </c>
      <c r="R18" s="9" t="s">
        <v>58</v>
      </c>
      <c r="S18" s="9" t="s">
        <v>98</v>
      </c>
      <c r="T18" s="59" t="s">
        <v>99</v>
      </c>
      <c r="U18" s="58"/>
      <c r="V18" s="58"/>
    </row>
    <row r="19" spans="2:22" x14ac:dyDescent="0.2">
      <c r="B19" s="9" t="str">
        <f>P$19</f>
        <v>Boiler</v>
      </c>
      <c r="C19" s="9" t="str">
        <f>PRI_Sector_Fuels!O6</f>
        <v>MANBIOMIN</v>
      </c>
      <c r="D19" s="56" t="s">
        <v>71</v>
      </c>
      <c r="E19" s="17">
        <v>0</v>
      </c>
      <c r="F19" s="57">
        <v>1</v>
      </c>
      <c r="G19" s="58">
        <v>1</v>
      </c>
      <c r="H19" s="58">
        <v>1</v>
      </c>
      <c r="I19" s="58">
        <v>50</v>
      </c>
      <c r="J19" s="58">
        <v>0</v>
      </c>
      <c r="K19" s="58"/>
      <c r="L19" s="55"/>
      <c r="M19" s="55"/>
      <c r="N19" s="58" t="s">
        <v>64</v>
      </c>
      <c r="O19" s="58"/>
      <c r="P19" s="58" t="s">
        <v>114</v>
      </c>
      <c r="Q19" s="58" t="s">
        <v>113</v>
      </c>
      <c r="R19" s="9" t="s">
        <v>58</v>
      </c>
      <c r="S19" s="9" t="s">
        <v>98</v>
      </c>
      <c r="T19" s="58"/>
      <c r="U19" s="58"/>
      <c r="V19" s="58"/>
    </row>
    <row r="20" spans="2:22" x14ac:dyDescent="0.2">
      <c r="B20" s="9" t="str">
        <f>P$19</f>
        <v>Boiler</v>
      </c>
      <c r="C20" s="9" t="str">
        <f>PRI_Sector_Fuels!O7</f>
        <v>MANGASMIN</v>
      </c>
      <c r="D20" s="56" t="s">
        <v>71</v>
      </c>
      <c r="E20" s="17">
        <v>0</v>
      </c>
      <c r="F20" s="57">
        <v>1</v>
      </c>
      <c r="G20" s="58">
        <v>1</v>
      </c>
      <c r="H20" s="58">
        <v>1</v>
      </c>
      <c r="I20" s="58">
        <v>50</v>
      </c>
      <c r="J20" s="58">
        <v>0</v>
      </c>
      <c r="K20" s="58"/>
      <c r="L20" s="55"/>
      <c r="N20" s="58" t="s">
        <v>64</v>
      </c>
      <c r="O20" s="58"/>
      <c r="P20" s="58" t="s">
        <v>115</v>
      </c>
      <c r="Q20" s="58" t="s">
        <v>115</v>
      </c>
      <c r="R20" s="9" t="s">
        <v>58</v>
      </c>
      <c r="S20" s="9" t="s">
        <v>98</v>
      </c>
      <c r="T20" s="58"/>
      <c r="U20" s="58"/>
      <c r="V20" s="58"/>
    </row>
    <row r="21" spans="2:22" s="58" customFormat="1" x14ac:dyDescent="0.2">
      <c r="B21" s="9" t="str">
        <f>P20</f>
        <v>Kiln</v>
      </c>
      <c r="C21" s="9" t="str">
        <f>PRI_Sector_Fuels!O6</f>
        <v>MANBIOMIN</v>
      </c>
      <c r="D21" s="56" t="s">
        <v>71</v>
      </c>
      <c r="E21" s="17">
        <v>0</v>
      </c>
      <c r="F21" s="57">
        <v>1</v>
      </c>
      <c r="G21" s="58">
        <v>1</v>
      </c>
      <c r="H21" s="58">
        <v>1</v>
      </c>
      <c r="I21" s="58">
        <v>50</v>
      </c>
      <c r="J21" s="58">
        <v>0</v>
      </c>
      <c r="R21" s="9" t="s">
        <v>58</v>
      </c>
      <c r="S21" s="9" t="s">
        <v>98</v>
      </c>
    </row>
    <row r="22" spans="2:22" s="58" customFormat="1" x14ac:dyDescent="0.2">
      <c r="B22" s="9" t="str">
        <f>P19</f>
        <v>Boiler</v>
      </c>
      <c r="C22" s="9" t="s">
        <v>70</v>
      </c>
      <c r="D22" s="56" t="s">
        <v>71</v>
      </c>
      <c r="E22" s="17">
        <v>0</v>
      </c>
      <c r="F22" s="57">
        <v>1</v>
      </c>
      <c r="G22" s="58">
        <v>1</v>
      </c>
      <c r="H22" s="58">
        <v>1</v>
      </c>
      <c r="I22" s="58">
        <v>50</v>
      </c>
      <c r="J22" s="58">
        <v>0</v>
      </c>
      <c r="R22" s="9"/>
      <c r="S22" s="9"/>
    </row>
    <row r="23" spans="2:22" s="58" customFormat="1" x14ac:dyDescent="0.2">
      <c r="B23" s="9">
        <f>P21</f>
        <v>0</v>
      </c>
      <c r="C23" s="9" t="str">
        <f>PRI_Sector_Fuels!O5</f>
        <v>SOLTHT</v>
      </c>
      <c r="D23" s="56" t="s">
        <v>71</v>
      </c>
      <c r="E23" s="17">
        <v>0</v>
      </c>
      <c r="F23" s="57">
        <v>1</v>
      </c>
      <c r="G23" s="58">
        <v>1</v>
      </c>
      <c r="H23" s="58">
        <v>1</v>
      </c>
      <c r="I23" s="58">
        <v>50</v>
      </c>
      <c r="J23" s="58">
        <v>0</v>
      </c>
      <c r="R23" s="9"/>
      <c r="S23" s="9"/>
    </row>
    <row r="24" spans="2:22" s="58" customFormat="1" x14ac:dyDescent="0.2">
      <c r="B24" s="8"/>
      <c r="C24" s="16"/>
      <c r="D24" s="56"/>
      <c r="E24" s="17"/>
      <c r="F24" s="57"/>
      <c r="K24" s="8"/>
      <c r="N24" s="8"/>
      <c r="O24" s="8"/>
      <c r="P24" s="8"/>
      <c r="Q24" s="8"/>
      <c r="R24" s="8"/>
      <c r="S24" s="8"/>
      <c r="T24" s="8"/>
      <c r="U24" s="8"/>
      <c r="V24" s="8"/>
    </row>
    <row r="25" spans="2:22" s="58" customFormat="1" x14ac:dyDescent="0.2">
      <c r="B25" s="8"/>
      <c r="C25" s="8"/>
      <c r="D25" s="8"/>
      <c r="E25" s="8"/>
      <c r="F25" s="61"/>
      <c r="G25" s="8"/>
      <c r="H25" s="8"/>
      <c r="I25" s="8"/>
      <c r="J25" s="8"/>
      <c r="K25" s="8"/>
      <c r="N25" s="8"/>
      <c r="O25" s="8"/>
      <c r="P25" s="8"/>
      <c r="Q25" s="8"/>
      <c r="R25" s="8"/>
      <c r="S25" s="8"/>
      <c r="T25" s="8"/>
      <c r="U25" s="8"/>
      <c r="V25" s="8"/>
    </row>
    <row r="26" spans="2:22" s="60" customFormat="1" x14ac:dyDescent="0.2">
      <c r="B26" s="8"/>
      <c r="C26" s="8"/>
      <c r="D26" s="8"/>
      <c r="E26" s="8"/>
      <c r="F26" s="61"/>
      <c r="G26" s="8"/>
      <c r="H26" s="8"/>
      <c r="I26" s="8"/>
      <c r="J26" s="8"/>
      <c r="K26" s="8"/>
      <c r="N26" s="8"/>
      <c r="O26" s="8"/>
      <c r="P26" s="8"/>
      <c r="Q26" s="8"/>
      <c r="R26" s="16"/>
      <c r="S26" s="16"/>
      <c r="T26" s="67"/>
      <c r="U26" s="8"/>
      <c r="V26" s="8"/>
    </row>
    <row r="27" spans="2:22" x14ac:dyDescent="0.2">
      <c r="F27" s="61"/>
      <c r="G27" s="10"/>
      <c r="H27" s="63"/>
      <c r="O27" s="60"/>
      <c r="Q27" s="60"/>
      <c r="R27" s="62"/>
      <c r="S27" s="62"/>
    </row>
    <row r="28" spans="2:22" x14ac:dyDescent="0.2">
      <c r="H28" s="63"/>
    </row>
    <row r="29" spans="2:22" x14ac:dyDescent="0.2">
      <c r="B29" s="55"/>
      <c r="C29" s="8" t="s">
        <v>89</v>
      </c>
      <c r="H29" s="63"/>
    </row>
    <row r="30" spans="2:22" x14ac:dyDescent="0.2">
      <c r="B30" s="64"/>
      <c r="C30" s="8" t="s">
        <v>90</v>
      </c>
      <c r="H30" s="63"/>
    </row>
    <row r="31" spans="2:22" x14ac:dyDescent="0.2">
      <c r="E31" s="8" t="s">
        <v>101</v>
      </c>
      <c r="F31" s="8" t="s">
        <v>102</v>
      </c>
      <c r="H31" s="63"/>
    </row>
    <row r="33" spans="5:6" x14ac:dyDescent="0.2">
      <c r="E33" s="8" t="s">
        <v>103</v>
      </c>
      <c r="F33" s="8">
        <f>24*365</f>
        <v>8760</v>
      </c>
    </row>
    <row r="34" spans="5:6" x14ac:dyDescent="0.2">
      <c r="E34" s="10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PRI_Sector_Fuels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2025-10-27T10:36:03Z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