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UP\SubRES_TMPL\"/>
    </mc:Choice>
  </mc:AlternateContent>
  <xr:revisionPtr revIDLastSave="0" documentId="13_ncr:1_{AF44C51D-3C7A-46FC-B931-50185A042FC3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S23" i="4" l="1"/>
  <c r="S20" i="4"/>
  <c r="S19" i="4"/>
  <c r="B24" i="4"/>
  <c r="S22" i="4" l="1"/>
  <c r="S21" i="4"/>
  <c r="B26" i="5"/>
  <c r="B27" i="5"/>
  <c r="J22" i="4"/>
  <c r="D23" i="4"/>
  <c r="C23" i="5" s="1"/>
  <c r="D22" i="4"/>
  <c r="C22" i="5" s="1"/>
  <c r="B25" i="5"/>
  <c r="B24" i="5"/>
  <c r="B22" i="5"/>
  <c r="B23" i="5"/>
  <c r="B21" i="5"/>
  <c r="B20" i="5"/>
  <c r="C24" i="5"/>
  <c r="C20" i="5" l="1"/>
  <c r="B21" i="4"/>
  <c r="B22" i="4"/>
  <c r="B23" i="4"/>
</calcChain>
</file>

<file path=xl/sharedStrings.xml><?xml version="1.0" encoding="utf-8"?>
<sst xmlns="http://schemas.openxmlformats.org/spreadsheetml/2006/main" count="283" uniqueCount="127">
  <si>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</si>
  <si>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</si>
  <si>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</si>
  <si>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</si>
  <si>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</si>
  <si>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</si>
  <si>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</si>
  <si>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</si>
  <si>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</si>
  <si>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</si>
  <si>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</si>
  <si>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</si>
  <si>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</si>
  <si>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</si>
  <si>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</si>
  <si>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</si>
  <si>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</si>
  <si>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</si>
  <si>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</si>
  <si>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</si>
  <si>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</si>
  <si>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</si>
  <si>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</si>
  <si>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</si>
  <si>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</si>
  <si>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</si>
  <si>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</si>
  <si>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</si>
  <si>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</si>
  <si>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</si>
  <si>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</si>
  <si>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</si>
  <si>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</si>
  <si>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</si>
  <si>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</si>
  <si>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</si>
  <si>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</si>
  <si>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</si>
  <si>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</si>
  <si>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</si>
  <si>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</si>
  <si>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</si>
  <si>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</si>
  <si>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</si>
  <si>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</si>
  <si>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</si>
  <si>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</si>
  <si>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</si>
  <si>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</si>
  <si>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</si>
  <si>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</si>
  <si>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</si>
  <si>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</si>
  <si>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</si>
  <si>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</si>
  <si>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</si>
  <si>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</si>
  <si>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</si>
  <si>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</si>
  <si>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</si>
  <si>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</si>
  <si>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</si>
  <si>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</si>
  <si>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</si>
  <si>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</si>
  <si>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</si>
  <si>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</si>
  <si>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</si>
  <si>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</si>
  <si>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</si>
  <si>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</si>
  <si>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</si>
  <si>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</si>
  <si>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</si>
  <si>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</si>
  <si>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</si>
  <si>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</si>
  <si>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</si>
  <si>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</si>
  <si>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</si>
  <si>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</si>
  <si>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</si>
  <si>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</si>
  <si>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NRG</t>
  </si>
  <si>
    <t>GAS</t>
  </si>
  <si>
    <t>Natural Gas</t>
  </si>
  <si>
    <t>BIO</t>
  </si>
  <si>
    <t>Biomass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</si>
  <si>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</si>
  <si>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</si>
  <si>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</si>
  <si>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</si>
  <si>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</si>
  <si>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</si>
  <si>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</si>
  <si>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</si>
  <si>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DMD</t>
  </si>
  <si>
    <t>MIN</t>
  </si>
  <si>
    <t>Natural Gas-Domestic Supply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</si>
  <si>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</si>
  <si>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</si>
  <si>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</si>
  <si>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</si>
  <si>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</si>
  <si>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</si>
  <si>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Heat  Production Technology from Biomass co-firing</t>
  </si>
  <si>
    <t>Kiln</t>
  </si>
  <si>
    <t>Boiler</t>
  </si>
  <si>
    <t>Furnace</t>
  </si>
  <si>
    <t>Heat production from Solar</t>
  </si>
  <si>
    <t>MANGASMIN</t>
  </si>
  <si>
    <t>MANBIOMIN</t>
  </si>
  <si>
    <t>MANELC</t>
  </si>
  <si>
    <t>TH$/GW</t>
  </si>
  <si>
    <t>TH$/GWa</t>
  </si>
  <si>
    <t>TH$/Gwha</t>
  </si>
  <si>
    <t>Solar based process heat</t>
  </si>
  <si>
    <t>Electricity production from solar</t>
  </si>
  <si>
    <t>Electricity production from wind</t>
  </si>
  <si>
    <t>ELC</t>
  </si>
  <si>
    <t>SOLELC</t>
  </si>
  <si>
    <t>WNDELC</t>
  </si>
  <si>
    <t>MANHEAT</t>
  </si>
  <si>
    <t>Manufacturing process heat supply by solar</t>
  </si>
  <si>
    <t>HEAT</t>
  </si>
  <si>
    <t>Electricity from Solar PV</t>
  </si>
  <si>
    <t>SOLTHERM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</si>
</sst>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42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  <xf numFmtId="165" fontId="15" fillId="0" borderId="0" xfId="0" applyNumberFormat="1" applyFont="1"/>
    <xf numFmtId="0" fontId="4" fillId="2" borderId="0" xfId="7" applyFont="1" applyFill="1" applyAlignment="1">
      <alignment horizontal="right" vertical="center" wrapText="1"/>
    </xf>
    <xf numFmtId="0" fontId="14" fillId="3" borderId="0" xfId="1" applyFont="1" applyBorder="1" applyAlignment="1">
      <alignment horizontal="right" wrapText="1"/>
    </xf>
    <xf numFmtId="0" fontId="4" fillId="9" borderId="0" xfId="0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30</xdr:row>
      <xdr:rowOff>119592</xdr:rowOff>
    </xdr:from>
    <xdr:to>
      <xdr:col>11</xdr:col>
      <xdr:colOff>19050</xdr:colOff>
      <xdr:row>39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11</xdr:col>
      <xdr:colOff>0</xdr:colOff>
      <xdr:row>43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zoomScaleNormal="100" workbookViewId="0">
      <selection activeCell="D24" sqref="D24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.5546875" style="20" bestFit="1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89</v>
      </c>
      <c r="D4" s="8" t="s">
        <v>94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86</v>
      </c>
      <c r="D5" s="8" t="s">
        <v>87</v>
      </c>
      <c r="E5" s="8" t="s">
        <v>78</v>
      </c>
      <c r="F5" s="8" t="s">
        <v>49</v>
      </c>
      <c r="G5" s="8" t="s">
        <v>79</v>
      </c>
      <c r="H5" s="8"/>
      <c r="I5" s="8" t="s">
        <v>50</v>
      </c>
      <c r="Q5" s="29" t="s">
        <v>8</v>
      </c>
      <c r="R5" s="30" t="s">
        <v>51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84</v>
      </c>
      <c r="D6" s="8" t="s">
        <v>85</v>
      </c>
      <c r="E6" s="8" t="s">
        <v>78</v>
      </c>
      <c r="F6" s="8" t="s">
        <v>49</v>
      </c>
      <c r="G6" s="8" t="s">
        <v>79</v>
      </c>
      <c r="H6" s="8"/>
      <c r="I6" s="8" t="s">
        <v>50</v>
      </c>
      <c r="Q6" s="31" t="s">
        <v>54</v>
      </c>
      <c r="R6" s="31" t="s">
        <v>55</v>
      </c>
      <c r="S6" s="31" t="s">
        <v>24</v>
      </c>
      <c r="T6" s="31" t="s">
        <v>25</v>
      </c>
      <c r="U6" s="31" t="s">
        <v>10</v>
      </c>
      <c r="V6" s="31" t="s">
        <v>56</v>
      </c>
      <c r="W6" s="31" t="s">
        <v>57</v>
      </c>
      <c r="X6" s="31" t="s">
        <v>26</v>
      </c>
      <c r="Y6" s="31" t="s">
        <v>27</v>
      </c>
    </row>
    <row r="7" spans="1:25" ht="15.6" x14ac:dyDescent="0.3">
      <c r="B7" s="24"/>
      <c r="C7" s="8" t="s">
        <v>90</v>
      </c>
      <c r="D7" s="8" t="s">
        <v>95</v>
      </c>
      <c r="E7" s="8" t="s">
        <v>78</v>
      </c>
      <c r="F7" s="8" t="s">
        <v>49</v>
      </c>
      <c r="G7" s="8" t="s">
        <v>79</v>
      </c>
      <c r="H7" s="8"/>
      <c r="I7" s="8" t="s">
        <v>50</v>
      </c>
      <c r="Q7" t="s">
        <v>83</v>
      </c>
      <c r="S7" t="s">
        <v>110</v>
      </c>
      <c r="T7" t="s">
        <v>91</v>
      </c>
      <c r="U7" s="2" t="s">
        <v>78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83</v>
      </c>
      <c r="S8" t="s">
        <v>111</v>
      </c>
      <c r="T8" t="s">
        <v>92</v>
      </c>
      <c r="U8" s="2" t="s">
        <v>78</v>
      </c>
    </row>
    <row r="9" spans="1:25" x14ac:dyDescent="0.25">
      <c r="Q9" t="s">
        <v>83</v>
      </c>
      <c r="S9" s="2" t="s">
        <v>126</v>
      </c>
      <c r="T9" s="2" t="s">
        <v>123</v>
      </c>
      <c r="U9" s="2" t="s">
        <v>78</v>
      </c>
    </row>
    <row r="10" spans="1:25" x14ac:dyDescent="0.25">
      <c r="Q10" t="s">
        <v>83</v>
      </c>
      <c r="S10" s="2" t="s">
        <v>121</v>
      </c>
      <c r="T10" t="s">
        <v>95</v>
      </c>
      <c r="U10" s="2" t="s">
        <v>78</v>
      </c>
    </row>
    <row r="11" spans="1:25" x14ac:dyDescent="0.25">
      <c r="Q11" s="2" t="s">
        <v>83</v>
      </c>
      <c r="S11" s="2" t="s">
        <v>120</v>
      </c>
      <c r="T11" s="2" t="s">
        <v>125</v>
      </c>
      <c r="U11" s="2" t="s">
        <v>78</v>
      </c>
    </row>
    <row r="12" spans="1:25" ht="14.4" x14ac:dyDescent="0.3">
      <c r="C12" s="7" t="s">
        <v>52</v>
      </c>
      <c r="D12" s="7"/>
      <c r="E12" s="7" t="s">
        <v>53</v>
      </c>
      <c r="F12" s="7"/>
    </row>
    <row r="13" spans="1:25" ht="15.6" x14ac:dyDescent="0.3">
      <c r="C13" s="8" t="s">
        <v>58</v>
      </c>
      <c r="D13" s="8"/>
      <c r="E13" s="8" t="s">
        <v>59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75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61</v>
      </c>
      <c r="M17" s="12" t="s">
        <v>62</v>
      </c>
      <c r="N17" s="12" t="s">
        <v>76</v>
      </c>
      <c r="O17" s="12" t="s">
        <v>63</v>
      </c>
      <c r="P17" s="22"/>
      <c r="Q17" s="29" t="s">
        <v>16</v>
      </c>
      <c r="R17" s="30" t="s">
        <v>51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64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65</v>
      </c>
      <c r="I18" s="14" t="s">
        <v>66</v>
      </c>
      <c r="J18" s="14" t="s">
        <v>40</v>
      </c>
      <c r="K18" s="14" t="s">
        <v>41</v>
      </c>
      <c r="L18" s="14" t="s">
        <v>77</v>
      </c>
      <c r="M18" s="14" t="s">
        <v>67</v>
      </c>
      <c r="N18" s="14" t="s">
        <v>38</v>
      </c>
      <c r="O18" s="14" t="s">
        <v>68</v>
      </c>
      <c r="Q18" s="31" t="s">
        <v>69</v>
      </c>
      <c r="R18" s="31" t="s">
        <v>55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70</v>
      </c>
      <c r="X18" s="31" t="s">
        <v>71</v>
      </c>
      <c r="Y18" s="31" t="s">
        <v>32</v>
      </c>
    </row>
    <row r="19" spans="2:25" ht="13.8" thickBot="1" x14ac:dyDescent="0.3">
      <c r="B19" s="9" t="s">
        <v>72</v>
      </c>
      <c r="C19" s="9"/>
      <c r="D19" s="9"/>
      <c r="E19" s="9"/>
      <c r="F19" s="16"/>
      <c r="G19" s="16"/>
      <c r="H19" s="17"/>
      <c r="I19" s="16" t="s">
        <v>113</v>
      </c>
      <c r="J19" s="16" t="s">
        <v>113</v>
      </c>
      <c r="K19" s="16" t="s">
        <v>114</v>
      </c>
      <c r="L19" s="16" t="s">
        <v>73</v>
      </c>
      <c r="M19" s="16" t="s">
        <v>60</v>
      </c>
      <c r="N19" s="16" t="s">
        <v>74</v>
      </c>
      <c r="O19" s="16"/>
      <c r="Q19" s="32" t="s">
        <v>119</v>
      </c>
      <c r="R19" s="32"/>
      <c r="S19" s="28" t="str">
        <f>$Q$19&amp;$C$4</f>
        <v>ELCSOL</v>
      </c>
      <c r="T19" s="32" t="s">
        <v>80</v>
      </c>
      <c r="U19" s="32" t="s">
        <v>78</v>
      </c>
      <c r="V19" s="32" t="s">
        <v>49</v>
      </c>
      <c r="W19" s="41"/>
      <c r="X19" s="32"/>
      <c r="Y19" s="32"/>
    </row>
    <row r="20" spans="2:25" x14ac:dyDescent="0.25">
      <c r="B20" s="33" t="str">
        <f>S19</f>
        <v>ELCSOL</v>
      </c>
      <c r="D20" s="20" t="s">
        <v>112</v>
      </c>
      <c r="F20" s="23">
        <v>2030</v>
      </c>
      <c r="G20" s="34">
        <v>1</v>
      </c>
      <c r="H20" s="34">
        <v>99</v>
      </c>
      <c r="I20" s="21">
        <v>691000</v>
      </c>
      <c r="J20" s="34">
        <v>11000</v>
      </c>
      <c r="K20" s="34"/>
      <c r="L20" s="21">
        <v>25</v>
      </c>
      <c r="M20" s="21">
        <v>0</v>
      </c>
      <c r="N20" s="21">
        <v>8.76</v>
      </c>
      <c r="O20" s="34"/>
      <c r="Q20" s="32" t="s">
        <v>119</v>
      </c>
      <c r="R20" s="32"/>
      <c r="S20" s="28" t="str">
        <f>$Q$19&amp;$C$7</f>
        <v>ELCWND</v>
      </c>
      <c r="T20" s="32" t="s">
        <v>81</v>
      </c>
      <c r="U20" s="32" t="s">
        <v>78</v>
      </c>
      <c r="V20" s="32" t="s">
        <v>49</v>
      </c>
      <c r="W20" s="41"/>
      <c r="X20" s="32"/>
      <c r="Y20" s="32"/>
    </row>
    <row r="21" spans="2:25" x14ac:dyDescent="0.25">
      <c r="B21" s="33" t="str">
        <f t="shared" ref="B21:B23" si="0">S20</f>
        <v>ELCWND</v>
      </c>
      <c r="D21" s="20" t="s">
        <v>112</v>
      </c>
      <c r="F21" s="23">
        <v>2030</v>
      </c>
      <c r="G21" s="34">
        <v>1</v>
      </c>
      <c r="H21" s="34">
        <v>97</v>
      </c>
      <c r="I21" s="21">
        <v>1041000</v>
      </c>
      <c r="J21" s="34">
        <v>38000</v>
      </c>
      <c r="K21" s="34"/>
      <c r="L21" s="21">
        <v>25</v>
      </c>
      <c r="M21" s="35">
        <v>0</v>
      </c>
      <c r="N21" s="21">
        <v>8.76</v>
      </c>
      <c r="O21" s="21"/>
      <c r="Q21" s="32" t="s">
        <v>97</v>
      </c>
      <c r="R21" s="32"/>
      <c r="S21" s="32" t="str">
        <f>$Q$22&amp;$C$5</f>
        <v>MINBIO</v>
      </c>
      <c r="T21" s="32" t="s">
        <v>82</v>
      </c>
      <c r="U21" s="32" t="s">
        <v>78</v>
      </c>
      <c r="V21" s="32" t="s">
        <v>49</v>
      </c>
      <c r="W21" s="28"/>
      <c r="X21" s="32"/>
      <c r="Y21" s="32"/>
    </row>
    <row r="22" spans="2:25" x14ac:dyDescent="0.25">
      <c r="B22" s="33" t="str">
        <f t="shared" si="0"/>
        <v>MINBIO</v>
      </c>
      <c r="C22" s="33"/>
      <c r="D22" s="33" t="str">
        <f>S8</f>
        <v>MANBIOMIN</v>
      </c>
      <c r="F22" s="23">
        <v>2030</v>
      </c>
      <c r="G22" s="34">
        <v>1</v>
      </c>
      <c r="H22" s="34">
        <v>98</v>
      </c>
      <c r="I22" s="21">
        <v>3242000</v>
      </c>
      <c r="J22" s="34">
        <f>0.06*I22</f>
        <v>194520</v>
      </c>
      <c r="K22" s="34">
        <v>0.2</v>
      </c>
      <c r="L22" s="21">
        <v>20</v>
      </c>
      <c r="M22" s="36">
        <v>410040</v>
      </c>
      <c r="N22" s="21">
        <v>8.76</v>
      </c>
      <c r="O22" s="34">
        <v>1</v>
      </c>
      <c r="Q22" s="32" t="s">
        <v>97</v>
      </c>
      <c r="S22" s="32" t="str">
        <f>$Q$22&amp;$C$6</f>
        <v>MINGAS</v>
      </c>
      <c r="T22" s="18" t="s">
        <v>98</v>
      </c>
      <c r="U22" s="32" t="s">
        <v>78</v>
      </c>
      <c r="V22" s="32" t="s">
        <v>49</v>
      </c>
      <c r="W22" s="28"/>
    </row>
    <row r="23" spans="2:25" x14ac:dyDescent="0.25">
      <c r="B23" s="33" t="str">
        <f t="shared" si="0"/>
        <v>MINGAS</v>
      </c>
      <c r="C23" s="33"/>
      <c r="D23" s="33" t="str">
        <f>S7</f>
        <v>MANGASMIN</v>
      </c>
      <c r="F23" s="23">
        <v>2030</v>
      </c>
      <c r="G23" s="34">
        <v>1</v>
      </c>
      <c r="H23" s="34">
        <v>99</v>
      </c>
      <c r="I23" s="21">
        <v>27576</v>
      </c>
      <c r="J23" s="34">
        <v>0</v>
      </c>
      <c r="K23" s="34">
        <v>0</v>
      </c>
      <c r="L23" s="21">
        <v>25</v>
      </c>
      <c r="M23" s="36">
        <v>202158</v>
      </c>
      <c r="N23" s="21">
        <v>8.76</v>
      </c>
      <c r="O23" s="34">
        <v>1</v>
      </c>
      <c r="Q23" s="28" t="s">
        <v>124</v>
      </c>
      <c r="S23" s="32" t="str">
        <f>$Q$23&amp;$C$4</f>
        <v>HEATSOL</v>
      </c>
      <c r="T23" s="18" t="s">
        <v>116</v>
      </c>
      <c r="U23" s="32" t="s">
        <v>78</v>
      </c>
      <c r="V23" s="32" t="s">
        <v>49</v>
      </c>
      <c r="W23" s="28"/>
    </row>
    <row r="24" spans="2:25" x14ac:dyDescent="0.25">
      <c r="B24" s="33" t="str">
        <f>S23</f>
        <v>HEATSOL</v>
      </c>
      <c r="D24" s="33" t="s">
        <v>122</v>
      </c>
      <c r="F24" s="23">
        <v>2030</v>
      </c>
      <c r="G24" s="34">
        <v>1</v>
      </c>
      <c r="H24" s="21"/>
      <c r="I24" s="21">
        <v>3677000</v>
      </c>
      <c r="J24" s="21">
        <v>175200</v>
      </c>
      <c r="K24" s="21"/>
      <c r="L24" s="21">
        <v>25</v>
      </c>
      <c r="M24" s="35"/>
      <c r="N24" s="21">
        <v>8.76</v>
      </c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AA32"/>
  <sheetViews>
    <sheetView tabSelected="1" topLeftCell="A13" zoomScaleNormal="100" workbookViewId="0">
      <selection activeCell="E29" sqref="E29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7" width="11.5546875" style="20" customWidth="1"/>
    <col min="18" max="18" width="2" style="20" bestFit="1" customWidth="1"/>
    <col min="19" max="19" width="11.88671875" bestFit="1" customWidth="1"/>
    <col min="20" max="20" width="7.44140625" bestFit="1" customWidth="1"/>
    <col min="21" max="21" width="15.44140625" bestFit="1" customWidth="1"/>
    <col min="22" max="22" width="52.33203125" bestFit="1" customWidth="1"/>
    <col min="23" max="23" width="6.33203125" customWidth="1"/>
    <col min="24" max="24" width="10.44140625" bestFit="1" customWidth="1"/>
    <col min="25" max="25" width="12.88671875" bestFit="1" customWidth="1"/>
    <col min="26" max="26" width="14.33203125" customWidth="1"/>
    <col min="27" max="27" width="8" bestFit="1" customWidth="1"/>
  </cols>
  <sheetData>
    <row r="1" spans="1:27" ht="22.8" x14ac:dyDescent="0.4">
      <c r="A1" s="1" t="s">
        <v>42</v>
      </c>
    </row>
    <row r="2" spans="1:27" x14ac:dyDescent="0.25">
      <c r="S2" s="26"/>
      <c r="T2" s="26"/>
      <c r="U2" s="26"/>
      <c r="V2" s="26"/>
      <c r="W2" s="26"/>
      <c r="X2" s="26"/>
      <c r="Y2" s="26"/>
      <c r="Z2" s="26"/>
      <c r="AA2" s="26"/>
    </row>
    <row r="3" spans="1:27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7" ht="15.6" x14ac:dyDescent="0.3">
      <c r="B4" s="8" t="s">
        <v>99</v>
      </c>
      <c r="C4" s="8" t="s">
        <v>100</v>
      </c>
      <c r="D4" s="8" t="s">
        <v>101</v>
      </c>
      <c r="E4" s="8" t="s">
        <v>78</v>
      </c>
      <c r="F4" s="8" t="s">
        <v>49</v>
      </c>
      <c r="G4" s="8" t="s">
        <v>79</v>
      </c>
      <c r="H4" s="8"/>
      <c r="I4" s="8" t="s">
        <v>50</v>
      </c>
      <c r="S4" s="27" t="s">
        <v>7</v>
      </c>
      <c r="T4" s="27"/>
      <c r="U4" s="28"/>
      <c r="V4" s="28"/>
      <c r="W4" s="28"/>
      <c r="X4" s="28"/>
      <c r="Y4" s="28"/>
      <c r="Z4" s="28"/>
      <c r="AA4" s="28"/>
    </row>
    <row r="5" spans="1:27" ht="15.6" x14ac:dyDescent="0.3">
      <c r="C5" s="37"/>
      <c r="D5" s="37"/>
      <c r="E5" s="37"/>
      <c r="F5" s="37"/>
      <c r="G5" s="37"/>
      <c r="H5" s="37"/>
      <c r="I5" s="37"/>
      <c r="S5" s="29" t="s">
        <v>8</v>
      </c>
      <c r="T5" s="30" t="s">
        <v>51</v>
      </c>
      <c r="U5" s="29" t="s">
        <v>6</v>
      </c>
      <c r="V5" s="29" t="s">
        <v>9</v>
      </c>
      <c r="W5" s="29" t="s">
        <v>10</v>
      </c>
      <c r="X5" s="29" t="s">
        <v>11</v>
      </c>
      <c r="Y5" s="29" t="s">
        <v>12</v>
      </c>
      <c r="Z5" s="29" t="s">
        <v>13</v>
      </c>
      <c r="AA5" s="29" t="s">
        <v>14</v>
      </c>
    </row>
    <row r="6" spans="1:27" ht="22.2" thickBot="1" x14ac:dyDescent="0.35">
      <c r="B6" s="25"/>
      <c r="C6" s="37"/>
      <c r="D6" s="37"/>
      <c r="E6" s="37"/>
      <c r="F6" s="37"/>
      <c r="G6" s="37"/>
      <c r="H6" s="37"/>
      <c r="I6" s="37"/>
      <c r="S6" s="31" t="s">
        <v>54</v>
      </c>
      <c r="T6" s="31" t="s">
        <v>55</v>
      </c>
      <c r="U6" s="31" t="s">
        <v>24</v>
      </c>
      <c r="V6" s="31" t="s">
        <v>25</v>
      </c>
      <c r="W6" s="31" t="s">
        <v>10</v>
      </c>
      <c r="X6" s="31" t="s">
        <v>56</v>
      </c>
      <c r="Y6" s="31" t="s">
        <v>57</v>
      </c>
      <c r="Z6" s="31" t="s">
        <v>26</v>
      </c>
      <c r="AA6" s="31" t="s">
        <v>27</v>
      </c>
    </row>
    <row r="7" spans="1:27" ht="15.6" x14ac:dyDescent="0.3">
      <c r="B7" s="24"/>
      <c r="C7" s="37"/>
      <c r="D7" s="37"/>
      <c r="E7" s="37"/>
      <c r="F7" s="37"/>
      <c r="G7" s="37"/>
      <c r="H7" s="37"/>
      <c r="I7" s="37"/>
      <c r="S7" s="2"/>
      <c r="U7" s="2"/>
      <c r="V7" s="2"/>
      <c r="W7" s="2"/>
      <c r="X7" s="2"/>
      <c r="Y7" s="2"/>
      <c r="Z7" s="2"/>
      <c r="AA7" s="2"/>
    </row>
    <row r="8" spans="1:27" ht="15.6" x14ac:dyDescent="0.3">
      <c r="C8" s="37"/>
      <c r="D8" s="37"/>
      <c r="E8" s="37"/>
      <c r="F8" s="37"/>
      <c r="G8" s="37"/>
      <c r="H8" s="37"/>
      <c r="I8" s="37"/>
      <c r="W8" s="2"/>
    </row>
    <row r="9" spans="1:27" x14ac:dyDescent="0.25">
      <c r="W9" s="2"/>
    </row>
    <row r="10" spans="1:27" x14ac:dyDescent="0.25">
      <c r="W10" s="2"/>
    </row>
    <row r="12" spans="1:27" ht="14.4" x14ac:dyDescent="0.3">
      <c r="C12" s="7" t="s">
        <v>52</v>
      </c>
      <c r="D12" s="7"/>
      <c r="E12" s="7" t="s">
        <v>53</v>
      </c>
      <c r="F12" s="7"/>
    </row>
    <row r="13" spans="1:27" ht="15.6" x14ac:dyDescent="0.3">
      <c r="C13" s="8" t="s">
        <v>58</v>
      </c>
      <c r="D13" s="8"/>
      <c r="E13" s="8" t="s">
        <v>59</v>
      </c>
      <c r="F13" s="8"/>
    </row>
    <row r="15" spans="1:27" x14ac:dyDescent="0.25">
      <c r="S15" s="3"/>
      <c r="T15" s="3"/>
    </row>
    <row r="16" spans="1:27" x14ac:dyDescent="0.25">
      <c r="E16" s="5" t="s">
        <v>0</v>
      </c>
      <c r="F16" s="21"/>
      <c r="G16" s="5"/>
      <c r="I16" s="5"/>
      <c r="J16" s="6"/>
      <c r="K16" s="6"/>
      <c r="L16" s="4"/>
      <c r="S16" s="27" t="s">
        <v>18</v>
      </c>
      <c r="T16" s="27"/>
      <c r="U16" s="28"/>
      <c r="V16" s="28"/>
      <c r="W16" s="28"/>
      <c r="X16" s="28"/>
      <c r="Y16" s="28"/>
      <c r="Z16" s="28"/>
      <c r="AA16" s="28"/>
    </row>
    <row r="17" spans="2:26" ht="26.4" x14ac:dyDescent="0.25">
      <c r="B17" s="11" t="s">
        <v>1</v>
      </c>
      <c r="C17" s="11" t="s">
        <v>3</v>
      </c>
      <c r="D17" s="11" t="s">
        <v>4</v>
      </c>
      <c r="E17" s="12" t="s">
        <v>15</v>
      </c>
      <c r="F17" s="13" t="s">
        <v>17</v>
      </c>
      <c r="G17" s="13" t="s">
        <v>35</v>
      </c>
      <c r="H17" s="13" t="s">
        <v>39</v>
      </c>
      <c r="I17" s="13" t="s">
        <v>5</v>
      </c>
      <c r="J17" s="13" t="s">
        <v>36</v>
      </c>
      <c r="K17" s="12" t="s">
        <v>61</v>
      </c>
      <c r="L17" s="12" t="s">
        <v>62</v>
      </c>
      <c r="M17" s="12" t="s">
        <v>76</v>
      </c>
      <c r="N17" s="12" t="s">
        <v>63</v>
      </c>
      <c r="O17" s="39"/>
      <c r="P17" s="39"/>
      <c r="Q17" s="22"/>
      <c r="R17" s="29" t="s">
        <v>16</v>
      </c>
      <c r="S17" s="30" t="s">
        <v>51</v>
      </c>
      <c r="T17" s="29" t="s">
        <v>1</v>
      </c>
      <c r="U17" s="29" t="s">
        <v>2</v>
      </c>
      <c r="V17" s="29" t="s">
        <v>19</v>
      </c>
      <c r="W17" s="29" t="s">
        <v>20</v>
      </c>
      <c r="X17" s="29" t="s">
        <v>21</v>
      </c>
      <c r="Y17" s="29" t="s">
        <v>22</v>
      </c>
      <c r="Z17" s="29" t="s">
        <v>23</v>
      </c>
    </row>
    <row r="18" spans="2:26" ht="21" customHeight="1" thickBot="1" x14ac:dyDescent="0.3">
      <c r="B18" s="10" t="s">
        <v>64</v>
      </c>
      <c r="C18" s="10" t="s">
        <v>33</v>
      </c>
      <c r="D18" s="10" t="s">
        <v>34</v>
      </c>
      <c r="E18" s="14"/>
      <c r="F18" s="14" t="s">
        <v>37</v>
      </c>
      <c r="G18" s="15" t="s">
        <v>65</v>
      </c>
      <c r="H18" s="14" t="s">
        <v>66</v>
      </c>
      <c r="I18" s="14" t="s">
        <v>40</v>
      </c>
      <c r="J18" s="14" t="s">
        <v>41</v>
      </c>
      <c r="K18" s="14" t="s">
        <v>77</v>
      </c>
      <c r="L18" s="14" t="s">
        <v>67</v>
      </c>
      <c r="M18" s="14" t="s">
        <v>38</v>
      </c>
      <c r="N18" s="14" t="s">
        <v>68</v>
      </c>
      <c r="O18" s="40"/>
      <c r="P18" s="40"/>
      <c r="R18" s="31" t="s">
        <v>69</v>
      </c>
      <c r="S18" s="31" t="s">
        <v>55</v>
      </c>
      <c r="T18" s="31" t="s">
        <v>28</v>
      </c>
      <c r="U18" s="31" t="s">
        <v>29</v>
      </c>
      <c r="V18" s="31" t="s">
        <v>30</v>
      </c>
      <c r="W18" s="31" t="s">
        <v>31</v>
      </c>
      <c r="X18" s="31" t="s">
        <v>70</v>
      </c>
      <c r="Y18" s="31" t="s">
        <v>71</v>
      </c>
      <c r="Z18" s="31" t="s">
        <v>32</v>
      </c>
    </row>
    <row r="19" spans="2:26" ht="13.8" thickBot="1" x14ac:dyDescent="0.3">
      <c r="B19" s="9" t="s">
        <v>72</v>
      </c>
      <c r="C19" s="9"/>
      <c r="D19" s="9"/>
      <c r="E19" s="16"/>
      <c r="F19" s="16"/>
      <c r="G19" s="17"/>
      <c r="H19" s="16" t="s">
        <v>113</v>
      </c>
      <c r="I19" s="16" t="s">
        <v>115</v>
      </c>
      <c r="J19" s="16" t="s">
        <v>113</v>
      </c>
      <c r="K19" s="16" t="s">
        <v>73</v>
      </c>
      <c r="L19" s="16" t="s">
        <v>60</v>
      </c>
      <c r="M19" s="16" t="s">
        <v>74</v>
      </c>
      <c r="N19" s="16"/>
      <c r="O19" s="40"/>
      <c r="P19" s="40"/>
      <c r="R19" s="38" t="s">
        <v>96</v>
      </c>
      <c r="S19" s="38"/>
      <c r="T19" s="38" t="s">
        <v>106</v>
      </c>
      <c r="U19" s="38" t="s">
        <v>105</v>
      </c>
      <c r="V19" s="38" t="s">
        <v>78</v>
      </c>
      <c r="W19" s="38" t="s">
        <v>49</v>
      </c>
      <c r="X19" s="38"/>
      <c r="Y19" s="38"/>
      <c r="Z19" s="38"/>
    </row>
    <row r="20" spans="2:26" x14ac:dyDescent="0.25">
      <c r="B20" s="33" t="str">
        <f>T19</f>
        <v>Kiln</v>
      </c>
      <c r="C20" s="33" t="str">
        <f>Sector_Fuels!D22</f>
        <v>MANBIOMIN</v>
      </c>
      <c r="D20" s="20" t="s">
        <v>122</v>
      </c>
      <c r="E20" s="23">
        <v>2030</v>
      </c>
      <c r="F20" s="34">
        <v>0.55000000000000004</v>
      </c>
      <c r="G20" s="34">
        <v>0.98</v>
      </c>
      <c r="H20" s="21">
        <v>3242000</v>
      </c>
      <c r="I20" s="21">
        <v>194520</v>
      </c>
      <c r="J20" s="21">
        <v>0.2</v>
      </c>
      <c r="K20" s="21">
        <v>30</v>
      </c>
      <c r="L20" s="21">
        <v>410040</v>
      </c>
      <c r="M20" s="21">
        <v>8.76</v>
      </c>
      <c r="N20" s="34">
        <v>1</v>
      </c>
      <c r="O20" s="34"/>
      <c r="P20" s="34"/>
      <c r="R20" s="38" t="s">
        <v>96</v>
      </c>
      <c r="S20" s="38"/>
      <c r="T20" s="38" t="s">
        <v>107</v>
      </c>
      <c r="U20" s="38" t="s">
        <v>104</v>
      </c>
      <c r="V20" s="38" t="s">
        <v>78</v>
      </c>
      <c r="W20" s="38" t="s">
        <v>49</v>
      </c>
      <c r="X20" s="38"/>
      <c r="Y20" s="38"/>
      <c r="Z20" s="38"/>
    </row>
    <row r="21" spans="2:26" ht="24.6" customHeight="1" x14ac:dyDescent="0.25">
      <c r="B21" s="33" t="str">
        <f>T$20</f>
        <v>Boiler</v>
      </c>
      <c r="C21" s="20" t="s">
        <v>112</v>
      </c>
      <c r="D21" s="20" t="s">
        <v>122</v>
      </c>
      <c r="E21" s="23">
        <v>2030</v>
      </c>
      <c r="F21" s="34">
        <v>1</v>
      </c>
      <c r="G21" s="34">
        <v>1</v>
      </c>
      <c r="H21" s="21">
        <v>157261</v>
      </c>
      <c r="I21" s="34"/>
      <c r="J21" s="34"/>
      <c r="K21" s="21">
        <v>30</v>
      </c>
      <c r="L21" s="35">
        <v>0</v>
      </c>
      <c r="M21" s="21">
        <v>8.76</v>
      </c>
      <c r="N21" s="34">
        <v>1</v>
      </c>
      <c r="O21" s="21"/>
      <c r="P21" s="21"/>
      <c r="R21" s="32" t="s">
        <v>96</v>
      </c>
      <c r="T21" s="32" t="s">
        <v>108</v>
      </c>
      <c r="U21" s="18" t="s">
        <v>103</v>
      </c>
      <c r="V21" s="32" t="s">
        <v>78</v>
      </c>
      <c r="W21" s="32" t="s">
        <v>49</v>
      </c>
      <c r="X21" s="28"/>
      <c r="Y21" s="32"/>
      <c r="Z21" s="32"/>
    </row>
    <row r="22" spans="2:26" ht="26.4" x14ac:dyDescent="0.25">
      <c r="B22" s="33" t="str">
        <f t="shared" ref="B22:B23" si="0">T$20</f>
        <v>Boiler</v>
      </c>
      <c r="C22" s="20" t="str">
        <f>Sector_Fuels!D22</f>
        <v>MANBIOMIN</v>
      </c>
      <c r="D22" s="20" t="s">
        <v>122</v>
      </c>
      <c r="E22" s="23">
        <v>2030</v>
      </c>
      <c r="F22" s="34">
        <v>0.3</v>
      </c>
      <c r="G22" s="34">
        <v>0.98</v>
      </c>
      <c r="H22" s="21">
        <v>157261</v>
      </c>
      <c r="I22" s="34">
        <v>15</v>
      </c>
      <c r="J22" s="34">
        <v>0.2</v>
      </c>
      <c r="K22" s="21">
        <v>40</v>
      </c>
      <c r="L22" s="36">
        <v>410040</v>
      </c>
      <c r="M22" s="21">
        <v>8.76</v>
      </c>
      <c r="N22" s="34">
        <v>1</v>
      </c>
      <c r="O22" s="34"/>
      <c r="P22" s="34"/>
      <c r="R22" s="32" t="s">
        <v>96</v>
      </c>
      <c r="T22" s="32" t="s">
        <v>102</v>
      </c>
      <c r="U22" s="18" t="s">
        <v>109</v>
      </c>
      <c r="V22" s="32" t="s">
        <v>78</v>
      </c>
      <c r="W22" s="32" t="s">
        <v>49</v>
      </c>
      <c r="X22" s="28"/>
    </row>
    <row r="23" spans="2:26" ht="39.6" x14ac:dyDescent="0.25">
      <c r="B23" s="33" t="str">
        <f t="shared" si="0"/>
        <v>Boiler</v>
      </c>
      <c r="C23" s="20" t="str">
        <f>Sector_Fuels!D23</f>
        <v>MANGASMIN</v>
      </c>
      <c r="D23" s="20" t="s">
        <v>122</v>
      </c>
      <c r="E23" s="23">
        <v>2030</v>
      </c>
      <c r="F23" s="34">
        <v>0.55000000000000004</v>
      </c>
      <c r="G23" s="34">
        <v>0.99</v>
      </c>
      <c r="H23" s="21">
        <v>157261</v>
      </c>
      <c r="I23" s="34"/>
      <c r="J23" s="34"/>
      <c r="K23" s="21">
        <v>40</v>
      </c>
      <c r="L23" s="36">
        <v>202158</v>
      </c>
      <c r="M23" s="21">
        <v>8.76</v>
      </c>
      <c r="N23" s="34">
        <v>1</v>
      </c>
      <c r="O23" s="34"/>
      <c r="P23" s="34"/>
      <c r="R23" s="32" t="s">
        <v>96</v>
      </c>
      <c r="T23" s="33" t="s">
        <v>88</v>
      </c>
      <c r="U23" s="18" t="s">
        <v>118</v>
      </c>
      <c r="V23" s="32" t="s">
        <v>78</v>
      </c>
      <c r="W23" s="32" t="s">
        <v>49</v>
      </c>
      <c r="X23" s="28"/>
    </row>
    <row r="24" spans="2:26" ht="39.6" x14ac:dyDescent="0.25">
      <c r="B24" s="33" t="str">
        <f>T21</f>
        <v>Furnace</v>
      </c>
      <c r="C24" s="20" t="str">
        <f>Sector_Fuels!D20</f>
        <v>MANELC</v>
      </c>
      <c r="D24" s="20" t="s">
        <v>122</v>
      </c>
      <c r="E24" s="23">
        <v>2030</v>
      </c>
      <c r="F24" s="21">
        <v>1</v>
      </c>
      <c r="G24" s="34">
        <v>1</v>
      </c>
      <c r="H24" s="21">
        <v>157261</v>
      </c>
      <c r="I24" s="34"/>
      <c r="J24" s="34"/>
      <c r="K24" s="21">
        <v>40</v>
      </c>
      <c r="L24" s="36">
        <v>0</v>
      </c>
      <c r="M24" s="21">
        <v>8.76</v>
      </c>
      <c r="N24" s="34"/>
      <c r="O24" s="34"/>
      <c r="P24" s="34"/>
      <c r="R24" s="32" t="s">
        <v>96</v>
      </c>
      <c r="T24" s="33" t="s">
        <v>93</v>
      </c>
      <c r="U24" s="18" t="s">
        <v>117</v>
      </c>
      <c r="V24" s="32" t="s">
        <v>78</v>
      </c>
      <c r="W24" s="32" t="s">
        <v>49</v>
      </c>
    </row>
    <row r="25" spans="2:26" x14ac:dyDescent="0.25">
      <c r="B25" s="33" t="str">
        <f>T22</f>
        <v>CSP</v>
      </c>
      <c r="C25" s="20" t="s">
        <v>89</v>
      </c>
      <c r="D25" s="20" t="s">
        <v>122</v>
      </c>
      <c r="E25" s="23">
        <v>2030</v>
      </c>
      <c r="F25" s="21">
        <v>1</v>
      </c>
      <c r="G25" s="34">
        <v>1</v>
      </c>
      <c r="H25" s="21">
        <v>3677000</v>
      </c>
      <c r="I25" s="21">
        <v>175200</v>
      </c>
      <c r="J25" s="21">
        <v>0</v>
      </c>
      <c r="K25" s="21">
        <v>25</v>
      </c>
      <c r="L25" s="36">
        <v>0</v>
      </c>
      <c r="M25" s="21">
        <v>8.76</v>
      </c>
      <c r="N25" s="34"/>
      <c r="O25" s="34"/>
      <c r="P25" s="34"/>
      <c r="R25" s="32"/>
      <c r="T25" s="32"/>
      <c r="U25" s="32"/>
      <c r="V25" s="32"/>
      <c r="W25" s="32"/>
    </row>
    <row r="26" spans="2:26" ht="13.5" customHeight="1" x14ac:dyDescent="0.25">
      <c r="B26" s="33" t="str">
        <f t="shared" ref="B26:B27" si="1">T23</f>
        <v>PP_SOL</v>
      </c>
      <c r="C26" s="20" t="s">
        <v>89</v>
      </c>
      <c r="D26" s="20" t="s">
        <v>112</v>
      </c>
      <c r="E26" s="23">
        <v>2030</v>
      </c>
      <c r="F26" s="21">
        <v>1</v>
      </c>
      <c r="G26" s="34">
        <v>0.99</v>
      </c>
      <c r="H26" s="21">
        <v>691000</v>
      </c>
      <c r="I26" s="21">
        <v>11000</v>
      </c>
      <c r="J26" s="21">
        <v>0</v>
      </c>
      <c r="K26" s="21">
        <v>25</v>
      </c>
      <c r="L26" s="21">
        <v>0</v>
      </c>
      <c r="M26" s="21">
        <v>8.76</v>
      </c>
      <c r="N26" s="34"/>
      <c r="O26" s="34"/>
      <c r="P26" s="34"/>
      <c r="R26" s="32"/>
      <c r="T26" s="32"/>
      <c r="U26" s="32"/>
      <c r="V26" s="32"/>
      <c r="W26" s="32"/>
    </row>
    <row r="27" spans="2:26" x14ac:dyDescent="0.25">
      <c r="B27" s="33" t="str">
        <f t="shared" si="1"/>
        <v>PP_WND</v>
      </c>
      <c r="C27" s="20" t="s">
        <v>89</v>
      </c>
      <c r="D27" s="20" t="s">
        <v>112</v>
      </c>
      <c r="E27" s="23">
        <v>2030</v>
      </c>
      <c r="F27" s="34">
        <v>1</v>
      </c>
      <c r="G27" s="34">
        <v>0.97</v>
      </c>
      <c r="H27" s="21">
        <v>1041000</v>
      </c>
      <c r="I27" s="21">
        <v>38000</v>
      </c>
      <c r="J27" s="21">
        <v>0</v>
      </c>
      <c r="K27" s="21">
        <v>25</v>
      </c>
      <c r="L27" s="21">
        <v>0</v>
      </c>
      <c r="M27" s="21">
        <v>8.76</v>
      </c>
      <c r="N27" s="34"/>
      <c r="O27" s="34"/>
      <c r="P27" s="34"/>
      <c r="R27" s="32"/>
      <c r="T27" s="32"/>
      <c r="U27" s="32"/>
      <c r="V27" s="32"/>
      <c r="W27" s="32"/>
    </row>
    <row r="28" spans="2:26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P28" s="34"/>
      <c r="Q28" s="34"/>
    </row>
    <row r="29" spans="2:26" x14ac:dyDescent="0.25">
      <c r="B29" s="33"/>
      <c r="F29" s="23"/>
      <c r="G29" s="34"/>
      <c r="H29" s="21"/>
      <c r="I29" s="21"/>
      <c r="J29" s="21"/>
      <c r="K29" s="21"/>
      <c r="L29" s="21"/>
      <c r="M29" s="35"/>
      <c r="N29" s="21"/>
      <c r="O29" s="21"/>
      <c r="P29" s="21"/>
      <c r="Q29" s="21"/>
    </row>
    <row r="30" spans="2:26" x14ac:dyDescent="0.25">
      <c r="S30" s="32"/>
    </row>
    <row r="31" spans="2:26" x14ac:dyDescent="0.25">
      <c r="S31" s="32"/>
    </row>
    <row r="32" spans="2:26" x14ac:dyDescent="0.25">
      <c r="S32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2025-10-21T08:30:36Z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