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44D35AED-24A6-4788-8B6F-61160CE0D2C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D22" i="4"/>
  <c r="C23" i="4"/>
  <c r="C22" i="4"/>
  <c r="B25" i="5"/>
  <c r="B24" i="5"/>
  <c r="B22" i="5"/>
  <c r="B23" i="5"/>
  <c r="B21" i="5"/>
  <c r="B20" i="5"/>
  <c r="C25" i="5"/>
  <c r="C22" i="5"/>
  <c r="C20" i="5"/>
  <c r="C23" i="5"/>
  <c r="C21" i="4"/>
  <c r="C20" i="4"/>
  <c r="C24" i="5"/>
  <c r="C21" i="5"/>
  <c r="M21" i="5" l="1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<sst xmlns="http://schemas.openxmlformats.org/spreadsheetml/2006/main" count="266" uniqueCount="123">
  <si>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</si>
  <si>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</si>
  <si>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</si>
  <si>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</si>
  <si>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</si>
  <si>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</si>
  <si>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</si>
  <si>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</si>
  <si>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</si>
  <si>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</si>
  <si>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</si>
  <si>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</si>
  <si>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</si>
  <si>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</si>
  <si>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</si>
  <si>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</si>
  <si>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</si>
  <si>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</si>
  <si>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</si>
  <si>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</si>
  <si>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</si>
  <si>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</si>
  <si>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</si>
  <si>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</si>
  <si>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</si>
  <si>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</si>
  <si>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</si>
  <si>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</si>
  <si>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</si>
  <si>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</si>
  <si>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</si>
  <si>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</si>
  <si>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</si>
  <si>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</si>
  <si>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</si>
  <si>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</si>
  <si>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</si>
  <si>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</si>
  <si>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</si>
  <si>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</si>
  <si>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</si>
  <si>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</si>
  <si>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</si>
  <si>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</si>
  <si>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</si>
  <si>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</si>
  <si>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</si>
  <si>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</si>
  <si>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</si>
  <si>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</si>
  <si>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</si>
  <si>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</si>
  <si>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</si>
  <si>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</si>
  <si>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</si>
  <si>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</si>
  <si>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</si>
  <si>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</si>
  <si>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</si>
  <si>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</si>
  <si>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</si>
  <si>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</si>
  <si>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</si>
  <si>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</si>
  <si>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</si>
  <si>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</si>
  <si>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</si>
  <si>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</si>
  <si>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</si>
  <si>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</si>
  <si>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</si>
  <si>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</si>
  <si>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</si>
  <si>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</si>
  <si>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</si>
  <si>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</si>
  <si>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</si>
  <si>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</si>
  <si>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</si>
  <si>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</si>
  <si>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</si>
  <si>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</si>
  <si>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</si>
  <si>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</si>
  <si>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</si>
  <si>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</si>
  <si>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</si>
  <si>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</si>
  <si>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</si>
  <si>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</si>
  <si>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</si>
  <si>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</si>
  <si>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</si>
  <si>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</si>
  <si>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</si>
  <si>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</si>
  <si>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</si>
  <si>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</si>
  <si>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</si>
  <si>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</si>
  <si>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</si>
  <si>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</si>
  <si>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</si>
  <si>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</si>
  <si>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</si>
  <si>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</si>
  <si>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</si>
  <si>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</si>
  <si>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</si>
  <si>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</si>
  <si>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</si>
  <si>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</si>
  <si>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</si>
  <si>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</si>
  <si>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</si>
  <si>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</si>
  <si>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</si>
  <si>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</si>
  <si>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</si>
  <si>
    <t>MANGASMIN</t>
  </si>
  <si>
    <t>MANBIOMIN</t>
  </si>
  <si>
    <t>MANBIO</t>
  </si>
  <si>
    <t>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</si>
</sst>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H25" sqref="H25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119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120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117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49</v>
      </c>
      <c r="F20" s="23">
        <v>2028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49</v>
      </c>
      <c r="F21" s="23">
        <v>2028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104</v>
      </c>
      <c r="R21" s="32"/>
      <c r="S21" s="32" t="s">
        <v>121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MANBIO</v>
      </c>
      <c r="C22" s="33" t="str">
        <f>S21</f>
        <v>MANBIO</v>
      </c>
      <c r="D22" s="33" t="str">
        <f>S8</f>
        <v>MANBIOMIN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104</v>
      </c>
      <c r="S22" s="32" t="s">
        <v>122</v>
      </c>
      <c r="T22" s="18" t="s">
        <v>105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MANGAS</v>
      </c>
      <c r="C23" s="33" t="str">
        <f>S22</f>
        <v>MANGAS</v>
      </c>
      <c r="D23" s="33" t="str">
        <f>S7</f>
        <v>MANGASMIN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106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tabSelected="1" zoomScaleNormal="100" workbookViewId="0">
      <selection activeCell="L26" sqref="L26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107</v>
      </c>
      <c r="C4" s="8" t="s">
        <v>108</v>
      </c>
      <c r="D4" s="8" t="s">
        <v>109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103</v>
      </c>
      <c r="R19" s="32"/>
      <c r="S19" s="32" t="s">
        <v>114</v>
      </c>
      <c r="T19" s="32" t="s">
        <v>113</v>
      </c>
      <c r="U19" s="32" t="s">
        <v>82</v>
      </c>
      <c r="V19" s="32" t="s">
        <v>50</v>
      </c>
      <c r="W19" s="28"/>
      <c r="X19" s="32"/>
      <c r="Y19" s="32"/>
    </row>
    <row r="20" spans="2:25" x14ac:dyDescent="0.25">
      <c r="B20" s="33" t="str">
        <f>S19</f>
        <v>Kiln</v>
      </c>
      <c r="C20" s="33" t="str">
        <f>Sector_Fuels!D22</f>
        <v>MANBIOMIN</v>
      </c>
      <c r="D20" s="20" t="s">
        <v>94</v>
      </c>
      <c r="F20" s="23">
        <v>2028</v>
      </c>
      <c r="G20" s="34"/>
      <c r="H20" s="34"/>
      <c r="I20" s="21"/>
      <c r="J20" s="34"/>
      <c r="K20" s="34"/>
      <c r="L20" s="21"/>
      <c r="M20" s="21"/>
      <c r="N20" s="21"/>
      <c r="O20" s="34"/>
      <c r="Q20" s="32" t="s">
        <v>103</v>
      </c>
      <c r="R20" s="32"/>
      <c r="S20" s="32" t="s">
        <v>115</v>
      </c>
      <c r="T20" s="32" t="s">
        <v>112</v>
      </c>
      <c r="U20" s="32" t="s">
        <v>82</v>
      </c>
      <c r="V20" s="32" t="s">
        <v>50</v>
      </c>
      <c r="W20" s="28"/>
      <c r="X20" s="32"/>
      <c r="Y20" s="32"/>
    </row>
    <row r="21" spans="2:25" x14ac:dyDescent="0.25">
      <c r="B21" s="33" t="str">
        <f>S$20</f>
        <v>Boiler</v>
      </c>
      <c r="C21" s="20" t="str">
        <f>Sector_Fuels!D20</f>
        <v>ELC</v>
      </c>
      <c r="D21" s="20" t="s">
        <v>94</v>
      </c>
      <c r="F21" s="23">
        <v>2028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103</v>
      </c>
      <c r="S21" s="32" t="s">
        <v>116</v>
      </c>
      <c r="T21" s="18" t="s">
        <v>111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ref="B22:B23" si="0">S$20</f>
        <v>Boiler</v>
      </c>
      <c r="C22" s="20" t="str">
        <f>Sector_Fuels!D22</f>
        <v>MANBIOMIN</v>
      </c>
      <c r="D22" s="20" t="s">
        <v>94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103</v>
      </c>
      <c r="S22" s="32" t="s">
        <v>110</v>
      </c>
      <c r="T22" s="18" t="s">
        <v>118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Boiler</v>
      </c>
      <c r="C23" s="20" t="str">
        <f>Sector_Fuels!D23</f>
        <v>MANGASMIN</v>
      </c>
      <c r="D23" s="20" t="s">
        <v>94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/>
    </row>
    <row r="24" spans="2:25" x14ac:dyDescent="0.25">
      <c r="B24" s="33" t="str">
        <f>S21</f>
        <v>Furnace</v>
      </c>
      <c r="C24" s="20" t="str">
        <f>Sector_Fuels!D20</f>
        <v>ELC</v>
      </c>
      <c r="D24" s="20" t="s">
        <v>94</v>
      </c>
      <c r="F24" s="23">
        <v>2028</v>
      </c>
      <c r="G24" s="21"/>
      <c r="H24" s="34"/>
      <c r="I24" s="21"/>
      <c r="J24" s="34"/>
      <c r="K24" s="34"/>
      <c r="L24" s="21"/>
      <c r="M24" s="36"/>
      <c r="N24" s="21"/>
      <c r="O24" s="34"/>
      <c r="Q24" s="32"/>
      <c r="S24" s="32"/>
      <c r="T24" s="18"/>
      <c r="U24" s="32"/>
      <c r="V24" s="32"/>
    </row>
    <row r="25" spans="2:25" x14ac:dyDescent="0.25">
      <c r="B25" s="33" t="str">
        <f>S22</f>
        <v>CSP</v>
      </c>
      <c r="C25" s="20" t="str">
        <f>Sector_Fuels!S9</f>
        <v>SOL</v>
      </c>
      <c r="D25" s="20" t="s">
        <v>94</v>
      </c>
      <c r="F25" s="23">
        <v>2028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2025-10-14T08:57:35Z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