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B17DA5FF-C5EE-43DA-A0C2-E61A5E334F26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43" l="1"/>
  <c r="I17" i="143"/>
  <c r="H17" i="143"/>
  <c r="H18" i="143"/>
  <c r="O24" i="137"/>
  <c r="D19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N24" i="137" s="1"/>
  <c r="G4" i="137"/>
  <c r="G3" i="137"/>
  <c r="D18" i="143"/>
  <c r="D17" i="143"/>
  <c r="D16" i="143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<sst xmlns="http://schemas.openxmlformats.org/spreadsheetml/2006/main" count="603" uniqueCount="270">
  <si>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</si>
  <si>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</si>
  <si>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</si>
  <si>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</si>
  <si>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</si>
  <si>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</si>
  <si>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</si>
  <si>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</si>
  <si>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</si>
  <si>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</si>
  <si>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</si>
  <si>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</si>
  <si>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</si>
  <si>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</si>
  <si>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</si>
  <si>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</si>
  <si>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</si>
  <si>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</si>
  <si>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</si>
  <si>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</si>
  <si>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</si>
  <si>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</si>
  <si>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</si>
  <si>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</si>
  <si>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</si>
  <si>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</si>
  <si>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</si>
  <si>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</si>
  <si>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</si>
  <si>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</si>
  <si>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</si>
  <si>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</si>
  <si>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</si>
  <si>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</si>
  <si>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</si>
  <si>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</si>
  <si>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</si>
  <si>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</si>
  <si>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</si>
  <si>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</si>
  <si>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</si>
  <si>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</si>
  <si>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</si>
  <si>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</si>
  <si>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</si>
  <si>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</si>
  <si>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</si>
  <si>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</si>
  <si>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</si>
  <si>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</si>
  <si>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</si>
  <si>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</si>
  <si>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</si>
  <si>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</si>
  <si>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</si>
  <si>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</si>
  <si>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</si>
  <si>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</si>
  <si>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</si>
  <si>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</si>
  <si>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</si>
  <si>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</si>
  <si>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</si>
  <si>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</si>
  <si>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</si>
  <si>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</si>
  <si>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</si>
  <si>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</si>
  <si>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</si>
  <si>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</si>
  <si>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</si>
  <si>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</si>
  <si>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</si>
  <si>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</si>
  <si>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</si>
  <si>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</si>
  <si>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</si>
  <si>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</si>
  <si>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</si>
  <si>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</si>
  <si>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</si>
  <si>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</si>
  <si>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</si>
  <si>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</si>
  <si>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</si>
  <si>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</si>
  <si>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</si>
  <si>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</si>
  <si>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</si>
  <si>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</si>
  <si>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</si>
  <si>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</si>
  <si>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</si>
  <si>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</si>
  <si>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</si>
  <si>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</si>
  <si>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</si>
  <si>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</si>
  <si>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</si>
  <si>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</si>
  <si>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</si>
  <si>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</si>
  <si>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</si>
  <si>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</si>
  <si>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</si>
  <si>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</si>
  <si>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</si>
  <si>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</si>
  <si>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</si>
  <si>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</si>
  <si>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</si>
  <si>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</si>
  <si>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</si>
  <si>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</si>
  <si>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</si>
  <si>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</si>
  <si>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</si>
  <si>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</si>
  <si>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</si>
  <si>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</si>
  <si>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</si>
  <si>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</si>
  <si>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</si>
  <si>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</si>
  <si>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</si>
  <si>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</si>
  <si>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</si>
  <si>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</si>
  <si>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</si>
  <si>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</si>
  <si>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</si>
  <si>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</si>
  <si>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</si>
  <si>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</si>
  <si>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</si>
  <si>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</si>
  <si>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</si>
  <si>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</si>
  <si>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</si>
  <si>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</si>
  <si>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</si>
  <si>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</si>
  <si>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</si>
  <si>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</si>
  <si>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</si>
  <si>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</si>
  <si>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</si>
  <si>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</si>
  <si>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</si>
  <si>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</si>
  <si>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</si>
  <si>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</si>
  <si>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</si>
  <si>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</si>
  <si>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</si>
  <si>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</si>
  <si>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</si>
  <si>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</si>
  <si>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</si>
  <si>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</si>
  <si>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</si>
  <si>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</si>
  <si>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</si>
  <si>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</si>
  <si>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</si>
  <si>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</si>
  <si>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</si>
  <si>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</si>
  <si>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</si>
  <si>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</si>
  <si>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</si>
  <si>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</si>
  <si>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</si>
  <si>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</si>
  <si>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</si>
  <si>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</si>
  <si>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electricity -domestic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</si>
  <si>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</si>
  <si>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</si>
  <si>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</si>
  <si>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</si>
  <si>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</si>
  <si>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</si>
  <si>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</si>
  <si>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</si>
  <si>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</si>
  <si>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</si>
  <si>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</si>
  <si>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</si>
  <si>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</si>
  <si>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</si>
  <si>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</si>
  <si>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</si>
  <si>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</si>
  <si>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</si>
  <si>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</si>
  <si>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</si>
  <si>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</si>
  <si>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</si>
  <si>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</si>
  <si>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</si>
  <si>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</si>
  <si>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</si>
  <si>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</si>
  <si>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</si>
  <si>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</si>
  <si>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</si>
  <si>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</si>
  <si>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</si>
  <si>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</si>
  <si>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</si>
  <si>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</si>
  <si>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</si>
  <si>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</si>
  <si>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</si>
  <si>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</si>
  <si>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</si>
  <si>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</si>
  <si>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</si>
  <si>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</si>
  <si>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</si>
  <si>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</si>
  <si>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</si>
  <si>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</si>
  <si>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</si>
  <si>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</si>
  <si>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</si>
  <si>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</si>
  <si>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</si>
  <si>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</si>
  <si>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</si>
  <si>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</si>
  <si>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</si>
  <si>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</si>
  <si>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</si>
  <si>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</si>
  <si>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</si>
  <si>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</si>
  <si>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</si>
  <si>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</si>
  <si>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</si>
  <si>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</si>
  <si>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</si>
  <si>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</si>
  <si>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</si>
  <si>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</si>
  <si>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</si>
  <si>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</si>
  <si>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</si>
  <si>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</si>
  <si>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</si>
  <si>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</si>
  <si>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</si>
  <si>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</si>
  <si>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</si>
  <si>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</si>
  <si>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</si>
  <si>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</si>
  <si>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</si>
  <si>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</si>
  <si>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</si>
  <si>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</si>
  <si>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</si>
  <si>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</si>
  <si>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</si>
  <si>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</si>
  <si>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</si>
  <si>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</si>
  <si>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MACHIND</t>
  </si>
  <si>
    <t>Electricity to drive manufacturing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</si>
</sst>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3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0" applyNumberFormat="0" applyAlignment="0" applyProtection="0"/>
    <xf numFmtId="164" fontId="14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145">
    <xf numFmtId="0" fontId="0" fillId="0" borderId="0" xfId="0"/>
    <xf numFmtId="0" fontId="7" fillId="0" borderId="0" xfId="0" applyFont="1"/>
    <xf numFmtId="0" fontId="6" fillId="2" borderId="1" xfId="0" applyFont="1" applyFill="1" applyBorder="1" applyAlignment="1">
      <alignment horizontal="left"/>
    </xf>
    <xf numFmtId="0" fontId="8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5" fillId="5" borderId="0" xfId="3"/>
    <xf numFmtId="0" fontId="20" fillId="10" borderId="0" xfId="6" applyFont="1" applyFill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2" fillId="0" borderId="0" xfId="0" applyFont="1"/>
    <xf numFmtId="0" fontId="7" fillId="0" borderId="5" xfId="0" applyFont="1" applyBorder="1"/>
    <xf numFmtId="0" fontId="7" fillId="0" borderId="6" xfId="0" applyFont="1" applyBorder="1"/>
    <xf numFmtId="9" fontId="23" fillId="0" borderId="6" xfId="16" applyFont="1" applyBorder="1" applyAlignment="1"/>
    <xf numFmtId="0" fontId="7" fillId="0" borderId="7" xfId="0" applyFont="1" applyBorder="1"/>
    <xf numFmtId="9" fontId="23" fillId="0" borderId="7" xfId="16" applyFont="1" applyBorder="1" applyAlignment="1"/>
    <xf numFmtId="9" fontId="23" fillId="0" borderId="0" xfId="16" applyFont="1" applyBorder="1" applyAlignment="1"/>
    <xf numFmtId="0" fontId="15" fillId="5" borderId="0" xfId="3" applyAlignment="1">
      <alignment wrapText="1"/>
    </xf>
    <xf numFmtId="0" fontId="6" fillId="0" borderId="0" xfId="0" applyFont="1"/>
    <xf numFmtId="1" fontId="7" fillId="0" borderId="0" xfId="9" applyNumberFormat="1"/>
    <xf numFmtId="0" fontId="6" fillId="0" borderId="2" xfId="0" applyFont="1" applyBorder="1" applyAlignment="1">
      <alignment horizontal="center" wrapText="1"/>
    </xf>
    <xf numFmtId="0" fontId="24" fillId="0" borderId="0" xfId="0" applyFont="1"/>
    <xf numFmtId="0" fontId="20" fillId="10" borderId="0" xfId="6" applyFont="1" applyFill="1" applyAlignment="1">
      <alignment horizontal="left"/>
    </xf>
    <xf numFmtId="1" fontId="0" fillId="11" borderId="0" xfId="0" applyNumberFormat="1" applyFill="1"/>
    <xf numFmtId="1" fontId="6" fillId="11" borderId="0" xfId="0" applyNumberFormat="1" applyFont="1" applyFill="1"/>
    <xf numFmtId="0" fontId="24" fillId="1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24" fillId="12" borderId="0" xfId="0" applyFont="1" applyFill="1"/>
    <xf numFmtId="1" fontId="0" fillId="13" borderId="0" xfId="0" applyNumberFormat="1" applyFill="1"/>
    <xf numFmtId="1" fontId="6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6" fillId="14" borderId="0" xfId="0" applyNumberFormat="1" applyFont="1" applyFill="1"/>
    <xf numFmtId="1" fontId="18" fillId="8" borderId="0" xfId="7" applyNumberFormat="1" applyBorder="1" applyAlignment="1"/>
    <xf numFmtId="1" fontId="16" fillId="6" borderId="4" xfId="4" applyNumberFormat="1" applyBorder="1" applyAlignment="1">
      <alignment horizontal="right"/>
    </xf>
    <xf numFmtId="1" fontId="18" fillId="8" borderId="4" xfId="7" applyNumberFormat="1" applyBorder="1" applyAlignment="1"/>
    <xf numFmtId="165" fontId="16" fillId="6" borderId="5" xfId="4" applyNumberFormat="1" applyBorder="1" applyAlignment="1">
      <alignment horizontal="right" vertical="center"/>
    </xf>
    <xf numFmtId="0" fontId="6" fillId="0" borderId="2" xfId="0" applyFont="1" applyBorder="1"/>
    <xf numFmtId="1" fontId="16" fillId="6" borderId="11" xfId="4" applyNumberFormat="1" applyBorder="1" applyAlignment="1">
      <alignment horizontal="right"/>
    </xf>
    <xf numFmtId="1" fontId="16" fillId="6" borderId="12" xfId="4" applyNumberFormat="1" applyBorder="1" applyAlignment="1">
      <alignment horizontal="right"/>
    </xf>
    <xf numFmtId="165" fontId="12" fillId="13" borderId="6" xfId="0" applyNumberFormat="1" applyFont="1" applyFill="1" applyBorder="1" applyAlignment="1">
      <alignment horizontal="left" vertical="center"/>
    </xf>
    <xf numFmtId="165" fontId="12" fillId="13" borderId="8" xfId="0" applyNumberFormat="1" applyFont="1" applyFill="1" applyBorder="1" applyAlignment="1">
      <alignment horizontal="left" vertical="center"/>
    </xf>
    <xf numFmtId="165" fontId="12" fillId="14" borderId="6" xfId="0" applyNumberFormat="1" applyFont="1" applyFill="1" applyBorder="1" applyAlignment="1">
      <alignment horizontal="left" vertical="center"/>
    </xf>
    <xf numFmtId="165" fontId="12" fillId="14" borderId="8" xfId="0" applyNumberFormat="1" applyFont="1" applyFill="1" applyBorder="1" applyAlignment="1">
      <alignment horizontal="left" vertical="center"/>
    </xf>
    <xf numFmtId="165" fontId="12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7" fillId="13" borderId="0" xfId="8" applyFont="1" applyFill="1"/>
    <xf numFmtId="2" fontId="7" fillId="13" borderId="0" xfId="0" applyNumberFormat="1" applyFont="1" applyFill="1"/>
    <xf numFmtId="0" fontId="25" fillId="0" borderId="0" xfId="0" applyFont="1"/>
    <xf numFmtId="0" fontId="6" fillId="16" borderId="0" xfId="0" applyFont="1" applyFill="1"/>
    <xf numFmtId="0" fontId="20" fillId="10" borderId="0" xfId="6" applyFont="1" applyFill="1" applyAlignment="1">
      <alignment wrapText="1"/>
    </xf>
    <xf numFmtId="0" fontId="20" fillId="0" borderId="0" xfId="6" applyFont="1" applyFill="1"/>
    <xf numFmtId="0" fontId="6" fillId="2" borderId="1" xfId="11" applyFont="1" applyFill="1" applyBorder="1" applyAlignment="1">
      <alignment horizontal="left" vertical="center"/>
    </xf>
    <xf numFmtId="0" fontId="15" fillId="4" borderId="0" xfId="2"/>
    <xf numFmtId="0" fontId="0" fillId="0" borderId="4" xfId="0" applyBorder="1"/>
    <xf numFmtId="1" fontId="18" fillId="8" borderId="1" xfId="7" applyNumberFormat="1" applyBorder="1" applyAlignment="1"/>
    <xf numFmtId="1" fontId="16" fillId="6" borderId="13" xfId="4" applyNumberFormat="1" applyBorder="1" applyAlignment="1">
      <alignment horizontal="right"/>
    </xf>
    <xf numFmtId="165" fontId="11" fillId="0" borderId="5" xfId="0" applyNumberFormat="1" applyFont="1" applyBorder="1" applyAlignment="1">
      <alignment horizontal="left" vertical="center"/>
    </xf>
    <xf numFmtId="165" fontId="12" fillId="11" borderId="8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left" vertical="center"/>
    </xf>
    <xf numFmtId="0" fontId="7" fillId="0" borderId="0" xfId="8" applyFont="1" applyFill="1"/>
    <xf numFmtId="2" fontId="7" fillId="0" borderId="0" xfId="0" applyNumberFormat="1" applyFont="1"/>
    <xf numFmtId="0" fontId="6" fillId="2" borderId="1" xfId="0" applyFont="1" applyFill="1" applyBorder="1" applyAlignment="1">
      <alignment horizontal="center"/>
    </xf>
    <xf numFmtId="166" fontId="8" fillId="0" borderId="0" xfId="0" applyNumberFormat="1" applyFont="1"/>
    <xf numFmtId="166" fontId="7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4" xfId="0" applyNumberFormat="1" applyFont="1" applyFill="1" applyBorder="1" applyAlignment="1">
      <alignment horizontal="left"/>
    </xf>
    <xf numFmtId="166" fontId="21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1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6" fillId="6" borderId="2" xfId="4" applyNumberFormat="1" applyBorder="1" applyAlignment="1">
      <alignment horizontal="right"/>
    </xf>
    <xf numFmtId="1" fontId="16" fillId="6" borderId="14" xfId="4" applyNumberFormat="1" applyBorder="1" applyAlignment="1">
      <alignment horizontal="right"/>
    </xf>
    <xf numFmtId="165" fontId="12" fillId="14" borderId="1" xfId="0" applyNumberFormat="1" applyFont="1" applyFill="1" applyBorder="1" applyAlignment="1">
      <alignment horizontal="left" vertical="center"/>
    </xf>
    <xf numFmtId="165" fontId="12" fillId="14" borderId="2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20" fillId="17" borderId="0" xfId="6" applyFont="1" applyFill="1"/>
    <xf numFmtId="0" fontId="24" fillId="12" borderId="15" xfId="0" applyFont="1" applyFill="1" applyBorder="1" applyAlignment="1">
      <alignment wrapText="1"/>
    </xf>
    <xf numFmtId="0" fontId="24" fillId="12" borderId="5" xfId="0" applyFont="1" applyFill="1" applyBorder="1" applyAlignment="1">
      <alignment wrapText="1"/>
    </xf>
    <xf numFmtId="0" fontId="24" fillId="12" borderId="16" xfId="0" applyFont="1" applyFill="1" applyBorder="1" applyAlignment="1">
      <alignment wrapText="1"/>
    </xf>
    <xf numFmtId="0" fontId="6" fillId="12" borderId="17" xfId="0" applyFont="1" applyFill="1" applyBorder="1" applyAlignment="1">
      <alignment wrapText="1"/>
    </xf>
    <xf numFmtId="0" fontId="6" fillId="12" borderId="6" xfId="0" applyFont="1" applyFill="1" applyBorder="1" applyAlignment="1">
      <alignment wrapText="1"/>
    </xf>
    <xf numFmtId="165" fontId="12" fillId="14" borderId="15" xfId="0" applyNumberFormat="1" applyFont="1" applyFill="1" applyBorder="1" applyAlignment="1">
      <alignment horizontal="center" vertical="center"/>
    </xf>
    <xf numFmtId="165" fontId="12" fillId="14" borderId="5" xfId="0" applyNumberFormat="1" applyFont="1" applyFill="1" applyBorder="1" applyAlignment="1">
      <alignment horizontal="center" vertical="center"/>
    </xf>
    <xf numFmtId="165" fontId="12" fillId="14" borderId="16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wrapText="1"/>
    </xf>
    <xf numFmtId="1" fontId="23" fillId="15" borderId="0" xfId="0" applyNumberFormat="1" applyFont="1" applyFill="1"/>
    <xf numFmtId="1" fontId="23" fillId="13" borderId="0" xfId="8" applyNumberFormat="1" applyFont="1" applyFill="1"/>
    <xf numFmtId="0" fontId="7" fillId="0" borderId="0" xfId="9"/>
    <xf numFmtId="166" fontId="8" fillId="0" borderId="0" xfId="9" applyNumberFormat="1" applyFont="1"/>
    <xf numFmtId="166" fontId="7" fillId="0" borderId="0" xfId="9" applyNumberFormat="1"/>
    <xf numFmtId="166" fontId="6" fillId="2" borderId="1" xfId="9" applyNumberFormat="1" applyFont="1" applyFill="1" applyBorder="1" applyAlignment="1">
      <alignment horizontal="left"/>
    </xf>
    <xf numFmtId="166" fontId="6" fillId="2" borderId="4" xfId="9" applyNumberFormat="1" applyFont="1" applyFill="1" applyBorder="1" applyAlignment="1">
      <alignment horizontal="left"/>
    </xf>
    <xf numFmtId="166" fontId="21" fillId="3" borderId="3" xfId="23" applyNumberFormat="1" applyFont="1" applyBorder="1" applyAlignment="1">
      <alignment horizontal="left" wrapText="1"/>
    </xf>
    <xf numFmtId="0" fontId="17" fillId="7" borderId="0" xfId="6"/>
    <xf numFmtId="9" fontId="17" fillId="7" borderId="0" xfId="6" applyNumberFormat="1" applyAlignment="1">
      <alignment horizontal="left"/>
    </xf>
    <xf numFmtId="0" fontId="23" fillId="0" borderId="0" xfId="9" applyFont="1"/>
    <xf numFmtId="0" fontId="6" fillId="2" borderId="1" xfId="11" applyFont="1" applyFill="1" applyBorder="1" applyAlignment="1">
      <alignment horizontal="center" vertical="center" wrapText="1"/>
    </xf>
    <xf numFmtId="0" fontId="6" fillId="2" borderId="1" xfId="12" applyFont="1" applyFill="1" applyBorder="1" applyAlignment="1">
      <alignment horizontal="center" vertical="center" wrapText="1"/>
    </xf>
    <xf numFmtId="0" fontId="6" fillId="2" borderId="0" xfId="11" applyFont="1" applyFill="1" applyAlignment="1">
      <alignment horizontal="center" vertical="center" wrapText="1"/>
    </xf>
    <xf numFmtId="0" fontId="21" fillId="3" borderId="1" xfId="23" applyFont="1" applyBorder="1" applyAlignment="1">
      <alignment horizontal="left" wrapText="1"/>
    </xf>
    <xf numFmtId="0" fontId="21" fillId="3" borderId="4" xfId="23" applyFont="1" applyBorder="1" applyAlignment="1">
      <alignment horizontal="left" wrapText="1"/>
    </xf>
    <xf numFmtId="0" fontId="21" fillId="3" borderId="0" xfId="23" applyFont="1" applyBorder="1" applyAlignment="1">
      <alignment horizontal="left" wrapText="1"/>
    </xf>
    <xf numFmtId="0" fontId="21" fillId="3" borderId="3" xfId="23" applyFont="1" applyBorder="1" applyAlignment="1">
      <alignment horizontal="left" wrapText="1"/>
    </xf>
    <xf numFmtId="0" fontId="21" fillId="3" borderId="3" xfId="23" applyFont="1" applyBorder="1" applyAlignment="1">
      <alignment horizontal="center" wrapText="1"/>
    </xf>
    <xf numFmtId="0" fontId="21" fillId="3" borderId="9" xfId="23" applyFont="1" applyBorder="1" applyAlignment="1">
      <alignment horizontal="center" wrapText="1"/>
    </xf>
    <xf numFmtId="0" fontId="21" fillId="3" borderId="0" xfId="23" applyFont="1" applyBorder="1" applyAlignment="1">
      <alignment horizontal="center" wrapText="1"/>
    </xf>
    <xf numFmtId="9" fontId="7" fillId="15" borderId="0" xfId="24" applyFont="1" applyFill="1"/>
    <xf numFmtId="2" fontId="7" fillId="13" borderId="0" xfId="9" applyNumberFormat="1" applyFill="1"/>
    <xf numFmtId="9" fontId="23" fillId="13" borderId="0" xfId="25" applyFont="1" applyFill="1"/>
    <xf numFmtId="0" fontId="7" fillId="13" borderId="0" xfId="9" applyFill="1"/>
    <xf numFmtId="2" fontId="7" fillId="0" borderId="0" xfId="9" applyNumberFormat="1"/>
    <xf numFmtId="9" fontId="0" fillId="0" borderId="0" xfId="24" applyFont="1" applyFill="1"/>
    <xf numFmtId="9" fontId="7" fillId="0" borderId="0" xfId="9" applyNumberFormat="1"/>
    <xf numFmtId="9" fontId="0" fillId="0" borderId="0" xfId="24" applyFont="1"/>
    <xf numFmtId="0" fontId="7" fillId="15" borderId="0" xfId="9" applyFill="1"/>
    <xf numFmtId="9" fontId="0" fillId="0" borderId="0" xfId="16" applyFont="1"/>
    <xf numFmtId="0" fontId="7" fillId="17" borderId="0" xfId="9" applyFill="1"/>
    <xf numFmtId="9" fontId="7" fillId="17" borderId="0" xfId="24" applyFont="1" applyFill="1"/>
    <xf numFmtId="9" fontId="23" fillId="17" borderId="0" xfId="25" applyFont="1" applyFill="1"/>
    <xf numFmtId="9" fontId="7" fillId="17" borderId="0" xfId="25" applyFont="1" applyFill="1"/>
    <xf numFmtId="166" fontId="7" fillId="17" borderId="0" xfId="9" applyNumberFormat="1" applyFill="1"/>
    <xf numFmtId="9" fontId="0" fillId="0" borderId="0" xfId="0" applyNumberFormat="1"/>
    <xf numFmtId="2" fontId="7" fillId="15" borderId="0" xfId="0" applyNumberFormat="1" applyFont="1" applyFill="1"/>
    <xf numFmtId="0" fontId="6" fillId="2" borderId="1" xfId="0" applyFont="1" applyFill="1" applyBorder="1" applyAlignment="1">
      <alignment vertical="center"/>
    </xf>
    <xf numFmtId="0" fontId="8" fillId="0" borderId="0" xfId="0" applyFont="1"/>
    <xf numFmtId="0" fontId="21" fillId="3" borderId="3" xfId="31" applyFont="1" applyBorder="1" applyAlignment="1">
      <alignment horizontal="left" wrapText="1"/>
    </xf>
    <xf numFmtId="0" fontId="21" fillId="3" borderId="1" xfId="31" applyFont="1" applyBorder="1" applyAlignment="1">
      <alignment horizontal="left" wrapText="1"/>
    </xf>
    <xf numFmtId="0" fontId="7" fillId="0" borderId="18" xfId="0" applyFont="1" applyBorder="1"/>
    <xf numFmtId="0" fontId="0" fillId="13" borderId="0" xfId="0" applyFill="1"/>
    <xf numFmtId="1" fontId="7" fillId="15" borderId="0" xfId="8" applyNumberFormat="1" applyFont="1" applyFill="1"/>
    <xf numFmtId="0" fontId="6" fillId="0" borderId="0" xfId="0" applyFont="1" applyAlignment="1">
      <alignment vertical="center"/>
    </xf>
    <xf numFmtId="0" fontId="21" fillId="0" borderId="0" xfId="31" applyFont="1" applyFill="1" applyBorder="1" applyAlignment="1">
      <alignment horizontal="left" wrapText="1"/>
    </xf>
    <xf numFmtId="1" fontId="18" fillId="8" borderId="10" xfId="7" applyNumberFormat="1"/>
    <xf numFmtId="0" fontId="21" fillId="3" borderId="1" xfId="1" applyFont="1" applyBorder="1" applyAlignment="1">
      <alignment horizontal="left" wrapText="1"/>
    </xf>
    <xf numFmtId="2" fontId="0" fillId="15" borderId="0" xfId="0" applyNumberFormat="1" applyFill="1"/>
    <xf numFmtId="0" fontId="7" fillId="0" borderId="2" xfId="9" applyBorder="1"/>
    <xf numFmtId="2" fontId="0" fillId="15" borderId="2" xfId="0" applyNumberFormat="1" applyFill="1" applyBorder="1"/>
    <xf numFmtId="0" fontId="23" fillId="13" borderId="0" xfId="9" applyFont="1" applyFill="1"/>
  </cellXfs>
  <cellStyles count="3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180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180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6" zoomScale="142" zoomScaleNormal="142" workbookViewId="0">
      <selection activeCell="O25" sqref="O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46</v>
      </c>
      <c r="D4" s="1" t="s">
        <v>85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177</v>
      </c>
      <c r="P5" s="67" t="s">
        <v>169</v>
      </c>
      <c r="Q5" s="67" t="s">
        <v>184</v>
      </c>
      <c r="R5" s="67"/>
      <c r="S5" s="67"/>
      <c r="T5" s="67" t="s">
        <v>185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178</v>
      </c>
      <c r="P6" s="67" t="s">
        <v>169</v>
      </c>
      <c r="Q6" s="67" t="s">
        <v>184</v>
      </c>
      <c r="R6" s="67"/>
      <c r="S6" s="67"/>
      <c r="T6" s="67" t="s">
        <v>185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179</v>
      </c>
      <c r="P7" s="67" t="s">
        <v>169</v>
      </c>
      <c r="Q7" s="67" t="s">
        <v>184</v>
      </c>
      <c r="R7" s="67"/>
      <c r="S7" s="67"/>
      <c r="T7" s="67" t="s">
        <v>185</v>
      </c>
    </row>
    <row r="8" spans="2:20" x14ac:dyDescent="0.25">
      <c r="L8" s="67" t="s">
        <v>74</v>
      </c>
      <c r="M8" s="71"/>
      <c r="N8" s="67" t="s">
        <v>46</v>
      </c>
      <c r="O8" s="67" t="s">
        <v>176</v>
      </c>
      <c r="P8" s="67" t="s">
        <v>169</v>
      </c>
      <c r="Q8" s="67" t="s">
        <v>184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181</v>
      </c>
      <c r="O10" s="67" t="s">
        <v>264</v>
      </c>
      <c r="P10" s="67" t="s">
        <v>169</v>
      </c>
      <c r="Q10" s="67" t="s">
        <v>184</v>
      </c>
      <c r="R10" s="67"/>
      <c r="S10" s="67"/>
      <c r="T10" s="67" t="s">
        <v>185</v>
      </c>
    </row>
    <row r="11" spans="2:20" x14ac:dyDescent="0.25">
      <c r="L11" s="67" t="s">
        <v>82</v>
      </c>
      <c r="M11" s="71"/>
      <c r="N11" s="67" t="s">
        <v>175</v>
      </c>
      <c r="O11" s="67" t="s">
        <v>263</v>
      </c>
      <c r="P11" s="67" t="s">
        <v>169</v>
      </c>
      <c r="Q11" s="67" t="s">
        <v>184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252</v>
      </c>
      <c r="O12" s="67" t="s">
        <v>259</v>
      </c>
      <c r="P12" s="67" t="s">
        <v>169</v>
      </c>
      <c r="Q12" s="67" t="s">
        <v>184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260</v>
      </c>
      <c r="O13" s="67" t="s">
        <v>261</v>
      </c>
      <c r="P13" s="67" t="s">
        <v>169</v>
      </c>
      <c r="Q13" s="67" t="s">
        <v>184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253</v>
      </c>
      <c r="O14" s="67" t="s">
        <v>262</v>
      </c>
      <c r="P14" s="67" t="s">
        <v>169</v>
      </c>
      <c r="Q14" s="67" t="s">
        <v>184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248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ELCELC</v>
      </c>
      <c r="D24" s="67" t="str">
        <f t="shared" si="1"/>
        <v>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tr">
        <f>$L$24&amp;$C$4</f>
        <v>ELCELC</v>
      </c>
      <c r="O24" s="73" t="str">
        <f>"Domestic Supply of "&amp;$D$4&amp;" "</f>
        <v xml:space="preserve">Domestic Supply of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ELCELC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zoomScale="118" zoomScaleNormal="118" workbookViewId="0">
      <selection activeCell="I21" sqref="I21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181</v>
      </c>
      <c r="S5" s="96" t="s">
        <v>182</v>
      </c>
      <c r="T5" s="96" t="s">
        <v>169</v>
      </c>
      <c r="U5" s="96" t="s">
        <v>184</v>
      </c>
      <c r="V5" s="96"/>
      <c r="W5" s="96"/>
      <c r="X5" s="96" t="s">
        <v>185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183</v>
      </c>
      <c r="T6" s="96" t="s">
        <v>169</v>
      </c>
      <c r="U6" s="96" t="s">
        <v>184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253</v>
      </c>
      <c r="S9" s="96" t="s">
        <v>255</v>
      </c>
      <c r="T9" s="96" t="s">
        <v>169</v>
      </c>
      <c r="U9" s="96" t="s">
        <v>184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252</v>
      </c>
      <c r="S10" s="96" t="s">
        <v>254</v>
      </c>
      <c r="T10" s="96" t="s">
        <v>169</v>
      </c>
      <c r="U10" s="96" t="s">
        <v>184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267</v>
      </c>
      <c r="J13" s="103" t="s">
        <v>109</v>
      </c>
      <c r="K13" s="103" t="s">
        <v>110</v>
      </c>
      <c r="L13" s="103" t="s">
        <v>186</v>
      </c>
      <c r="M13" s="105" t="s">
        <v>187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188</v>
      </c>
      <c r="M14" s="107" t="s">
        <v>189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265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4" t="str">
        <f>Sector_Fuels!N10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266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4" t="str">
        <f>Sector_Fuels!N10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4" t="str">
        <f>Sector_Fuels!N10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268</v>
      </c>
      <c r="S18" s="94" t="s">
        <v>269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MACHIND</v>
      </c>
      <c r="C19" s="94" t="str">
        <f>Sector_Fuels!N8</f>
        <v>ELC</v>
      </c>
      <c r="D19" s="94" t="str">
        <f>Sector_Fuels!N11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256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256</v>
      </c>
      <c r="S22" s="123" t="s">
        <v>257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258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249</v>
      </c>
      <c r="F27" s="94" t="s">
        <v>251</v>
      </c>
      <c r="J27" s="120"/>
    </row>
    <row r="29" spans="2:24" x14ac:dyDescent="0.25">
      <c r="E29" s="94" t="s">
        <v>250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13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190</v>
      </c>
      <c r="C6" s="130" t="s">
        <v>0</v>
      </c>
      <c r="D6" s="130" t="s">
        <v>191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192</v>
      </c>
      <c r="D7" s="133" t="s">
        <v>193</v>
      </c>
      <c r="E7" s="133" t="s">
        <v>194</v>
      </c>
      <c r="F7" s="138"/>
      <c r="G7" s="138"/>
      <c r="H7" s="130" t="s">
        <v>190</v>
      </c>
      <c r="I7" s="130" t="s">
        <v>0</v>
      </c>
      <c r="J7" s="130" t="s">
        <v>196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192</v>
      </c>
      <c r="J8" s="140"/>
      <c r="K8" s="140"/>
    </row>
    <row r="9" spans="2:11" ht="13.8" thickBot="1" x14ac:dyDescent="0.3">
      <c r="B9" s="134" t="s">
        <v>195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195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197</v>
      </c>
      <c r="I10" s="1" t="str">
        <f>DemTechs_INDF!R$6</f>
        <v>MANELC</v>
      </c>
      <c r="J10" s="94" t="s">
        <v>198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197</v>
      </c>
      <c r="I11" s="1" t="str">
        <f>DemTechs_INDF!R$6</f>
        <v>MANELC</v>
      </c>
      <c r="J11" s="94" t="s">
        <v>199</v>
      </c>
      <c r="K11" s="141">
        <v>0.25</v>
      </c>
    </row>
    <row r="12" spans="2:11" x14ac:dyDescent="0.25">
      <c r="B12" s="1"/>
      <c r="E12" s="21"/>
      <c r="H12" s="1" t="s">
        <v>197</v>
      </c>
      <c r="I12" s="1" t="str">
        <f>DemTechs_INDF!R$6</f>
        <v>MANELC</v>
      </c>
      <c r="J12" s="94" t="s">
        <v>200</v>
      </c>
      <c r="K12" s="141">
        <v>1.0416666666666666E-2</v>
      </c>
    </row>
    <row r="13" spans="2:11" x14ac:dyDescent="0.25">
      <c r="B13" s="1" t="s">
        <v>195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197</v>
      </c>
      <c r="I13" s="1" t="str">
        <f>DemTechs_INDF!R$6</f>
        <v>MANELC</v>
      </c>
      <c r="J13" s="142" t="s">
        <v>201</v>
      </c>
      <c r="K13" s="143">
        <v>1.0416666666666666E-2</v>
      </c>
    </row>
    <row r="14" spans="2:11" x14ac:dyDescent="0.25">
      <c r="B14" s="1" t="s">
        <v>195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197</v>
      </c>
      <c r="I14" s="1" t="str">
        <f>DemTechs_INDF!R$6</f>
        <v>MANELC</v>
      </c>
      <c r="J14" t="s">
        <v>202</v>
      </c>
      <c r="K14" s="141">
        <v>1.0416666666666666E-2</v>
      </c>
    </row>
    <row r="15" spans="2:11" x14ac:dyDescent="0.25">
      <c r="E15" s="5"/>
      <c r="H15" s="1" t="s">
        <v>197</v>
      </c>
      <c r="I15" s="1" t="str">
        <f>DemTechs_INDF!R$6</f>
        <v>MANELC</v>
      </c>
      <c r="J15" t="s">
        <v>203</v>
      </c>
      <c r="K15" s="141">
        <v>1.0416666666666666E-2</v>
      </c>
    </row>
    <row r="16" spans="2:11" x14ac:dyDescent="0.25">
      <c r="H16" s="1" t="s">
        <v>197</v>
      </c>
      <c r="I16" s="1" t="str">
        <f>DemTechs_INDF!R$6</f>
        <v>MANELC</v>
      </c>
      <c r="J16" t="s">
        <v>204</v>
      </c>
      <c r="K16" s="141">
        <v>1.0416666666666666E-2</v>
      </c>
    </row>
    <row r="17" spans="2:11" x14ac:dyDescent="0.25">
      <c r="H17" s="1" t="s">
        <v>197</v>
      </c>
      <c r="I17" s="1" t="str">
        <f>DemTechs_INDF!R$6</f>
        <v>MANELC</v>
      </c>
      <c r="J17" t="s">
        <v>205</v>
      </c>
      <c r="K17" s="143">
        <v>1.0416666666666666E-2</v>
      </c>
    </row>
    <row r="18" spans="2:11" x14ac:dyDescent="0.25">
      <c r="H18" s="1" t="s">
        <v>197</v>
      </c>
      <c r="I18" s="1" t="str">
        <f>DemTechs_INDF!R$6</f>
        <v>MANELC</v>
      </c>
      <c r="J18" t="s">
        <v>206</v>
      </c>
      <c r="K18" s="141">
        <v>1.0416666666666666E-2</v>
      </c>
    </row>
    <row r="19" spans="2:11" x14ac:dyDescent="0.25">
      <c r="H19" s="1" t="s">
        <v>197</v>
      </c>
      <c r="I19" s="1" t="str">
        <f>DemTechs_INDF!R$6</f>
        <v>MANELC</v>
      </c>
      <c r="J19" t="s">
        <v>207</v>
      </c>
      <c r="K19" s="141">
        <v>1.0416666666666666E-2</v>
      </c>
    </row>
    <row r="20" spans="2:11" x14ac:dyDescent="0.25">
      <c r="H20" s="1" t="s">
        <v>197</v>
      </c>
      <c r="I20" s="1" t="str">
        <f>DemTechs_INDF!R$6</f>
        <v>MANELC</v>
      </c>
      <c r="J20" t="s">
        <v>208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197</v>
      </c>
      <c r="I21" s="1" t="str">
        <f>DemTechs_INDF!R$6</f>
        <v>MANELC</v>
      </c>
      <c r="J21" t="s">
        <v>209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197</v>
      </c>
      <c r="I22" s="1" t="str">
        <f>DemTechs_INDF!R$6</f>
        <v>MANELC</v>
      </c>
      <c r="J22" t="s">
        <v>210</v>
      </c>
      <c r="K22" s="141">
        <v>1.0416666666666666E-2</v>
      </c>
    </row>
    <row r="23" spans="2:11" x14ac:dyDescent="0.25">
      <c r="H23" s="1" t="s">
        <v>197</v>
      </c>
      <c r="I23" s="1" t="str">
        <f>DemTechs_INDF!R$6</f>
        <v>MANELC</v>
      </c>
      <c r="J23" t="s">
        <v>211</v>
      </c>
      <c r="K23" s="141">
        <v>1.0416666666666666E-2</v>
      </c>
    </row>
    <row r="24" spans="2:11" x14ac:dyDescent="0.25">
      <c r="H24" s="1" t="s">
        <v>197</v>
      </c>
      <c r="I24" s="1" t="str">
        <f>DemTechs_INDF!R$6</f>
        <v>MANELC</v>
      </c>
      <c r="J24" t="s">
        <v>212</v>
      </c>
      <c r="K24" s="141">
        <v>1.0416666666666666E-2</v>
      </c>
    </row>
    <row r="25" spans="2:11" x14ac:dyDescent="0.25">
      <c r="H25" s="1" t="s">
        <v>197</v>
      </c>
      <c r="I25" s="1" t="str">
        <f>DemTechs_INDF!R$6</f>
        <v>MANELC</v>
      </c>
      <c r="J25" t="s">
        <v>213</v>
      </c>
      <c r="K25" s="143">
        <v>1.0416666666666666E-2</v>
      </c>
    </row>
    <row r="26" spans="2:11" x14ac:dyDescent="0.25">
      <c r="H26" s="1" t="s">
        <v>197</v>
      </c>
      <c r="I26" s="1" t="str">
        <f>DemTechs_INDF!R$6</f>
        <v>MANELC</v>
      </c>
      <c r="J26" t="s">
        <v>214</v>
      </c>
      <c r="K26" s="141">
        <v>1.0416666666666666E-2</v>
      </c>
    </row>
    <row r="27" spans="2:11" x14ac:dyDescent="0.25">
      <c r="H27" s="1" t="s">
        <v>197</v>
      </c>
      <c r="I27" s="1" t="str">
        <f>DemTechs_INDF!R$6</f>
        <v>MANELC</v>
      </c>
      <c r="J27" t="s">
        <v>215</v>
      </c>
      <c r="K27" s="141">
        <v>1.0416666666666666E-2</v>
      </c>
    </row>
    <row r="28" spans="2:11" x14ac:dyDescent="0.25">
      <c r="H28" s="1" t="s">
        <v>197</v>
      </c>
      <c r="I28" s="1" t="str">
        <f>DemTechs_INDF!R$6</f>
        <v>MANELC</v>
      </c>
      <c r="J28" t="s">
        <v>216</v>
      </c>
      <c r="K28" s="141">
        <v>1.0416666666666666E-2</v>
      </c>
    </row>
    <row r="29" spans="2:11" x14ac:dyDescent="0.25">
      <c r="H29" s="1" t="s">
        <v>197</v>
      </c>
      <c r="I29" s="1" t="str">
        <f>DemTechs_INDF!R$6</f>
        <v>MANELC</v>
      </c>
      <c r="J29" t="s">
        <v>217</v>
      </c>
      <c r="K29" s="143">
        <v>1.0416666666666666E-2</v>
      </c>
    </row>
    <row r="30" spans="2:11" x14ac:dyDescent="0.25">
      <c r="H30" s="1" t="s">
        <v>197</v>
      </c>
      <c r="I30" s="1" t="str">
        <f>DemTechs_INDF!R$6</f>
        <v>MANELC</v>
      </c>
      <c r="J30" t="s">
        <v>218</v>
      </c>
      <c r="K30" s="141">
        <v>1.0416666666666666E-2</v>
      </c>
    </row>
    <row r="31" spans="2:11" x14ac:dyDescent="0.25">
      <c r="H31" s="1" t="s">
        <v>197</v>
      </c>
      <c r="I31" s="1" t="str">
        <f>DemTechs_INDF!R$6</f>
        <v>MANELC</v>
      </c>
      <c r="J31" t="s">
        <v>219</v>
      </c>
      <c r="K31" s="141">
        <v>1.0416666666666666E-2</v>
      </c>
    </row>
    <row r="32" spans="2:11" x14ac:dyDescent="0.25">
      <c r="H32" s="1" t="s">
        <v>197</v>
      </c>
      <c r="I32" s="1" t="str">
        <f>DemTechs_INDF!R$6</f>
        <v>MANELC</v>
      </c>
      <c r="J32" t="s">
        <v>220</v>
      </c>
      <c r="K32" s="141">
        <v>1.0416666666666666E-2</v>
      </c>
    </row>
    <row r="33" spans="8:11" x14ac:dyDescent="0.25">
      <c r="H33" s="1" t="s">
        <v>197</v>
      </c>
      <c r="I33" s="1" t="str">
        <f>DemTechs_INDF!R$6</f>
        <v>MANELC</v>
      </c>
      <c r="J33" t="s">
        <v>221</v>
      </c>
      <c r="K33" s="143">
        <v>1.0416666666666666E-2</v>
      </c>
    </row>
    <row r="34" spans="8:11" x14ac:dyDescent="0.25">
      <c r="H34" s="1" t="s">
        <v>197</v>
      </c>
      <c r="I34" s="1" t="str">
        <f>DemTechs_INDF!R$6</f>
        <v>MANELC</v>
      </c>
      <c r="J34" t="s">
        <v>222</v>
      </c>
      <c r="K34" s="141">
        <v>1.0416666666666666E-2</v>
      </c>
    </row>
    <row r="35" spans="8:11" x14ac:dyDescent="0.25">
      <c r="H35" s="1" t="s">
        <v>197</v>
      </c>
      <c r="I35" s="1" t="str">
        <f>DemTechs_INDF!R$6</f>
        <v>MANELC</v>
      </c>
      <c r="J35" t="s">
        <v>223</v>
      </c>
      <c r="K35" s="141">
        <v>1.0416666666666666E-2</v>
      </c>
    </row>
    <row r="36" spans="8:11" x14ac:dyDescent="0.25">
      <c r="H36" s="1" t="s">
        <v>197</v>
      </c>
      <c r="I36" s="1" t="str">
        <f>DemTechs_INDF!R$6</f>
        <v>MANELC</v>
      </c>
      <c r="J36" t="s">
        <v>224</v>
      </c>
      <c r="K36" s="141">
        <v>3.125E-2</v>
      </c>
    </row>
    <row r="37" spans="8:11" x14ac:dyDescent="0.25">
      <c r="H37" s="1" t="s">
        <v>197</v>
      </c>
      <c r="I37" s="1" t="str">
        <f>DemTechs_INDF!R$6</f>
        <v>MANELC</v>
      </c>
      <c r="J37" t="s">
        <v>225</v>
      </c>
      <c r="K37" s="143">
        <v>3.125E-2</v>
      </c>
    </row>
    <row r="38" spans="8:11" x14ac:dyDescent="0.25">
      <c r="H38" s="1" t="s">
        <v>197</v>
      </c>
      <c r="I38" s="1" t="str">
        <f>DemTechs_INDF!R$6</f>
        <v>MANELC</v>
      </c>
      <c r="J38" t="s">
        <v>226</v>
      </c>
      <c r="K38" s="141">
        <v>3.125E-2</v>
      </c>
    </row>
    <row r="39" spans="8:11" x14ac:dyDescent="0.25">
      <c r="H39" s="1" t="s">
        <v>197</v>
      </c>
      <c r="I39" s="1" t="str">
        <f>DemTechs_INDF!R$6</f>
        <v>MANELC</v>
      </c>
      <c r="J39" t="s">
        <v>227</v>
      </c>
      <c r="K39" s="141">
        <v>3.125E-2</v>
      </c>
    </row>
    <row r="40" spans="8:11" x14ac:dyDescent="0.25">
      <c r="H40" s="1" t="s">
        <v>197</v>
      </c>
      <c r="I40" s="1" t="str">
        <f>DemTechs_INDF!R$6</f>
        <v>MANELC</v>
      </c>
      <c r="J40" t="s">
        <v>228</v>
      </c>
      <c r="K40" s="141">
        <v>3.125E-2</v>
      </c>
    </row>
    <row r="41" spans="8:11" x14ac:dyDescent="0.25">
      <c r="H41" s="1" t="s">
        <v>197</v>
      </c>
      <c r="I41" s="1" t="str">
        <f>DemTechs_INDF!R$6</f>
        <v>MANELC</v>
      </c>
      <c r="J41" t="s">
        <v>229</v>
      </c>
      <c r="K41" s="143">
        <v>3.125E-2</v>
      </c>
    </row>
    <row r="42" spans="8:11" x14ac:dyDescent="0.25">
      <c r="H42" s="1" t="s">
        <v>197</v>
      </c>
      <c r="I42" s="1" t="str">
        <f>DemTechs_INDF!R$6</f>
        <v>MANELC</v>
      </c>
      <c r="J42" t="s">
        <v>230</v>
      </c>
      <c r="K42" s="141">
        <v>3.125E-2</v>
      </c>
    </row>
    <row r="43" spans="8:11" x14ac:dyDescent="0.25">
      <c r="H43" s="1" t="s">
        <v>197</v>
      </c>
      <c r="I43" s="1" t="str">
        <f>DemTechs_INDF!R$6</f>
        <v>MANELC</v>
      </c>
      <c r="J43" t="s">
        <v>231</v>
      </c>
      <c r="K43" s="141">
        <v>3.125E-2</v>
      </c>
    </row>
    <row r="44" spans="8:11" x14ac:dyDescent="0.25">
      <c r="H44" s="1" t="s">
        <v>197</v>
      </c>
      <c r="I44" s="1" t="str">
        <f>DemTechs_INDF!R$6</f>
        <v>MANELC</v>
      </c>
      <c r="J44" t="s">
        <v>232</v>
      </c>
      <c r="K44" s="141">
        <v>3.125E-2</v>
      </c>
    </row>
    <row r="45" spans="8:11" x14ac:dyDescent="0.25">
      <c r="H45" s="1" t="s">
        <v>197</v>
      </c>
      <c r="I45" s="1" t="str">
        <f>DemTechs_INDF!R$6</f>
        <v>MANELC</v>
      </c>
      <c r="J45" t="s">
        <v>233</v>
      </c>
      <c r="K45" s="143">
        <v>3.125E-2</v>
      </c>
    </row>
    <row r="46" spans="8:11" x14ac:dyDescent="0.25">
      <c r="H46" s="1" t="s">
        <v>197</v>
      </c>
      <c r="I46" s="1" t="str">
        <f>DemTechs_INDF!R$6</f>
        <v>MANELC</v>
      </c>
      <c r="J46" t="s">
        <v>234</v>
      </c>
      <c r="K46" s="141">
        <v>3.125E-2</v>
      </c>
    </row>
    <row r="47" spans="8:11" x14ac:dyDescent="0.25">
      <c r="H47" s="1" t="s">
        <v>197</v>
      </c>
      <c r="I47" s="1" t="str">
        <f>DemTechs_INDF!R$6</f>
        <v>MANELC</v>
      </c>
      <c r="J47" t="s">
        <v>235</v>
      </c>
      <c r="K47" s="141">
        <v>3.125E-2</v>
      </c>
    </row>
    <row r="48" spans="8:11" x14ac:dyDescent="0.25">
      <c r="H48" s="1" t="s">
        <v>197</v>
      </c>
      <c r="I48" s="1" t="str">
        <f>DemTechs_INDF!R$6</f>
        <v>MANELC</v>
      </c>
      <c r="J48" t="s">
        <v>236</v>
      </c>
      <c r="K48" s="141">
        <v>3.125E-2</v>
      </c>
    </row>
    <row r="49" spans="8:11" x14ac:dyDescent="0.25">
      <c r="H49" s="1" t="s">
        <v>197</v>
      </c>
      <c r="I49" s="1" t="str">
        <f>DemTechs_INDF!R$6</f>
        <v>MANELC</v>
      </c>
      <c r="J49" t="s">
        <v>237</v>
      </c>
      <c r="K49" s="143">
        <v>3.125E-2</v>
      </c>
    </row>
    <row r="50" spans="8:11" x14ac:dyDescent="0.25">
      <c r="H50" s="1" t="s">
        <v>197</v>
      </c>
      <c r="I50" s="1" t="str">
        <f>DemTechs_INDF!R$6</f>
        <v>MANELC</v>
      </c>
      <c r="J50" t="s">
        <v>238</v>
      </c>
      <c r="K50" s="141">
        <v>3.125E-2</v>
      </c>
    </row>
    <row r="51" spans="8:11" x14ac:dyDescent="0.25">
      <c r="H51" s="1" t="s">
        <v>197</v>
      </c>
      <c r="I51" s="1" t="str">
        <f>DemTechs_INDF!R$6</f>
        <v>MANELC</v>
      </c>
      <c r="J51" t="s">
        <v>239</v>
      </c>
      <c r="K51" s="141">
        <v>3.125E-2</v>
      </c>
    </row>
    <row r="52" spans="8:11" x14ac:dyDescent="0.25">
      <c r="H52" s="1" t="s">
        <v>197</v>
      </c>
      <c r="I52" s="1" t="str">
        <f>DemTechs_INDF!R$6</f>
        <v>MANELC</v>
      </c>
      <c r="J52" t="s">
        <v>240</v>
      </c>
      <c r="K52" s="141">
        <v>3.125E-2</v>
      </c>
    </row>
    <row r="53" spans="8:11" x14ac:dyDescent="0.25">
      <c r="H53" s="1" t="s">
        <v>197</v>
      </c>
      <c r="I53" s="1" t="str">
        <f>DemTechs_INDF!R$6</f>
        <v>MANELC</v>
      </c>
      <c r="J53" t="s">
        <v>241</v>
      </c>
      <c r="K53" s="143">
        <v>3.125E-2</v>
      </c>
    </row>
    <row r="54" spans="8:11" x14ac:dyDescent="0.25">
      <c r="H54" s="1" t="s">
        <v>197</v>
      </c>
      <c r="I54" s="1" t="str">
        <f>DemTechs_INDF!R$6</f>
        <v>MANELC</v>
      </c>
      <c r="J54" t="s">
        <v>242</v>
      </c>
      <c r="K54" s="141">
        <v>3.125E-2</v>
      </c>
    </row>
    <row r="55" spans="8:11" x14ac:dyDescent="0.25">
      <c r="H55" s="1" t="s">
        <v>197</v>
      </c>
      <c r="I55" s="1" t="str">
        <f>DemTechs_INDF!R$6</f>
        <v>MANELC</v>
      </c>
      <c r="J55" t="s">
        <v>243</v>
      </c>
      <c r="K55" s="141">
        <v>3.125E-2</v>
      </c>
    </row>
    <row r="56" spans="8:11" x14ac:dyDescent="0.25">
      <c r="H56" s="1" t="s">
        <v>197</v>
      </c>
      <c r="I56" s="1" t="str">
        <f>DemTechs_INDF!R$6</f>
        <v>MANELC</v>
      </c>
      <c r="J56" t="s">
        <v>244</v>
      </c>
      <c r="K56" s="141">
        <v>3.125E-2</v>
      </c>
    </row>
    <row r="57" spans="8:11" x14ac:dyDescent="0.25">
      <c r="H57" s="1" t="s">
        <v>197</v>
      </c>
      <c r="I57" s="1" t="str">
        <f>DemTechs_INDF!R$6</f>
        <v>MANELC</v>
      </c>
      <c r="J57" t="s">
        <v>245</v>
      </c>
      <c r="K57" s="143">
        <v>3.125E-2</v>
      </c>
    </row>
    <row r="58" spans="8:11" x14ac:dyDescent="0.25">
      <c r="H58" s="1" t="s">
        <v>197</v>
      </c>
      <c r="I58" s="1" t="str">
        <f>DemTechs_INDF!R$6</f>
        <v>MANELC</v>
      </c>
      <c r="J58" t="s">
        <v>246</v>
      </c>
      <c r="K58" s="141">
        <v>3.125E-2</v>
      </c>
    </row>
    <row r="59" spans="8:11" x14ac:dyDescent="0.25">
      <c r="H59" s="1" t="s">
        <v>197</v>
      </c>
      <c r="I59" s="1" t="str">
        <f>DemTechs_INDF!R$6</f>
        <v>MANELC</v>
      </c>
      <c r="J59" t="s">
        <v>247</v>
      </c>
      <c r="K59" s="141"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EBF TJ</vt:lpstr>
      <vt:lpstr>EBF</vt:lpstr>
      <vt:lpstr>RES&amp;OBJ</vt:lpstr>
      <vt:lpstr>Sector_Fuels</vt:lpstr>
      <vt:lpstr>DemTechs_INDF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2025-10-10T14:33:09Z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