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254F666B-90E0-4959-AE2E-A55FCD5294F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C23" i="5" l="1"/>
  <c r="C22" i="5"/>
  <c r="C21" i="5"/>
  <c r="C20" i="5"/>
  <c r="C26" i="5"/>
  <c r="C25" i="5"/>
  <c r="D23" i="4"/>
  <c r="D22" i="4"/>
  <c r="B21" i="5"/>
  <c r="B22" i="5"/>
  <c r="B23" i="5"/>
  <c r="B24" i="5"/>
  <c r="B25" i="5"/>
  <c r="B26" i="5"/>
  <c r="C24" i="5"/>
  <c r="M24" i="5"/>
  <c r="M21" i="5"/>
  <c r="B20" i="5"/>
  <c r="B21" i="4"/>
  <c r="B22" i="4"/>
  <c r="B23" i="4"/>
  <c r="B24" i="4"/>
  <c r="B20" i="4" l="1"/>
  <c r="M24" i="4" l="1"/>
  <c r="M21" i="4"/>
</calcChain>
</file>

<file path=xl/sharedStrings.xml><?xml version="1.0" encoding="utf-8"?>
<sst xmlns="http://schemas.openxmlformats.org/spreadsheetml/2006/main" count="289" uniqueCount="125">
  <si>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</si>
  <si>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</si>
  <si>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</si>
  <si>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</si>
  <si>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</si>
  <si>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</si>
  <si>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</si>
  <si>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</si>
  <si>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</si>
  <si>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</si>
  <si>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</si>
  <si>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</si>
  <si>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</si>
  <si>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</si>
  <si>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</si>
  <si>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</si>
  <si>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</si>
  <si>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</si>
  <si>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</si>
  <si>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</si>
  <si>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</si>
  <si>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</si>
  <si>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</si>
  <si>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</si>
  <si>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</si>
  <si>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</si>
  <si>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</si>
  <si>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</si>
  <si>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</si>
  <si>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</si>
  <si>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</si>
  <si>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</si>
  <si>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</si>
  <si>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</si>
  <si>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</si>
  <si>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</si>
  <si>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</si>
  <si>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</si>
  <si>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</si>
  <si>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</si>
  <si>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</si>
  <si>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</si>
  <si>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</si>
  <si>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</si>
  <si>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</si>
  <si>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</si>
  <si>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</si>
  <si>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</si>
  <si>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</si>
  <si>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</si>
  <si>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</si>
  <si>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</si>
  <si>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</si>
  <si>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</si>
  <si>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</si>
  <si>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</si>
  <si>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</si>
  <si>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</si>
  <si>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</si>
  <si>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</si>
  <si>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</si>
  <si>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</si>
  <si>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</si>
  <si>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</si>
  <si>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</si>
  <si>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</si>
  <si>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</si>
  <si>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</si>
  <si>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</si>
  <si>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</si>
  <si>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</si>
  <si>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</si>
  <si>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</si>
  <si>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</si>
  <si>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</si>
  <si>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</si>
  <si>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</si>
  <si>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</si>
  <si>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</si>
  <si>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</si>
  <si>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</si>
  <si>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</si>
  <si>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</si>
  <si>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</si>
  <si>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</si>
  <si>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</si>
  <si>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</si>
  <si>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Decentralized Power Plant-CSP</t>
  </si>
  <si>
    <t>msy09/2052</t>
  </si>
  <si>
    <t>NRG</t>
  </si>
  <si>
    <t>GAS</t>
  </si>
  <si>
    <t>Natural Gas</t>
  </si>
  <si>
    <t>BIO</t>
  </si>
  <si>
    <t>Biomass</t>
  </si>
  <si>
    <t>msy09/2053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</si>
  <si>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</si>
  <si>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</si>
  <si>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</si>
  <si>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</si>
  <si>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</si>
  <si>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</si>
  <si>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</si>
  <si>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PP_CSP</t>
  </si>
  <si>
    <t>Solar energy</t>
  </si>
  <si>
    <t>Wind energy</t>
  </si>
  <si>
    <t>MINGAS</t>
  </si>
  <si>
    <t>MINBIO</t>
  </si>
  <si>
    <t>DMD</t>
  </si>
  <si>
    <t>MIN</t>
  </si>
  <si>
    <t>Natural Gas-Domestic Supply</t>
  </si>
  <si>
    <t>msy09/2056</t>
  </si>
  <si>
    <t>MAN</t>
  </si>
  <si>
    <t>Manufacturing</t>
  </si>
  <si>
    <t>Demand Technologies</t>
  </si>
  <si>
    <t>CSP</t>
  </si>
  <si>
    <t>Heat production technology from Solar</t>
  </si>
  <si>
    <t>Heat production technology/ from Electric and Gas</t>
  </si>
  <si>
    <t>Heat production technology from Electric, Gas, and Bioenergy</t>
  </si>
  <si>
    <t>Electricity production from Solar and WIND</t>
  </si>
  <si>
    <t>Heat  Production Technology from Biomass co-firing</t>
  </si>
  <si>
    <t>Heat production technology from Bioenergy</t>
  </si>
  <si>
    <t>Heat production technology from Natural Gas</t>
  </si>
  <si>
    <t>Kiln</t>
  </si>
  <si>
    <t>Boiler</t>
  </si>
  <si>
    <t>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</si>
</sst>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zoomScaleNormal="100" workbookViewId="0">
      <selection activeCell="M27" sqref="M27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97</v>
      </c>
      <c r="D4" s="8" t="s">
        <v>103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92</v>
      </c>
      <c r="D5" s="8" t="s">
        <v>93</v>
      </c>
      <c r="E5" s="8" t="s">
        <v>82</v>
      </c>
      <c r="F5" s="8" t="s">
        <v>50</v>
      </c>
      <c r="G5" s="8" t="s">
        <v>83</v>
      </c>
      <c r="H5" s="8"/>
      <c r="I5" s="8" t="s">
        <v>51</v>
      </c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90</v>
      </c>
      <c r="D6" s="8" t="s">
        <v>91</v>
      </c>
      <c r="E6" s="8" t="s">
        <v>82</v>
      </c>
      <c r="F6" s="8" t="s">
        <v>50</v>
      </c>
      <c r="G6" s="8" t="s">
        <v>83</v>
      </c>
      <c r="H6" s="8"/>
      <c r="I6" s="8" t="s">
        <v>51</v>
      </c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8" t="s">
        <v>98</v>
      </c>
      <c r="D7" s="8" t="s">
        <v>104</v>
      </c>
      <c r="E7" s="8" t="s">
        <v>82</v>
      </c>
      <c r="F7" s="8" t="s">
        <v>50</v>
      </c>
      <c r="G7" s="8" t="s">
        <v>83</v>
      </c>
      <c r="H7" s="8"/>
      <c r="I7" s="8" t="s">
        <v>51</v>
      </c>
      <c r="Q7" t="s">
        <v>89</v>
      </c>
      <c r="S7" t="s">
        <v>90</v>
      </c>
      <c r="T7" t="s">
        <v>99</v>
      </c>
      <c r="U7" s="2" t="s">
        <v>82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89</v>
      </c>
      <c r="S8" t="s">
        <v>92</v>
      </c>
      <c r="T8" t="s">
        <v>100</v>
      </c>
      <c r="U8" s="2" t="s">
        <v>82</v>
      </c>
    </row>
    <row r="9" spans="1:25" x14ac:dyDescent="0.25">
      <c r="U9" s="2" t="s">
        <v>82</v>
      </c>
    </row>
    <row r="10" spans="1:25" x14ac:dyDescent="0.25">
      <c r="U10" s="2" t="s">
        <v>82</v>
      </c>
    </row>
    <row r="11" spans="1:25" x14ac:dyDescent="0.25">
      <c r="U11" s="2" t="s">
        <v>82</v>
      </c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49</v>
      </c>
      <c r="R19" s="32"/>
      <c r="S19" s="32" t="s">
        <v>96</v>
      </c>
      <c r="T19" s="32" t="s">
        <v>84</v>
      </c>
      <c r="U19" s="32" t="s">
        <v>82</v>
      </c>
      <c r="V19" s="32" t="s">
        <v>50</v>
      </c>
      <c r="W19" s="28" t="s">
        <v>88</v>
      </c>
      <c r="X19" s="32"/>
      <c r="Y19" s="32"/>
    </row>
    <row r="20" spans="2:25" x14ac:dyDescent="0.25">
      <c r="B20" s="33" t="str">
        <f>S19</f>
        <v>PP_SOL</v>
      </c>
      <c r="D20" s="20" t="s">
        <v>49</v>
      </c>
      <c r="F20" s="23">
        <v>2030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49</v>
      </c>
      <c r="R20" s="32"/>
      <c r="S20" s="32" t="s">
        <v>101</v>
      </c>
      <c r="T20" s="32" t="s">
        <v>85</v>
      </c>
      <c r="U20" s="32" t="s">
        <v>82</v>
      </c>
      <c r="V20" s="32" t="s">
        <v>50</v>
      </c>
      <c r="W20" s="28" t="s">
        <v>94</v>
      </c>
      <c r="X20" s="32"/>
      <c r="Y20" s="32"/>
    </row>
    <row r="21" spans="2:25" x14ac:dyDescent="0.25">
      <c r="B21" s="33" t="str">
        <f t="shared" ref="B21:B24" si="0">S20</f>
        <v>PP_WND</v>
      </c>
      <c r="D21" s="20" t="s">
        <v>49</v>
      </c>
      <c r="F21" s="23">
        <v>2030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108</v>
      </c>
      <c r="R21" s="32"/>
      <c r="S21" s="32" t="s">
        <v>106</v>
      </c>
      <c r="T21" s="32" t="s">
        <v>86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MINBIO</v>
      </c>
      <c r="D22" s="20" t="str">
        <f>S8</f>
        <v>BIO</v>
      </c>
      <c r="F22" s="23">
        <v>2030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108</v>
      </c>
      <c r="S22" s="32" t="s">
        <v>105</v>
      </c>
      <c r="T22" s="18" t="s">
        <v>109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MINGAS</v>
      </c>
      <c r="D23" s="20" t="str">
        <f>S7</f>
        <v>GAS</v>
      </c>
      <c r="F23" s="23">
        <v>2030</v>
      </c>
      <c r="G23" s="34"/>
      <c r="H23" s="34"/>
      <c r="I23" s="21"/>
      <c r="J23" s="34"/>
      <c r="K23" s="34"/>
      <c r="L23" s="21"/>
      <c r="M23" s="36"/>
      <c r="N23" s="21"/>
      <c r="O23" s="34"/>
      <c r="Q23" s="32" t="s">
        <v>95</v>
      </c>
      <c r="S23" s="32" t="s">
        <v>102</v>
      </c>
      <c r="T23" s="18" t="s">
        <v>87</v>
      </c>
      <c r="U23" s="32" t="s">
        <v>82</v>
      </c>
      <c r="V23" s="32" t="s">
        <v>50</v>
      </c>
      <c r="W23" s="28" t="s">
        <v>110</v>
      </c>
    </row>
    <row r="24" spans="2:25" x14ac:dyDescent="0.25">
      <c r="B24" s="33" t="str">
        <f t="shared" si="0"/>
        <v>PP_CSP</v>
      </c>
      <c r="D24" s="33" t="str">
        <f>Q23</f>
        <v>MANHEAT</v>
      </c>
      <c r="F24" s="23">
        <v>2030</v>
      </c>
      <c r="G24" s="21"/>
      <c r="H24" s="21"/>
      <c r="I24" s="21"/>
      <c r="J24" s="21"/>
      <c r="K24" s="21"/>
      <c r="L24" s="21"/>
      <c r="M24" s="35">
        <f>56.1/G22</f>
        <v>187</v>
      </c>
      <c r="N24" s="21"/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Y33"/>
  <sheetViews>
    <sheetView tabSelected="1" zoomScaleNormal="100" workbookViewId="0">
      <selection activeCell="G28" sqref="G28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 t="s">
        <v>111</v>
      </c>
      <c r="C4" s="8" t="s">
        <v>112</v>
      </c>
      <c r="D4" s="8" t="s">
        <v>113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37"/>
      <c r="D5" s="37"/>
      <c r="E5" s="37"/>
      <c r="F5" s="37"/>
      <c r="G5" s="37"/>
      <c r="H5" s="37"/>
      <c r="I5" s="37"/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37"/>
      <c r="D6" s="37"/>
      <c r="E6" s="37"/>
      <c r="F6" s="37"/>
      <c r="G6" s="37"/>
      <c r="H6" s="37"/>
      <c r="I6" s="37"/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37"/>
      <c r="D7" s="37"/>
      <c r="E7" s="37"/>
      <c r="F7" s="37"/>
      <c r="G7" s="37"/>
      <c r="H7" s="37"/>
      <c r="I7" s="37"/>
      <c r="Q7" s="2"/>
      <c r="S7" s="2"/>
      <c r="T7" s="2"/>
      <c r="U7" s="2" t="s">
        <v>82</v>
      </c>
      <c r="V7" s="2"/>
      <c r="W7" s="2"/>
      <c r="X7" s="2"/>
      <c r="Y7" s="2"/>
    </row>
    <row r="8" spans="1:25" ht="15.6" x14ac:dyDescent="0.3">
      <c r="C8" s="37"/>
      <c r="D8" s="37"/>
      <c r="E8" s="37"/>
      <c r="F8" s="37"/>
      <c r="G8" s="37"/>
      <c r="H8" s="37"/>
      <c r="I8" s="37"/>
      <c r="U8" s="2" t="s">
        <v>82</v>
      </c>
    </row>
    <row r="9" spans="1:25" x14ac:dyDescent="0.25">
      <c r="U9" s="2" t="s">
        <v>82</v>
      </c>
    </row>
    <row r="10" spans="1:25" x14ac:dyDescent="0.25">
      <c r="U10" s="2" t="s">
        <v>82</v>
      </c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107</v>
      </c>
      <c r="R19" s="32"/>
      <c r="S19" s="32" t="s">
        <v>49</v>
      </c>
      <c r="T19" s="32" t="s">
        <v>118</v>
      </c>
      <c r="U19" s="32" t="s">
        <v>82</v>
      </c>
      <c r="V19" s="32" t="s">
        <v>50</v>
      </c>
      <c r="W19" s="28" t="s">
        <v>88</v>
      </c>
      <c r="X19" s="32"/>
      <c r="Y19" s="32"/>
    </row>
    <row r="20" spans="2:25" x14ac:dyDescent="0.25">
      <c r="B20" s="33" t="str">
        <f>S19</f>
        <v>ELC</v>
      </c>
      <c r="C20" s="33" t="str">
        <f>Sector_Fuels!D20</f>
        <v>ELC</v>
      </c>
      <c r="D20" s="20" t="s">
        <v>49</v>
      </c>
      <c r="F20" s="23">
        <v>2030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107</v>
      </c>
      <c r="R20" s="32"/>
      <c r="S20" s="32" t="s">
        <v>122</v>
      </c>
      <c r="T20" s="32" t="s">
        <v>119</v>
      </c>
      <c r="U20" s="32" t="s">
        <v>82</v>
      </c>
      <c r="V20" s="32" t="s">
        <v>50</v>
      </c>
      <c r="W20" s="28" t="s">
        <v>94</v>
      </c>
      <c r="X20" s="32"/>
      <c r="Y20" s="32"/>
    </row>
    <row r="21" spans="2:25" x14ac:dyDescent="0.25">
      <c r="B21" s="33" t="str">
        <f t="shared" ref="B21:B26" si="0">S20</f>
        <v>Kiln</v>
      </c>
      <c r="C21" s="20" t="str">
        <f>Sector_Fuels!D22</f>
        <v>BIO</v>
      </c>
      <c r="D21" s="20" t="s">
        <v>95</v>
      </c>
      <c r="F21" s="23">
        <v>2030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107</v>
      </c>
      <c r="R21" s="32"/>
      <c r="S21" s="32" t="s">
        <v>123</v>
      </c>
      <c r="T21" s="32" t="s">
        <v>117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Boiler</v>
      </c>
      <c r="C22" s="20" t="str">
        <f>Sector_Fuels!D20</f>
        <v>ELC</v>
      </c>
      <c r="D22" s="20" t="s">
        <v>95</v>
      </c>
      <c r="F22" s="23">
        <v>2030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107</v>
      </c>
      <c r="S22" s="32" t="s">
        <v>124</v>
      </c>
      <c r="T22" s="18" t="s">
        <v>116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Furnace</v>
      </c>
      <c r="C23" s="20" t="str">
        <f>Sector_Fuels!D20</f>
        <v>ELC</v>
      </c>
      <c r="D23" s="20" t="s">
        <v>95</v>
      </c>
      <c r="F23" s="23">
        <v>2030</v>
      </c>
      <c r="G23" s="34"/>
      <c r="H23" s="34"/>
      <c r="I23" s="21"/>
      <c r="J23" s="34"/>
      <c r="K23" s="34"/>
      <c r="L23" s="21"/>
      <c r="M23" s="36"/>
      <c r="N23" s="21"/>
      <c r="O23" s="34"/>
      <c r="Q23" s="32" t="s">
        <v>107</v>
      </c>
      <c r="S23" s="32" t="s">
        <v>114</v>
      </c>
      <c r="T23" s="18" t="s">
        <v>115</v>
      </c>
      <c r="U23" s="32" t="s">
        <v>82</v>
      </c>
      <c r="V23" s="32" t="s">
        <v>50</v>
      </c>
      <c r="W23" s="28" t="s">
        <v>110</v>
      </c>
    </row>
    <row r="24" spans="2:25" x14ac:dyDescent="0.25">
      <c r="B24" s="33" t="str">
        <f t="shared" si="0"/>
        <v>CSP</v>
      </c>
      <c r="C24" s="20" t="str">
        <f>Sector_Fuels!D24</f>
        <v>MANHEAT</v>
      </c>
      <c r="D24" s="20" t="s">
        <v>95</v>
      </c>
      <c r="F24" s="23">
        <v>2030</v>
      </c>
      <c r="G24" s="21"/>
      <c r="H24" s="21"/>
      <c r="I24" s="21"/>
      <c r="J24" s="21"/>
      <c r="K24" s="21"/>
      <c r="L24" s="21"/>
      <c r="M24" s="35">
        <f>56.1/G22</f>
        <v>187</v>
      </c>
      <c r="N24" s="21"/>
      <c r="O24" s="21"/>
      <c r="Q24" s="32" t="s">
        <v>107</v>
      </c>
      <c r="S24" s="32" t="s">
        <v>123</v>
      </c>
      <c r="T24" s="18" t="s">
        <v>120</v>
      </c>
      <c r="U24" s="32" t="s">
        <v>82</v>
      </c>
      <c r="V24" s="32" t="s">
        <v>50</v>
      </c>
      <c r="W24" s="2"/>
    </row>
    <row r="25" spans="2:25" x14ac:dyDescent="0.25">
      <c r="B25" s="33" t="str">
        <f t="shared" si="0"/>
        <v>Boiler</v>
      </c>
      <c r="C25" s="20" t="str">
        <f>Sector_Fuels!D22</f>
        <v>BIO</v>
      </c>
      <c r="D25" s="20" t="s">
        <v>95</v>
      </c>
      <c r="F25" s="23">
        <v>2030</v>
      </c>
      <c r="G25" s="21"/>
      <c r="H25" s="34"/>
      <c r="I25" s="21"/>
      <c r="J25" s="34"/>
      <c r="K25" s="34"/>
      <c r="L25" s="21"/>
      <c r="M25" s="36"/>
      <c r="N25" s="21"/>
      <c r="O25" s="34"/>
      <c r="Q25" s="32" t="s">
        <v>107</v>
      </c>
      <c r="S25" s="32" t="s">
        <v>123</v>
      </c>
      <c r="T25" s="18" t="s">
        <v>121</v>
      </c>
      <c r="U25" s="32" t="s">
        <v>82</v>
      </c>
      <c r="V25" s="32" t="s">
        <v>50</v>
      </c>
    </row>
    <row r="26" spans="2:25" x14ac:dyDescent="0.25">
      <c r="B26" s="33" t="str">
        <f t="shared" si="0"/>
        <v>Boiler</v>
      </c>
      <c r="C26" s="20" t="str">
        <f>Sector_Fuels!D23</f>
        <v>GAS</v>
      </c>
      <c r="D26" s="20" t="s">
        <v>95</v>
      </c>
      <c r="F26" s="23">
        <v>2030</v>
      </c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ageMargins left="0.75" right="0.75" top="1" bottom="1" header="0.5" footer="0.5"/>
  <pageSetup orientation="portrait" r:id="rId1"/>
  <headerFooter alignWithMargins="0"/>
  <ignoredErrors>
    <ignoredError sqref="C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2025-10-13T17:09:00Z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