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69EC2462-0A99-4CDB-A301-51A32B683C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_Sector_Fuels" sheetId="6" r:id="rId1"/>
    <sheet name="DemTechs_INDF" sheetId="7" r:id="rId2"/>
  </sheets>
  <definedNames>
    <definedName name="FID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7" l="1"/>
  <c r="B22" i="7"/>
  <c r="B21" i="7"/>
  <c r="B20" i="7"/>
  <c r="B19" i="7"/>
  <c r="C23" i="7"/>
  <c r="C21" i="7"/>
  <c r="C20" i="7"/>
  <c r="C19" i="7"/>
  <c r="B18" i="7" l="1"/>
  <c r="D27" i="6" l="1"/>
  <c r="D26" i="6"/>
  <c r="B28" i="6"/>
  <c r="B29" i="6"/>
  <c r="B30" i="6"/>
  <c r="P27" i="6"/>
  <c r="O27" i="6"/>
  <c r="B27" i="6" s="1"/>
  <c r="G25" i="6"/>
  <c r="F33" i="7"/>
  <c r="D2" i="7"/>
  <c r="H43" i="6"/>
  <c r="H42" i="6"/>
  <c r="P26" i="6"/>
  <c r="O26" i="6"/>
  <c r="B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3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3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3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3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4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<sst xmlns="http://schemas.openxmlformats.org/spreadsheetml/2006/main" count="225" uniqueCount="116">
  <si>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</si>
  <si>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</si>
  <si>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</si>
  <si>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</si>
  <si>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</si>
  <si>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</si>
  <si>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</si>
  <si>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</si>
  <si>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</si>
  <si>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</si>
  <si>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</si>
  <si>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</si>
  <si>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</si>
  <si>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</si>
  <si>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</si>
  <si>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</si>
  <si>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</si>
  <si>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</si>
  <si>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</si>
  <si>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</si>
  <si>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</si>
  <si>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</si>
  <si>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</si>
  <si>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</si>
  <si>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</si>
  <si>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</si>
  <si>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</si>
  <si>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</si>
  <si>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</si>
  <si>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</si>
  <si>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</si>
  <si>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</si>
  <si>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</si>
  <si>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</si>
  <si>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</si>
  <si>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</si>
  <si>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</si>
  <si>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</si>
  <si>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</si>
  <si>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</si>
  <si>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</si>
  <si>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</si>
  <si>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</si>
  <si>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</si>
  <si>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</si>
  <si>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</si>
  <si>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</si>
  <si>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</si>
  <si>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</si>
  <si>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</si>
  <si>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</si>
  <si>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</si>
  <si>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</si>
  <si>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</si>
  <si>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</si>
  <si>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</si>
  <si>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</si>
  <si>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</si>
  <si>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</si>
  <si>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</si>
  <si>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</si>
  <si>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</si>
  <si>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</si>
  <si>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</si>
  <si>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</si>
  <si>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</si>
  <si>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</si>
  <si>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Furnace</t>
  </si>
  <si>
    <t>MANGASMIN</t>
  </si>
  <si>
    <t>MANBIOMIN</t>
  </si>
  <si>
    <t>ELC</t>
  </si>
  <si>
    <t>MANHEAT</t>
  </si>
  <si>
    <t>Commodity</t>
  </si>
  <si>
    <t>Default Unit</t>
  </si>
  <si>
    <t>WIND</t>
  </si>
  <si>
    <t>Wind</t>
  </si>
  <si>
    <t>Solar</t>
  </si>
  <si>
    <t>Ngas</t>
  </si>
  <si>
    <t>SOLTHT</t>
  </si>
  <si>
    <t>Solar thermal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</si>
  <si>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</si>
  <si>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</si>
  <si>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</si>
  <si>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</si>
  <si>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</si>
  <si>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</si>
  <si>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</si>
  <si>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</si>
  <si>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</si>
  <si>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User inputs</t>
  </si>
  <si>
    <t>Linked to the Energy Balance</t>
  </si>
  <si>
    <t>Existing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</si>
  <si>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</si>
  <si>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</si>
  <si>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</si>
  <si>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</si>
  <si>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</si>
  <si>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</si>
  <si>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</si>
  <si>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DayNite</t>
  </si>
  <si>
    <t>Electricity to MANHEAT</t>
  </si>
  <si>
    <t>GW per annum</t>
  </si>
  <si>
    <t>Annual energy consumption devided by the product of annual hours*effficiency</t>
  </si>
  <si>
    <t>Annual operating hours</t>
  </si>
  <si>
    <t>Natural Gas/Domestic</t>
  </si>
  <si>
    <t>WNDTRBN</t>
  </si>
  <si>
    <t>SOLPV</t>
  </si>
  <si>
    <t>Electricity from Solar PV</t>
  </si>
  <si>
    <t>Electricity from wind</t>
  </si>
  <si>
    <t>N</t>
  </si>
  <si>
    <t>MAN</t>
  </si>
  <si>
    <t>Mamufacturing</t>
  </si>
  <si>
    <t>TH$2022</t>
  </si>
  <si>
    <t>Biomass boiler</t>
  </si>
  <si>
    <t>Boiler</t>
  </si>
  <si>
    <t>Kiln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</si>
</sst>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  <xf numFmtId="0" fontId="5" fillId="8" borderId="0" xfId="0" applyFont="1" applyFill="1"/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41</xdr:row>
      <xdr:rowOff>137160</xdr:rowOff>
    </xdr:from>
    <xdr:to>
      <xdr:col>16</xdr:col>
      <xdr:colOff>133299</xdr:colOff>
      <xdr:row>50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3"/>
  <sheetViews>
    <sheetView tabSelected="1" zoomScale="96" zoomScaleNormal="96" workbookViewId="0">
      <selection activeCell="B30" sqref="B30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7.710937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36.8554687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7" t="s">
        <v>38</v>
      </c>
      <c r="C1" s="7" t="s">
        <v>72</v>
      </c>
      <c r="D1" s="7" t="s">
        <v>39</v>
      </c>
      <c r="E1" s="7" t="s">
        <v>73</v>
      </c>
      <c r="F1" s="6"/>
      <c r="G1" s="7" t="s">
        <v>41</v>
      </c>
    </row>
    <row r="2" spans="2:21" ht="15.75" x14ac:dyDescent="0.25">
      <c r="C2" s="21" t="s">
        <v>74</v>
      </c>
      <c r="D2" s="21" t="s">
        <v>75</v>
      </c>
      <c r="E2" s="18" t="s">
        <v>58</v>
      </c>
      <c r="F2" s="21"/>
      <c r="G2" s="4" t="s">
        <v>87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75" x14ac:dyDescent="0.25">
      <c r="C3" s="21" t="s">
        <v>63</v>
      </c>
      <c r="D3" s="21" t="s">
        <v>76</v>
      </c>
      <c r="E3" s="18" t="s">
        <v>58</v>
      </c>
      <c r="F3" s="21"/>
      <c r="G3" s="4" t="s">
        <v>87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4" thickBot="1" x14ac:dyDescent="0.3">
      <c r="C4" s="21" t="s">
        <v>61</v>
      </c>
      <c r="D4" s="21" t="s">
        <v>62</v>
      </c>
      <c r="E4" s="18" t="s">
        <v>58</v>
      </c>
      <c r="F4" s="21"/>
      <c r="G4" s="4" t="s">
        <v>87</v>
      </c>
      <c r="M4" s="20" t="s">
        <v>43</v>
      </c>
      <c r="N4" s="20" t="s">
        <v>44</v>
      </c>
      <c r="O4" s="20" t="s">
        <v>23</v>
      </c>
      <c r="P4" s="20" t="s">
        <v>24</v>
      </c>
      <c r="Q4" s="20" t="s">
        <v>10</v>
      </c>
      <c r="R4" s="20" t="s">
        <v>45</v>
      </c>
      <c r="S4" s="20" t="s">
        <v>46</v>
      </c>
      <c r="T4" s="20" t="s">
        <v>25</v>
      </c>
      <c r="U4" s="20" t="s">
        <v>26</v>
      </c>
    </row>
    <row r="5" spans="2:21" ht="15.75" x14ac:dyDescent="0.25">
      <c r="C5" s="21" t="s">
        <v>60</v>
      </c>
      <c r="D5" s="21" t="s">
        <v>77</v>
      </c>
      <c r="E5" s="18" t="s">
        <v>58</v>
      </c>
      <c r="F5" s="21"/>
      <c r="G5" s="4" t="s">
        <v>87</v>
      </c>
      <c r="M5" s="19" t="s">
        <v>59</v>
      </c>
      <c r="N5" s="19"/>
      <c r="O5" s="19" t="s">
        <v>78</v>
      </c>
      <c r="P5" s="19" t="s">
        <v>79</v>
      </c>
      <c r="Q5" s="19" t="s">
        <v>58</v>
      </c>
      <c r="R5" s="19"/>
      <c r="S5" s="19"/>
      <c r="T5" s="19"/>
      <c r="U5" s="19"/>
    </row>
    <row r="6" spans="2:21" ht="15.75" x14ac:dyDescent="0.25">
      <c r="C6" s="21"/>
      <c r="D6" s="21"/>
      <c r="E6" s="18"/>
      <c r="F6" s="21"/>
      <c r="G6" s="4"/>
      <c r="M6" s="19" t="s">
        <v>59</v>
      </c>
      <c r="N6" s="19"/>
      <c r="O6" s="19" t="s">
        <v>69</v>
      </c>
      <c r="P6" s="19" t="s">
        <v>62</v>
      </c>
      <c r="Q6" s="19" t="s">
        <v>58</v>
      </c>
      <c r="R6" s="19"/>
      <c r="S6" s="19"/>
      <c r="T6" s="19"/>
      <c r="U6" s="19"/>
    </row>
    <row r="7" spans="2:21" x14ac:dyDescent="0.2">
      <c r="B7" s="21"/>
      <c r="C7" s="21"/>
      <c r="D7" s="21"/>
      <c r="E7" s="21"/>
      <c r="F7" s="21"/>
      <c r="G7" s="21"/>
      <c r="M7" s="19" t="s">
        <v>59</v>
      </c>
      <c r="N7" s="19"/>
      <c r="O7" s="19" t="s">
        <v>68</v>
      </c>
      <c r="P7" s="19" t="s">
        <v>104</v>
      </c>
      <c r="Q7" s="19" t="s">
        <v>58</v>
      </c>
      <c r="R7" s="19"/>
      <c r="S7" s="19"/>
      <c r="T7" s="19"/>
      <c r="U7" s="19"/>
    </row>
    <row r="8" spans="2:21" x14ac:dyDescent="0.2">
      <c r="B8" s="21"/>
      <c r="C8" s="21"/>
      <c r="D8" s="21"/>
      <c r="E8" s="21"/>
      <c r="F8" s="21"/>
      <c r="G8" s="21"/>
      <c r="M8" s="19"/>
      <c r="N8" s="19"/>
      <c r="O8" s="19"/>
      <c r="P8" s="19"/>
      <c r="Q8" s="19"/>
      <c r="R8" s="19"/>
      <c r="S8" s="19"/>
      <c r="T8" s="19"/>
      <c r="U8" s="19"/>
    </row>
    <row r="9" spans="2:21" x14ac:dyDescent="0.2">
      <c r="B9" s="21"/>
      <c r="C9" s="21"/>
      <c r="D9" s="21"/>
      <c r="E9" s="21"/>
      <c r="F9" s="21"/>
      <c r="G9" s="21"/>
      <c r="M9" s="19"/>
      <c r="N9" s="19"/>
      <c r="O9" s="19"/>
      <c r="P9" s="19"/>
      <c r="Q9" s="19"/>
      <c r="R9" s="19"/>
      <c r="S9" s="19"/>
      <c r="T9" s="19"/>
      <c r="U9" s="19"/>
    </row>
    <row r="10" spans="2:21" s="21" customFormat="1" x14ac:dyDescent="0.2">
      <c r="M10" s="19"/>
      <c r="N10" s="19"/>
      <c r="O10" s="19"/>
      <c r="P10" s="19"/>
      <c r="Q10" s="19"/>
      <c r="R10" s="19"/>
      <c r="S10" s="19"/>
      <c r="T10" s="19"/>
      <c r="U10" s="19"/>
    </row>
    <row r="11" spans="2:21" s="21" customFormat="1" x14ac:dyDescent="0.2">
      <c r="M11" s="19"/>
      <c r="N11" s="19"/>
      <c r="O11" s="19"/>
      <c r="P11" s="19"/>
      <c r="Q11" s="19"/>
      <c r="R11" s="19"/>
      <c r="S11" s="12"/>
      <c r="T11" s="12"/>
      <c r="U11" s="12"/>
    </row>
    <row r="12" spans="2:21" s="21" customFormat="1" x14ac:dyDescent="0.2">
      <c r="B12"/>
      <c r="C12"/>
      <c r="D12"/>
      <c r="E12"/>
      <c r="F12"/>
      <c r="G12"/>
      <c r="M12" s="12"/>
      <c r="N12" s="15"/>
      <c r="O12" s="12"/>
      <c r="P12" s="12"/>
      <c r="Q12" s="19"/>
      <c r="R12" s="12"/>
      <c r="S12" s="12"/>
      <c r="T12" s="12"/>
      <c r="U12" s="12"/>
    </row>
    <row r="13" spans="2:21" s="21" customFormat="1" x14ac:dyDescent="0.2">
      <c r="B13"/>
      <c r="C13"/>
      <c r="D13"/>
      <c r="E13"/>
      <c r="F13"/>
      <c r="G13"/>
      <c r="M13"/>
      <c r="N13"/>
      <c r="O13"/>
      <c r="P13"/>
      <c r="Q13"/>
      <c r="R13"/>
      <c r="S13"/>
      <c r="T13"/>
      <c r="U13"/>
    </row>
    <row r="14" spans="2:21" s="21" customFormat="1" x14ac:dyDescent="0.2">
      <c r="B14"/>
      <c r="C14"/>
      <c r="D14"/>
      <c r="E14"/>
      <c r="F14"/>
      <c r="G14"/>
      <c r="M14" s="12"/>
      <c r="N14" s="15"/>
      <c r="O14" s="12"/>
      <c r="P14" s="12"/>
      <c r="Q14" s="12"/>
      <c r="R14" s="12"/>
      <c r="S14" s="12"/>
      <c r="T14" s="12"/>
      <c r="U14" s="12"/>
    </row>
    <row r="15" spans="2:21" x14ac:dyDescent="0.2">
      <c r="M15" s="12"/>
      <c r="N15" s="15"/>
      <c r="O15" s="12"/>
      <c r="P15" s="12"/>
      <c r="Q15" s="12"/>
      <c r="R15" s="12"/>
      <c r="S15" s="12"/>
      <c r="T15" s="12"/>
      <c r="U15" s="12"/>
    </row>
    <row r="16" spans="2:21" x14ac:dyDescent="0.2">
      <c r="M16" s="12"/>
      <c r="N16" s="15"/>
      <c r="O16" s="12"/>
      <c r="P16" s="12"/>
      <c r="Q16" s="12"/>
      <c r="R16" s="12"/>
      <c r="S16" s="12"/>
      <c r="T16" s="12"/>
      <c r="U16" s="12"/>
    </row>
    <row r="17" spans="2:21" x14ac:dyDescent="0.2">
      <c r="M17" s="12"/>
      <c r="N17" s="15"/>
      <c r="O17" s="12"/>
      <c r="P17" s="12"/>
      <c r="Q17" s="12"/>
      <c r="R17" s="12"/>
      <c r="S17" s="12"/>
      <c r="T17" s="12"/>
      <c r="U17" s="12"/>
    </row>
    <row r="18" spans="2:21" x14ac:dyDescent="0.2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">
      <c r="M19" s="12"/>
      <c r="N19" s="15"/>
      <c r="O19" s="12"/>
      <c r="P19" s="12"/>
      <c r="Q19" s="12"/>
      <c r="R19" s="12"/>
      <c r="S19" s="12"/>
      <c r="T19" s="12"/>
      <c r="U19" s="12"/>
    </row>
    <row r="20" spans="2:21" x14ac:dyDescent="0.2">
      <c r="M20" s="12"/>
      <c r="N20" s="15"/>
      <c r="O20" s="12"/>
      <c r="P20" s="12"/>
      <c r="Q20" s="12"/>
      <c r="R20" s="12"/>
      <c r="S20" s="12"/>
      <c r="T20" s="12"/>
      <c r="U20" s="12"/>
    </row>
    <row r="21" spans="2:21" x14ac:dyDescent="0.2">
      <c r="M21" s="1"/>
      <c r="O21" s="1"/>
      <c r="P21" s="1"/>
      <c r="Q21" s="1"/>
      <c r="R21" s="1"/>
      <c r="S21" s="1"/>
      <c r="T21" s="1"/>
      <c r="U21" s="1"/>
    </row>
    <row r="22" spans="2:21" x14ac:dyDescent="0.2">
      <c r="F22" s="2" t="s">
        <v>0</v>
      </c>
      <c r="M22" s="11" t="s">
        <v>17</v>
      </c>
      <c r="N22" s="11"/>
      <c r="O22" s="15"/>
      <c r="P22" s="15"/>
      <c r="Q22" s="15"/>
      <c r="R22" s="15"/>
      <c r="S22" s="15"/>
      <c r="T22" s="15"/>
      <c r="U22" s="15"/>
    </row>
    <row r="23" spans="2:21" x14ac:dyDescent="0.2">
      <c r="B23" s="22" t="s">
        <v>1</v>
      </c>
      <c r="C23" s="23" t="s">
        <v>3</v>
      </c>
      <c r="D23" s="22" t="s">
        <v>4</v>
      </c>
      <c r="E23" s="22" t="s">
        <v>55</v>
      </c>
      <c r="F23" s="22" t="s">
        <v>11</v>
      </c>
      <c r="G23" s="24" t="s">
        <v>80</v>
      </c>
      <c r="H23" s="24" t="s">
        <v>81</v>
      </c>
      <c r="I23" s="24" t="s">
        <v>82</v>
      </c>
      <c r="J23" s="24" t="s">
        <v>56</v>
      </c>
      <c r="K23" s="65"/>
      <c r="M23" s="13" t="s">
        <v>15</v>
      </c>
      <c r="N23" s="14" t="s">
        <v>42</v>
      </c>
      <c r="O23" s="13" t="s">
        <v>1</v>
      </c>
      <c r="P23" s="13" t="s">
        <v>2</v>
      </c>
      <c r="Q23" s="13" t="s">
        <v>18</v>
      </c>
      <c r="R23" s="13" t="s">
        <v>19</v>
      </c>
      <c r="S23" s="13" t="s">
        <v>20</v>
      </c>
      <c r="T23" s="13" t="s">
        <v>21</v>
      </c>
      <c r="U23" s="13" t="s">
        <v>22</v>
      </c>
    </row>
    <row r="24" spans="2:21" ht="23.25" thickBot="1" x14ac:dyDescent="0.25">
      <c r="B24" s="25" t="s">
        <v>48</v>
      </c>
      <c r="C24" s="25" t="s">
        <v>32</v>
      </c>
      <c r="D24" s="25" t="s">
        <v>33</v>
      </c>
      <c r="E24" s="25"/>
      <c r="F24" s="25"/>
      <c r="G24" s="25" t="s">
        <v>83</v>
      </c>
      <c r="H24" s="25" t="s">
        <v>84</v>
      </c>
      <c r="I24" s="25" t="s">
        <v>85</v>
      </c>
      <c r="J24" s="26" t="s">
        <v>86</v>
      </c>
      <c r="K24" s="26"/>
      <c r="M24" s="20" t="s">
        <v>50</v>
      </c>
      <c r="N24" s="20" t="s">
        <v>44</v>
      </c>
      <c r="O24" s="20" t="s">
        <v>27</v>
      </c>
      <c r="P24" s="20" t="s">
        <v>28</v>
      </c>
      <c r="Q24" s="20" t="s">
        <v>29</v>
      </c>
      <c r="R24" s="20" t="s">
        <v>30</v>
      </c>
      <c r="S24" s="20" t="s">
        <v>51</v>
      </c>
      <c r="T24" s="20" t="s">
        <v>52</v>
      </c>
      <c r="U24" s="20" t="s">
        <v>31</v>
      </c>
    </row>
    <row r="25" spans="2:21" ht="23.25" thickBot="1" x14ac:dyDescent="0.25">
      <c r="B25" s="25" t="s">
        <v>53</v>
      </c>
      <c r="C25" s="27"/>
      <c r="D25" s="27"/>
      <c r="E25" s="27"/>
      <c r="F25" s="27"/>
      <c r="G25" s="27" t="str">
        <f>$E$2</f>
        <v>GWh</v>
      </c>
      <c r="H25" s="27" t="s">
        <v>87</v>
      </c>
      <c r="I25" s="27" t="s">
        <v>58</v>
      </c>
      <c r="J25" s="28"/>
      <c r="K25" s="28"/>
      <c r="M25" s="20" t="s">
        <v>88</v>
      </c>
      <c r="N25" s="29"/>
      <c r="O25" s="29"/>
      <c r="P25" s="29"/>
      <c r="Q25" s="29"/>
      <c r="R25" s="29"/>
      <c r="S25" s="29"/>
      <c r="T25" s="29"/>
      <c r="U25" s="29"/>
    </row>
    <row r="26" spans="2:21" x14ac:dyDescent="0.2">
      <c r="B26" s="12" t="str">
        <f>O26</f>
        <v>MINBIO</v>
      </c>
      <c r="C26" s="15"/>
      <c r="D26" s="12" t="str">
        <f>O6</f>
        <v>MANBIOMIN</v>
      </c>
      <c r="E26" s="1">
        <v>2030</v>
      </c>
      <c r="F26" s="1"/>
      <c r="H26" s="31"/>
      <c r="I26" s="32"/>
      <c r="J26" s="33">
        <v>8.76</v>
      </c>
      <c r="K26" s="33"/>
      <c r="M26" s="21" t="s">
        <v>65</v>
      </c>
      <c r="N26" s="21"/>
      <c r="O26" s="19" t="str">
        <f>$M$26&amp;$C$4</f>
        <v>MINBIO</v>
      </c>
      <c r="P26" s="37" t="str">
        <f>"Domestic Supply of "&amp;$D$4&amp;" "</f>
        <v xml:space="preserve">Domestic Supply of Biomass </v>
      </c>
      <c r="Q26" s="21" t="s">
        <v>58</v>
      </c>
    </row>
    <row r="27" spans="2:21" x14ac:dyDescent="0.2">
      <c r="B27" s="12" t="str">
        <f t="shared" ref="B27:B30" si="0">O27</f>
        <v>MINGAS</v>
      </c>
      <c r="C27" s="15"/>
      <c r="D27" s="12" t="str">
        <f>O7</f>
        <v>MANGASMIN</v>
      </c>
      <c r="E27" s="1">
        <v>2030</v>
      </c>
      <c r="F27" s="1"/>
      <c r="H27" s="35"/>
      <c r="I27" s="36"/>
      <c r="J27" s="33">
        <v>8.76</v>
      </c>
      <c r="K27" s="33"/>
      <c r="M27" s="21" t="s">
        <v>65</v>
      </c>
      <c r="N27" s="21"/>
      <c r="O27" s="19" t="str">
        <f>$M$27&amp;$C$5</f>
        <v>MINGAS</v>
      </c>
      <c r="P27" s="37" t="str">
        <f>"Domestic Supply of "&amp;$D$5&amp;" "</f>
        <v xml:space="preserve">Domestic Supply of Ngas </v>
      </c>
      <c r="Q27" s="21" t="s">
        <v>58</v>
      </c>
    </row>
    <row r="28" spans="2:21" x14ac:dyDescent="0.2">
      <c r="B28" s="12" t="str">
        <f t="shared" si="0"/>
        <v>WNDTRBN</v>
      </c>
      <c r="C28" s="15" t="s">
        <v>74</v>
      </c>
      <c r="D28" s="12" t="s">
        <v>70</v>
      </c>
      <c r="E28" s="1">
        <v>2030</v>
      </c>
      <c r="F28" s="1"/>
      <c r="H28" s="31"/>
      <c r="I28" s="36"/>
      <c r="J28" s="33">
        <v>8.76</v>
      </c>
      <c r="K28" s="33"/>
      <c r="M28" t="s">
        <v>70</v>
      </c>
      <c r="O28" s="15" t="s">
        <v>105</v>
      </c>
      <c r="P28" s="34" t="s">
        <v>108</v>
      </c>
      <c r="Q28" t="s">
        <v>58</v>
      </c>
    </row>
    <row r="29" spans="2:21" x14ac:dyDescent="0.2">
      <c r="B29" s="12" t="str">
        <f t="shared" si="0"/>
        <v>SOLPV</v>
      </c>
      <c r="C29" s="15" t="s">
        <v>63</v>
      </c>
      <c r="D29" s="12" t="s">
        <v>70</v>
      </c>
      <c r="E29" s="1">
        <v>2030</v>
      </c>
      <c r="F29" s="1"/>
      <c r="H29" s="31"/>
      <c r="I29" s="36"/>
      <c r="J29" s="33">
        <v>8.76</v>
      </c>
      <c r="K29" s="33"/>
      <c r="M29" t="s">
        <v>70</v>
      </c>
      <c r="O29" s="15" t="s">
        <v>106</v>
      </c>
      <c r="P29" s="34" t="s">
        <v>107</v>
      </c>
      <c r="Q29" t="s">
        <v>58</v>
      </c>
    </row>
    <row r="30" spans="2:21" x14ac:dyDescent="0.2">
      <c r="B30" s="12" t="str">
        <f t="shared" si="0"/>
        <v>CSP</v>
      </c>
      <c r="C30" s="15" t="s">
        <v>63</v>
      </c>
      <c r="D30" s="12" t="s">
        <v>71</v>
      </c>
      <c r="E30" s="1">
        <v>2030</v>
      </c>
      <c r="F30" s="1"/>
      <c r="H30" s="31"/>
      <c r="I30" s="36"/>
      <c r="J30" s="33"/>
      <c r="K30" s="33"/>
      <c r="M30" t="s">
        <v>65</v>
      </c>
      <c r="O30" s="15" t="s">
        <v>66</v>
      </c>
      <c r="P30" s="34" t="s">
        <v>79</v>
      </c>
      <c r="Q30" t="s">
        <v>58</v>
      </c>
    </row>
    <row r="31" spans="2:21" x14ac:dyDescent="0.2">
      <c r="B31" s="12"/>
      <c r="C31" s="15"/>
      <c r="D31" s="12"/>
      <c r="E31" s="1"/>
      <c r="F31" s="1"/>
      <c r="H31" s="31"/>
      <c r="I31" s="36"/>
      <c r="J31" s="33"/>
      <c r="K31" s="33"/>
      <c r="O31" s="15"/>
      <c r="P31" s="34"/>
    </row>
    <row r="32" spans="2:21" x14ac:dyDescent="0.2">
      <c r="B32" s="12"/>
      <c r="C32" s="15"/>
      <c r="D32" s="12"/>
      <c r="E32" s="1"/>
      <c r="F32" s="1"/>
      <c r="H32" s="31"/>
      <c r="I32" s="36"/>
      <c r="J32" s="33"/>
      <c r="K32" s="33"/>
      <c r="O32" s="15"/>
      <c r="P32" s="34"/>
    </row>
    <row r="33" spans="2:16" x14ac:dyDescent="0.2">
      <c r="B33" s="12"/>
      <c r="C33" s="15"/>
      <c r="D33" s="12"/>
      <c r="E33" s="1"/>
      <c r="F33" s="1"/>
      <c r="H33" s="31"/>
      <c r="I33" s="36"/>
      <c r="J33" s="33"/>
      <c r="K33" s="33"/>
      <c r="O33" s="15"/>
      <c r="P33" s="34"/>
    </row>
    <row r="34" spans="2:16" x14ac:dyDescent="0.2">
      <c r="B34" s="12"/>
      <c r="C34" s="15"/>
      <c r="D34" s="12"/>
      <c r="E34" s="1"/>
      <c r="F34" s="1"/>
      <c r="H34" s="31"/>
      <c r="I34" s="36"/>
      <c r="J34" s="33"/>
      <c r="K34" s="33"/>
      <c r="O34" s="15"/>
      <c r="P34" s="34"/>
    </row>
    <row r="35" spans="2:16" x14ac:dyDescent="0.2">
      <c r="B35" s="12"/>
      <c r="C35" s="15"/>
      <c r="D35" s="12"/>
      <c r="E35" s="1"/>
      <c r="F35" s="1"/>
      <c r="H35" s="31"/>
      <c r="I35" s="36"/>
      <c r="J35" s="33"/>
      <c r="K35" s="33"/>
      <c r="O35" s="15"/>
      <c r="P35" s="34"/>
    </row>
    <row r="36" spans="2:16" x14ac:dyDescent="0.2">
      <c r="B36" s="12"/>
      <c r="D36" s="12"/>
      <c r="E36" s="1"/>
      <c r="F36" s="1"/>
      <c r="H36" s="31"/>
      <c r="I36" s="36"/>
      <c r="J36" s="33"/>
      <c r="K36" s="33"/>
      <c r="O36" s="15"/>
      <c r="P36" s="34"/>
    </row>
    <row r="37" spans="2:16" x14ac:dyDescent="0.2">
      <c r="B37" s="12"/>
      <c r="D37" s="12"/>
      <c r="E37" s="1"/>
      <c r="F37" s="1"/>
      <c r="H37" s="31"/>
      <c r="I37" s="36"/>
      <c r="J37" s="33"/>
      <c r="K37" s="33"/>
      <c r="O37" s="15"/>
      <c r="P37" s="34"/>
    </row>
    <row r="38" spans="2:16" x14ac:dyDescent="0.2">
      <c r="B38" s="12"/>
      <c r="D38" s="12"/>
      <c r="E38" s="1"/>
      <c r="F38" s="1"/>
      <c r="H38" s="31"/>
      <c r="I38" s="36"/>
      <c r="J38" s="33"/>
      <c r="K38" s="33"/>
      <c r="O38" s="15"/>
      <c r="P38" s="34"/>
    </row>
    <row r="39" spans="2:16" x14ac:dyDescent="0.2">
      <c r="B39" s="12"/>
      <c r="D39" s="12"/>
      <c r="E39" s="1"/>
      <c r="F39" s="1"/>
      <c r="H39" s="31"/>
      <c r="I39" s="36"/>
      <c r="J39" s="33"/>
      <c r="K39" s="33"/>
      <c r="O39" s="15"/>
      <c r="P39" s="34"/>
    </row>
    <row r="40" spans="2:16" x14ac:dyDescent="0.2">
      <c r="H40" s="31"/>
      <c r="I40" s="36"/>
      <c r="J40" s="33"/>
      <c r="K40" s="33"/>
      <c r="O40" s="15"/>
      <c r="P40" s="34"/>
    </row>
    <row r="41" spans="2:16" x14ac:dyDescent="0.2">
      <c r="B41" s="30"/>
      <c r="C41" s="1" t="s">
        <v>89</v>
      </c>
      <c r="H41" s="31"/>
      <c r="I41" s="36"/>
      <c r="J41" s="33"/>
      <c r="K41" s="33"/>
    </row>
    <row r="42" spans="2:16" x14ac:dyDescent="0.2">
      <c r="B42" s="38"/>
      <c r="C42" s="1" t="s">
        <v>90</v>
      </c>
      <c r="H42" s="31">
        <f>H28</f>
        <v>0</v>
      </c>
      <c r="I42" s="36">
        <v>8781</v>
      </c>
      <c r="J42" s="33">
        <v>8.76</v>
      </c>
      <c r="K42" s="33"/>
    </row>
    <row r="43" spans="2:16" x14ac:dyDescent="0.2">
      <c r="H43" s="31">
        <f>H29</f>
        <v>0</v>
      </c>
      <c r="I43" s="36">
        <v>151</v>
      </c>
      <c r="J43" s="33">
        <v>8.76</v>
      </c>
      <c r="K43" s="33"/>
    </row>
    <row r="51" spans="1:22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x14ac:dyDescent="0.2">
      <c r="V52" s="1"/>
    </row>
    <row r="53" spans="1:22" x14ac:dyDescent="0.2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4"/>
  <sheetViews>
    <sheetView topLeftCell="A2" zoomScale="118" zoomScaleNormal="118" workbookViewId="0">
      <selection activeCell="O22" sqref="O22"/>
    </sheetView>
  </sheetViews>
  <sheetFormatPr defaultColWidth="8.85546875" defaultRowHeight="12.75" x14ac:dyDescent="0.2"/>
  <cols>
    <col min="1" max="1" width="3" style="8" customWidth="1"/>
    <col min="2" max="2" width="12.140625" style="8" bestFit="1" customWidth="1"/>
    <col min="3" max="3" width="25.28515625" style="8" bestFit="1" customWidth="1"/>
    <col min="4" max="4" width="13.85546875" style="8" bestFit="1" customWidth="1"/>
    <col min="5" max="5" width="20" style="8" bestFit="1" customWidth="1"/>
    <col min="6" max="6" width="13.140625" style="8" bestFit="1" customWidth="1"/>
    <col min="7" max="7" width="9.5703125" style="8" bestFit="1" customWidth="1"/>
    <col min="8" max="8" width="7.85546875" style="8" bestFit="1" customWidth="1"/>
    <col min="9" max="9" width="8.140625" style="8" customWidth="1"/>
    <col min="10" max="10" width="9.5703125" style="8" bestFit="1" customWidth="1"/>
    <col min="11" max="13" width="8.140625" style="8" customWidth="1"/>
    <col min="14" max="14" width="12.7109375" style="8" bestFit="1" customWidth="1"/>
    <col min="15" max="15" width="7.140625" style="8" customWidth="1"/>
    <col min="16" max="16" width="11.42578125" style="8" bestFit="1" customWidth="1"/>
    <col min="17" max="17" width="63.85546875" style="8" bestFit="1" customWidth="1"/>
    <col min="18" max="18" width="8.28515625" style="8" bestFit="1" customWidth="1"/>
    <col min="19" max="19" width="11.7109375" style="8" customWidth="1"/>
    <col min="20" max="20" width="13.42578125" style="8" customWidth="1"/>
    <col min="21" max="21" width="13.85546875" style="8" customWidth="1"/>
    <col min="22" max="22" width="8.42578125" style="8" customWidth="1"/>
    <col min="23" max="16384" width="8.85546875" style="8"/>
  </cols>
  <sheetData>
    <row r="1" spans="2:22" ht="15" x14ac:dyDescent="0.25">
      <c r="B1" s="3" t="s">
        <v>38</v>
      </c>
      <c r="C1" s="3" t="s">
        <v>39</v>
      </c>
      <c r="D1" s="3" t="s">
        <v>40</v>
      </c>
      <c r="E1" s="3" t="s">
        <v>73</v>
      </c>
      <c r="F1" s="3" t="s">
        <v>41</v>
      </c>
      <c r="G1" s="3"/>
      <c r="H1" s="3" t="s">
        <v>91</v>
      </c>
    </row>
    <row r="2" spans="2:22" ht="31.5" x14ac:dyDescent="0.25">
      <c r="B2" s="4" t="s">
        <v>110</v>
      </c>
      <c r="C2" s="4" t="s">
        <v>111</v>
      </c>
      <c r="D2" s="39" t="str">
        <f>"Demand Technologies"</f>
        <v>Demand Technologies</v>
      </c>
      <c r="E2" s="4" t="s">
        <v>58</v>
      </c>
      <c r="F2" s="4" t="s">
        <v>112</v>
      </c>
      <c r="G2" s="4"/>
      <c r="H2" s="4" t="s">
        <v>109</v>
      </c>
      <c r="N2" s="40" t="s">
        <v>7</v>
      </c>
      <c r="O2" s="40"/>
      <c r="P2" s="16"/>
      <c r="Q2" s="16"/>
      <c r="R2" s="16"/>
      <c r="S2" s="16"/>
      <c r="T2" s="16"/>
      <c r="U2" s="16"/>
      <c r="V2" s="16"/>
    </row>
    <row r="3" spans="2:22" x14ac:dyDescent="0.2">
      <c r="N3" s="41" t="s">
        <v>8</v>
      </c>
      <c r="O3" s="42" t="s">
        <v>42</v>
      </c>
      <c r="P3" s="41" t="s">
        <v>6</v>
      </c>
      <c r="Q3" s="41" t="s">
        <v>9</v>
      </c>
      <c r="R3" s="41" t="s">
        <v>10</v>
      </c>
      <c r="S3" s="41" t="s">
        <v>11</v>
      </c>
      <c r="T3" s="41" t="s">
        <v>12</v>
      </c>
      <c r="U3" s="41" t="s">
        <v>13</v>
      </c>
      <c r="V3" s="41" t="s">
        <v>14</v>
      </c>
    </row>
    <row r="4" spans="2:22" ht="24" thickBot="1" x14ac:dyDescent="0.3">
      <c r="B4" s="43"/>
      <c r="C4" s="43"/>
      <c r="D4" s="43"/>
      <c r="E4" s="43"/>
      <c r="F4" s="43"/>
      <c r="G4" s="43"/>
      <c r="N4" s="44" t="s">
        <v>43</v>
      </c>
      <c r="O4" s="44" t="s">
        <v>44</v>
      </c>
      <c r="P4" s="44" t="s">
        <v>23</v>
      </c>
      <c r="Q4" s="44" t="s">
        <v>24</v>
      </c>
      <c r="R4" s="44" t="s">
        <v>10</v>
      </c>
      <c r="S4" s="44" t="s">
        <v>45</v>
      </c>
      <c r="T4" s="44" t="s">
        <v>46</v>
      </c>
      <c r="U4" s="44" t="s">
        <v>25</v>
      </c>
      <c r="V4" s="44" t="s">
        <v>26</v>
      </c>
    </row>
    <row r="5" spans="2:22" ht="15.75" x14ac:dyDescent="0.25">
      <c r="B5" s="43"/>
      <c r="C5" s="43"/>
      <c r="D5" s="43"/>
      <c r="E5" s="43"/>
      <c r="F5" s="43"/>
      <c r="G5" s="43"/>
      <c r="N5" s="66"/>
      <c r="O5" s="66"/>
      <c r="P5" s="66"/>
      <c r="Q5" s="66"/>
      <c r="R5" s="66"/>
      <c r="S5" s="66"/>
      <c r="T5" s="66"/>
      <c r="U5" s="66"/>
      <c r="V5" s="66"/>
    </row>
    <row r="6" spans="2:22" ht="15.75" x14ac:dyDescent="0.25">
      <c r="B6" s="43"/>
      <c r="C6" s="43"/>
      <c r="D6" s="43"/>
      <c r="E6" s="43"/>
      <c r="F6" s="43"/>
      <c r="G6" s="43"/>
      <c r="N6" s="16"/>
      <c r="O6" s="16"/>
      <c r="P6" s="16"/>
      <c r="Q6" s="16"/>
      <c r="R6" s="16"/>
      <c r="S6" s="16"/>
      <c r="T6" s="16"/>
      <c r="U6" s="16"/>
      <c r="V6" s="16"/>
    </row>
    <row r="7" spans="2:22" ht="15.75" x14ac:dyDescent="0.25">
      <c r="B7" s="43"/>
      <c r="C7" s="43"/>
      <c r="D7" s="43"/>
      <c r="E7" s="43"/>
      <c r="F7" s="43"/>
      <c r="G7" s="43"/>
      <c r="N7" s="16"/>
      <c r="O7" s="16"/>
      <c r="P7" s="16"/>
      <c r="Q7" s="16"/>
      <c r="R7" s="16"/>
      <c r="S7" s="16"/>
      <c r="T7" s="16"/>
      <c r="U7" s="16"/>
      <c r="V7" s="16"/>
    </row>
    <row r="8" spans="2:22" ht="15.75" x14ac:dyDescent="0.25">
      <c r="B8" s="43"/>
      <c r="C8" s="43"/>
      <c r="D8" s="43"/>
      <c r="E8" s="43"/>
      <c r="F8" s="43"/>
      <c r="G8" s="43"/>
      <c r="N8" s="16"/>
      <c r="O8" s="16"/>
      <c r="P8" s="16"/>
      <c r="Q8" s="16"/>
      <c r="R8" s="16"/>
      <c r="S8" s="16"/>
      <c r="T8" s="16"/>
      <c r="U8" s="16"/>
      <c r="V8" s="16"/>
    </row>
    <row r="9" spans="2:22" x14ac:dyDescent="0.2">
      <c r="N9" s="16"/>
      <c r="O9" s="16"/>
      <c r="P9" s="16"/>
      <c r="Q9" s="16"/>
      <c r="R9" s="16"/>
      <c r="S9" s="16"/>
      <c r="T9" s="16"/>
      <c r="U9" s="16"/>
      <c r="V9" s="16"/>
    </row>
    <row r="10" spans="2:22" x14ac:dyDescent="0.2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">
      <c r="N11" s="16"/>
      <c r="O11" s="16"/>
      <c r="P11" s="16"/>
      <c r="Q11" s="16"/>
      <c r="R11" s="16"/>
      <c r="S11" s="16"/>
      <c r="T11" s="16"/>
      <c r="U11" s="16"/>
      <c r="V11" s="16"/>
    </row>
    <row r="12" spans="2:22" x14ac:dyDescent="0.2">
      <c r="N12" s="16"/>
      <c r="O12" s="16"/>
      <c r="P12" s="16"/>
      <c r="Q12" s="16"/>
      <c r="R12" s="16"/>
      <c r="S12" s="16"/>
      <c r="T12" s="16"/>
      <c r="U12" s="16"/>
      <c r="V12" s="16"/>
    </row>
    <row r="14" spans="2:22" x14ac:dyDescent="0.2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0" t="s">
        <v>17</v>
      </c>
      <c r="O14" s="40"/>
      <c r="P14" s="16"/>
      <c r="Q14" s="16"/>
      <c r="R14" s="16"/>
      <c r="S14" s="16"/>
      <c r="T14" s="16"/>
      <c r="U14" s="16"/>
      <c r="V14" s="16"/>
    </row>
    <row r="15" spans="2:22" ht="24" customHeight="1" x14ac:dyDescent="0.2">
      <c r="B15" s="5" t="s">
        <v>1</v>
      </c>
      <c r="C15" s="5" t="s">
        <v>3</v>
      </c>
      <c r="D15" s="5" t="s">
        <v>4</v>
      </c>
      <c r="E15" s="45" t="s">
        <v>92</v>
      </c>
      <c r="F15" s="46" t="s">
        <v>93</v>
      </c>
      <c r="G15" s="45" t="s">
        <v>16</v>
      </c>
      <c r="H15" s="45" t="s">
        <v>34</v>
      </c>
      <c r="I15" s="45" t="s">
        <v>47</v>
      </c>
      <c r="J15" s="45" t="s">
        <v>36</v>
      </c>
      <c r="K15" s="47" t="s">
        <v>5</v>
      </c>
      <c r="L15" s="47"/>
      <c r="M15" s="47"/>
      <c r="N15" s="41" t="s">
        <v>15</v>
      </c>
      <c r="O15" s="42" t="s">
        <v>42</v>
      </c>
      <c r="P15" s="41" t="s">
        <v>1</v>
      </c>
      <c r="Q15" s="41" t="s">
        <v>2</v>
      </c>
      <c r="R15" s="41" t="s">
        <v>18</v>
      </c>
      <c r="S15" s="41" t="s">
        <v>19</v>
      </c>
      <c r="T15" s="41" t="s">
        <v>20</v>
      </c>
      <c r="U15" s="41" t="s">
        <v>21</v>
      </c>
      <c r="V15" s="41" t="s">
        <v>22</v>
      </c>
    </row>
    <row r="16" spans="2:22" ht="23.25" thickBot="1" x14ac:dyDescent="0.25">
      <c r="B16" s="48" t="s">
        <v>48</v>
      </c>
      <c r="C16" s="48" t="s">
        <v>32</v>
      </c>
      <c r="D16" s="48" t="s">
        <v>33</v>
      </c>
      <c r="E16" s="48" t="s">
        <v>94</v>
      </c>
      <c r="F16" s="48" t="s">
        <v>95</v>
      </c>
      <c r="G16" s="48" t="s">
        <v>35</v>
      </c>
      <c r="H16" s="49" t="s">
        <v>49</v>
      </c>
      <c r="I16" s="48" t="s">
        <v>57</v>
      </c>
      <c r="J16" s="48" t="s">
        <v>96</v>
      </c>
      <c r="K16" s="49" t="s">
        <v>37</v>
      </c>
      <c r="L16" s="50"/>
      <c r="M16" s="50"/>
      <c r="N16" s="44" t="s">
        <v>50</v>
      </c>
      <c r="O16" s="44" t="s">
        <v>44</v>
      </c>
      <c r="P16" s="44" t="s">
        <v>27</v>
      </c>
      <c r="Q16" s="44" t="s">
        <v>28</v>
      </c>
      <c r="R16" s="44" t="s">
        <v>29</v>
      </c>
      <c r="S16" s="44" t="s">
        <v>30</v>
      </c>
      <c r="T16" s="44" t="s">
        <v>51</v>
      </c>
      <c r="U16" s="44" t="s">
        <v>52</v>
      </c>
      <c r="V16" s="44" t="s">
        <v>31</v>
      </c>
    </row>
    <row r="17" spans="2:22" ht="23.25" thickBot="1" x14ac:dyDescent="0.25">
      <c r="B17" s="51" t="s">
        <v>53</v>
      </c>
      <c r="C17" s="51"/>
      <c r="D17" s="51"/>
      <c r="E17" s="52" t="s">
        <v>97</v>
      </c>
      <c r="F17" s="52"/>
      <c r="G17" s="52"/>
      <c r="H17" s="53"/>
      <c r="I17" s="52" t="s">
        <v>54</v>
      </c>
      <c r="J17" s="52" t="s">
        <v>87</v>
      </c>
      <c r="K17" s="53"/>
      <c r="L17" s="54"/>
      <c r="M17" s="54"/>
      <c r="N17" s="44" t="s">
        <v>88</v>
      </c>
      <c r="O17" s="44"/>
      <c r="P17" s="44"/>
      <c r="Q17" s="44"/>
      <c r="R17" s="44"/>
      <c r="S17" s="44"/>
      <c r="T17" s="44"/>
      <c r="U17" s="44"/>
      <c r="V17" s="44"/>
    </row>
    <row r="18" spans="2:22" x14ac:dyDescent="0.2">
      <c r="B18" s="9" t="str">
        <f>P18</f>
        <v>Furnace</v>
      </c>
      <c r="C18" s="9" t="s">
        <v>70</v>
      </c>
      <c r="D18" s="56" t="s">
        <v>71</v>
      </c>
      <c r="E18" s="17">
        <v>0</v>
      </c>
      <c r="F18" s="57">
        <v>1</v>
      </c>
      <c r="G18" s="58">
        <v>1</v>
      </c>
      <c r="H18" s="58">
        <v>1</v>
      </c>
      <c r="I18" s="58">
        <v>50</v>
      </c>
      <c r="J18" s="58">
        <v>0</v>
      </c>
      <c r="K18" s="58"/>
      <c r="L18" s="55"/>
      <c r="M18" s="55"/>
      <c r="N18" s="58" t="s">
        <v>64</v>
      </c>
      <c r="O18" s="58"/>
      <c r="P18" s="58" t="s">
        <v>67</v>
      </c>
      <c r="Q18" s="58" t="s">
        <v>100</v>
      </c>
      <c r="R18" s="9" t="s">
        <v>58</v>
      </c>
      <c r="S18" s="9" t="s">
        <v>98</v>
      </c>
      <c r="T18" s="59" t="s">
        <v>99</v>
      </c>
      <c r="U18" s="58"/>
      <c r="V18" s="58"/>
    </row>
    <row r="19" spans="2:22" x14ac:dyDescent="0.2">
      <c r="B19" s="9" t="str">
        <f>P$19</f>
        <v>Boiler</v>
      </c>
      <c r="C19" s="9" t="str">
        <f>PRI_Sector_Fuels!O6</f>
        <v>MANBIOMIN</v>
      </c>
      <c r="D19" s="56" t="s">
        <v>71</v>
      </c>
      <c r="E19" s="17">
        <v>0</v>
      </c>
      <c r="F19" s="57">
        <v>1</v>
      </c>
      <c r="G19" s="58">
        <v>1</v>
      </c>
      <c r="H19" s="58">
        <v>1</v>
      </c>
      <c r="I19" s="58">
        <v>50</v>
      </c>
      <c r="J19" s="58">
        <v>0</v>
      </c>
      <c r="K19" s="58"/>
      <c r="L19" s="55"/>
      <c r="M19" s="55"/>
      <c r="N19" s="58" t="s">
        <v>64</v>
      </c>
      <c r="O19" s="58"/>
      <c r="P19" s="58" t="s">
        <v>114</v>
      </c>
      <c r="Q19" s="58" t="s">
        <v>113</v>
      </c>
      <c r="R19" s="9" t="s">
        <v>58</v>
      </c>
      <c r="S19" s="9" t="s">
        <v>98</v>
      </c>
      <c r="T19" s="58"/>
      <c r="U19" s="58"/>
      <c r="V19" s="58"/>
    </row>
    <row r="20" spans="2:22" x14ac:dyDescent="0.2">
      <c r="B20" s="9" t="str">
        <f>P$19</f>
        <v>Boiler</v>
      </c>
      <c r="C20" s="9" t="str">
        <f>PRI_Sector_Fuels!O7</f>
        <v>MANGASMIN</v>
      </c>
      <c r="D20" s="56" t="s">
        <v>71</v>
      </c>
      <c r="E20" s="17">
        <v>0</v>
      </c>
      <c r="F20" s="57">
        <v>1</v>
      </c>
      <c r="G20" s="58">
        <v>1</v>
      </c>
      <c r="H20" s="58">
        <v>1</v>
      </c>
      <c r="I20" s="58">
        <v>50</v>
      </c>
      <c r="J20" s="58">
        <v>0</v>
      </c>
      <c r="K20" s="58"/>
      <c r="L20" s="55"/>
      <c r="N20" s="58" t="s">
        <v>64</v>
      </c>
      <c r="O20" s="58"/>
      <c r="P20" s="58" t="s">
        <v>115</v>
      </c>
      <c r="Q20" s="58" t="s">
        <v>115</v>
      </c>
      <c r="R20" s="9" t="s">
        <v>58</v>
      </c>
      <c r="S20" s="9" t="s">
        <v>98</v>
      </c>
      <c r="T20" s="58"/>
      <c r="U20" s="58"/>
      <c r="V20" s="58"/>
    </row>
    <row r="21" spans="2:22" s="58" customFormat="1" x14ac:dyDescent="0.2">
      <c r="B21" s="9" t="str">
        <f>P20</f>
        <v>Kiln</v>
      </c>
      <c r="C21" s="9" t="str">
        <f>PRI_Sector_Fuels!O6</f>
        <v>MANBIOMIN</v>
      </c>
      <c r="D21" s="56" t="s">
        <v>71</v>
      </c>
      <c r="E21" s="17">
        <v>0</v>
      </c>
      <c r="F21" s="57">
        <v>1</v>
      </c>
      <c r="G21" s="58">
        <v>1</v>
      </c>
      <c r="H21" s="58">
        <v>1</v>
      </c>
      <c r="I21" s="58">
        <v>50</v>
      </c>
      <c r="J21" s="58">
        <v>0</v>
      </c>
      <c r="N21" s="58" t="s">
        <v>64</v>
      </c>
      <c r="P21" s="58" t="s">
        <v>66</v>
      </c>
      <c r="Q21" s="58" t="s">
        <v>79</v>
      </c>
      <c r="R21" s="9" t="s">
        <v>58</v>
      </c>
      <c r="S21" s="9" t="s">
        <v>98</v>
      </c>
    </row>
    <row r="22" spans="2:22" s="58" customFormat="1" x14ac:dyDescent="0.2">
      <c r="B22" s="9" t="str">
        <f>P19</f>
        <v>Boiler</v>
      </c>
      <c r="C22" s="9" t="s">
        <v>70</v>
      </c>
      <c r="D22" s="56" t="s">
        <v>71</v>
      </c>
      <c r="E22" s="17">
        <v>0</v>
      </c>
      <c r="F22" s="57">
        <v>1</v>
      </c>
      <c r="G22" s="58">
        <v>1</v>
      </c>
      <c r="H22" s="58">
        <v>1</v>
      </c>
      <c r="I22" s="58">
        <v>50</v>
      </c>
      <c r="J22" s="58">
        <v>0</v>
      </c>
      <c r="R22" s="9"/>
      <c r="S22" s="9"/>
    </row>
    <row r="23" spans="2:22" s="58" customFormat="1" x14ac:dyDescent="0.2">
      <c r="B23" s="9" t="str">
        <f>P21</f>
        <v>CSP</v>
      </c>
      <c r="C23" s="9" t="str">
        <f>PRI_Sector_Fuels!O5</f>
        <v>SOLTHT</v>
      </c>
      <c r="D23" s="56" t="s">
        <v>71</v>
      </c>
      <c r="E23" s="17">
        <v>0</v>
      </c>
      <c r="F23" s="57">
        <v>1</v>
      </c>
      <c r="G23" s="58">
        <v>1</v>
      </c>
      <c r="H23" s="58">
        <v>1</v>
      </c>
      <c r="I23" s="58">
        <v>50</v>
      </c>
      <c r="J23" s="58">
        <v>0</v>
      </c>
      <c r="R23" s="9"/>
      <c r="S23" s="9"/>
    </row>
    <row r="24" spans="2:22" s="58" customFormat="1" x14ac:dyDescent="0.2">
      <c r="B24" s="8"/>
      <c r="C24" s="16"/>
      <c r="D24" s="56"/>
      <c r="E24" s="17"/>
      <c r="F24" s="57"/>
      <c r="K24" s="8"/>
      <c r="N24" s="8"/>
      <c r="O24" s="8"/>
      <c r="P24" s="8"/>
      <c r="Q24" s="8"/>
      <c r="R24" s="8"/>
      <c r="S24" s="8"/>
      <c r="T24" s="8"/>
      <c r="U24" s="8"/>
      <c r="V24" s="8"/>
    </row>
    <row r="25" spans="2:22" s="58" customFormat="1" x14ac:dyDescent="0.2">
      <c r="B25" s="8"/>
      <c r="C25" s="8"/>
      <c r="D25" s="8"/>
      <c r="E25" s="8"/>
      <c r="F25" s="61"/>
      <c r="G25" s="8"/>
      <c r="H25" s="8"/>
      <c r="I25" s="8"/>
      <c r="J25" s="8"/>
      <c r="K25" s="8"/>
      <c r="N25" s="8"/>
      <c r="O25" s="8"/>
      <c r="P25" s="8"/>
      <c r="Q25" s="8"/>
      <c r="R25" s="8"/>
      <c r="S25" s="8"/>
      <c r="T25" s="8"/>
      <c r="U25" s="8"/>
      <c r="V25" s="8"/>
    </row>
    <row r="26" spans="2:22" s="60" customFormat="1" x14ac:dyDescent="0.2">
      <c r="B26" s="8"/>
      <c r="C26" s="8"/>
      <c r="D26" s="8"/>
      <c r="E26" s="8"/>
      <c r="F26" s="61"/>
      <c r="G26" s="8"/>
      <c r="H26" s="8"/>
      <c r="I26" s="8"/>
      <c r="J26" s="8"/>
      <c r="K26" s="8"/>
      <c r="N26" s="8"/>
      <c r="O26" s="8"/>
      <c r="P26" s="8"/>
      <c r="Q26" s="8"/>
      <c r="R26" s="16"/>
      <c r="S26" s="16"/>
      <c r="T26" s="67"/>
      <c r="U26" s="8"/>
      <c r="V26" s="8"/>
    </row>
    <row r="27" spans="2:22" x14ac:dyDescent="0.2">
      <c r="F27" s="61"/>
      <c r="G27" s="10"/>
      <c r="H27" s="63"/>
      <c r="O27" s="60"/>
      <c r="Q27" s="60"/>
      <c r="R27" s="62"/>
      <c r="S27" s="62"/>
    </row>
    <row r="28" spans="2:22" x14ac:dyDescent="0.2">
      <c r="H28" s="63"/>
    </row>
    <row r="29" spans="2:22" x14ac:dyDescent="0.2">
      <c r="B29" s="55"/>
      <c r="C29" s="8" t="s">
        <v>89</v>
      </c>
      <c r="H29" s="63"/>
    </row>
    <row r="30" spans="2:22" x14ac:dyDescent="0.2">
      <c r="B30" s="64"/>
      <c r="C30" s="8" t="s">
        <v>90</v>
      </c>
      <c r="H30" s="63"/>
    </row>
    <row r="31" spans="2:22" x14ac:dyDescent="0.2">
      <c r="E31" s="8" t="s">
        <v>101</v>
      </c>
      <c r="F31" s="8" t="s">
        <v>102</v>
      </c>
      <c r="H31" s="63"/>
    </row>
    <row r="33" spans="5:6" x14ac:dyDescent="0.2">
      <c r="E33" s="8" t="s">
        <v>103</v>
      </c>
      <c r="F33" s="8">
        <f>24*365</f>
        <v>8760</v>
      </c>
    </row>
    <row r="34" spans="5:6" x14ac:dyDescent="0.2">
      <c r="E34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2025-10-27T10:42:23Z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