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F64FFE8E-16DE-4536-A4BC-73CA9F458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1" i="4"/>
  <c r="B20" i="4"/>
  <c r="C24" i="5"/>
  <c r="S20" i="4" l="1"/>
  <c r="S19" i="4"/>
  <c r="J22" i="4"/>
  <c r="D23" i="4"/>
  <c r="C22" i="5" s="1"/>
  <c r="D22" i="4"/>
  <c r="B24" i="5"/>
  <c r="B22" i="5"/>
  <c r="B23" i="5"/>
  <c r="B21" i="5"/>
  <c r="B20" i="5"/>
  <c r="C23" i="5" l="1"/>
  <c r="C20" i="5"/>
  <c r="B22" i="4"/>
  <c r="B23" i="4"/>
</calcChain>
</file>

<file path=xl/sharedStrings.xml><?xml version="1.0" encoding="utf-8"?>
<sst xmlns="http://schemas.openxmlformats.org/spreadsheetml/2006/main" count="268" uniqueCount="127">
  <si>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</si>
  <si>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</si>
  <si>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</si>
  <si>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</si>
  <si>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</si>
  <si>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</si>
  <si>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</si>
  <si>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</si>
  <si>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</si>
  <si>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</si>
  <si>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</si>
  <si>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</si>
  <si>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</si>
  <si>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</si>
  <si>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</si>
  <si>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</si>
  <si>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</si>
  <si>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</si>
  <si>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</si>
  <si>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</si>
  <si>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</si>
  <si>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</si>
  <si>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</si>
  <si>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</si>
  <si>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</si>
  <si>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</si>
  <si>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</si>
  <si>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</si>
  <si>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</si>
  <si>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</si>
  <si>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</si>
  <si>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</si>
  <si>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</si>
  <si>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</si>
  <si>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</si>
  <si>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</si>
  <si>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</si>
  <si>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</si>
  <si>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</si>
  <si>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</si>
  <si>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</si>
  <si>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</si>
  <si>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</si>
  <si>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</si>
  <si>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</si>
  <si>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</si>
  <si>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</si>
  <si>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</si>
  <si>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</si>
  <si>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</si>
  <si>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</si>
  <si>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</si>
  <si>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</si>
  <si>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</si>
  <si>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</si>
  <si>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</si>
  <si>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</si>
  <si>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</si>
  <si>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</si>
  <si>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</si>
  <si>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</si>
  <si>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</si>
  <si>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</si>
  <si>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</si>
  <si>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</si>
  <si>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</si>
  <si>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</si>
  <si>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</si>
  <si>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</si>
  <si>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</si>
  <si>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</si>
  <si>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</si>
  <si>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</si>
  <si>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</si>
  <si>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</si>
  <si>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</si>
  <si>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</si>
  <si>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</si>
  <si>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</si>
  <si>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</si>
  <si>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</si>
  <si>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</si>
  <si>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</si>
  <si>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</si>
  <si>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</si>
  <si>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</si>
  <si>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</si>
  <si>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</si>
  <si>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SOL</t>
  </si>
  <si>
    <t>WND</t>
  </si>
  <si>
    <t>Natural Gas-domestic supply</t>
  </si>
  <si>
    <t>Bioenergy -doemestic supply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</si>
  <si>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</si>
  <si>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</si>
  <si>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</si>
  <si>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</si>
  <si>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</si>
  <si>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</si>
  <si>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</si>
  <si>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</si>
  <si>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</si>
  <si>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</si>
  <si>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</si>
  <si>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</si>
  <si>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</si>
  <si>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</si>
  <si>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</si>
  <si>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MANGASMIN</t>
  </si>
  <si>
    <t>MANBIOMIN</t>
  </si>
  <si>
    <t>TH$/GW</t>
  </si>
  <si>
    <t>TH$/GWa</t>
  </si>
  <si>
    <t>TH$/Gwha</t>
  </si>
  <si>
    <t>Solar based process heat</t>
  </si>
  <si>
    <t>ELC</t>
  </si>
  <si>
    <t>MANHEAT</t>
  </si>
  <si>
    <t>Wind power</t>
  </si>
  <si>
    <t>MANELC</t>
  </si>
  <si>
    <t>NRG_RNW</t>
  </si>
  <si>
    <t>Solar radation</t>
  </si>
  <si>
    <t>NRG_HEAT</t>
  </si>
  <si>
    <t>Solarthermal for Process Heat</t>
  </si>
  <si>
    <t>NRG_ELC</t>
  </si>
  <si>
    <t>Electricity supply</t>
  </si>
  <si>
    <t>WID</t>
  </si>
  <si>
    <t>SOL_PV</t>
  </si>
  <si>
    <t>WID_TRBN</t>
  </si>
  <si>
    <t>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</si>
</sst>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1"/>
  <sheetViews>
    <sheetView tabSelected="1" zoomScaleNormal="100" workbookViewId="0">
      <selection activeCell="E24" sqref="E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88</v>
      </c>
      <c r="D4" s="8" t="s">
        <v>92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89</v>
      </c>
      <c r="D7" s="8" t="s">
        <v>93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107</v>
      </c>
      <c r="T7" t="s">
        <v>90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108</v>
      </c>
      <c r="T8" t="s">
        <v>91</v>
      </c>
      <c r="U8" s="2" t="s">
        <v>78</v>
      </c>
    </row>
    <row r="9" spans="1:25" x14ac:dyDescent="0.25">
      <c r="Q9" t="s">
        <v>117</v>
      </c>
      <c r="S9" s="2" t="s">
        <v>88</v>
      </c>
      <c r="T9" s="2" t="s">
        <v>118</v>
      </c>
      <c r="U9" s="2" t="s">
        <v>78</v>
      </c>
    </row>
    <row r="10" spans="1:25" x14ac:dyDescent="0.25">
      <c r="Q10" t="s">
        <v>117</v>
      </c>
      <c r="S10" s="2" t="s">
        <v>123</v>
      </c>
      <c r="T10" s="2" t="s">
        <v>115</v>
      </c>
      <c r="U10" s="2" t="s">
        <v>78</v>
      </c>
    </row>
    <row r="11" spans="1:25" x14ac:dyDescent="0.25">
      <c r="Q11" s="2" t="s">
        <v>119</v>
      </c>
      <c r="S11" s="2" t="s">
        <v>114</v>
      </c>
      <c r="T11" s="2" t="s">
        <v>120</v>
      </c>
      <c r="U11" s="2" t="s">
        <v>78</v>
      </c>
    </row>
    <row r="12" spans="1:25" ht="14.4" x14ac:dyDescent="0.3">
      <c r="C12" s="7" t="s">
        <v>52</v>
      </c>
      <c r="D12" s="7"/>
      <c r="E12" s="7" t="s">
        <v>53</v>
      </c>
      <c r="F12" s="7"/>
      <c r="Q12" s="2" t="s">
        <v>121</v>
      </c>
      <c r="S12" s="2" t="s">
        <v>113</v>
      </c>
      <c r="T12" s="2" t="s">
        <v>122</v>
      </c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109</v>
      </c>
      <c r="J19" s="16" t="s">
        <v>109</v>
      </c>
      <c r="K19" s="16" t="s">
        <v>110</v>
      </c>
      <c r="L19" s="16" t="s">
        <v>73</v>
      </c>
      <c r="M19" s="16" t="s">
        <v>60</v>
      </c>
      <c r="N19" s="16" t="s">
        <v>74</v>
      </c>
      <c r="O19" s="16"/>
      <c r="Q19" s="32" t="s">
        <v>95</v>
      </c>
      <c r="R19" s="32"/>
      <c r="S19" s="32" t="str">
        <f>$Q$20&amp;$C$5</f>
        <v>MINBIO</v>
      </c>
      <c r="T19" s="32" t="s">
        <v>82</v>
      </c>
      <c r="U19" s="32" t="s">
        <v>78</v>
      </c>
      <c r="V19" s="32" t="s">
        <v>49</v>
      </c>
      <c r="W19" s="28"/>
      <c r="X19" s="32"/>
      <c r="Y19" s="32"/>
    </row>
    <row r="20" spans="2:25" x14ac:dyDescent="0.25">
      <c r="B20" s="33" t="str">
        <f>S23</f>
        <v>SOL_PV</v>
      </c>
      <c r="D20" s="20" t="s">
        <v>116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95</v>
      </c>
      <c r="S20" s="32" t="str">
        <f>$Q$20&amp;$C$6</f>
        <v>MINGAS</v>
      </c>
      <c r="T20" s="18" t="s">
        <v>96</v>
      </c>
      <c r="U20" s="32" t="s">
        <v>78</v>
      </c>
      <c r="V20" s="32" t="s">
        <v>49</v>
      </c>
      <c r="W20" s="28"/>
    </row>
    <row r="21" spans="2:25" x14ac:dyDescent="0.25">
      <c r="B21" s="33" t="str">
        <f>S22</f>
        <v>WID_TRBN</v>
      </c>
      <c r="D21" s="20" t="s">
        <v>116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28" t="s">
        <v>126</v>
      </c>
      <c r="S21" s="32" t="s">
        <v>100</v>
      </c>
      <c r="T21" s="18" t="s">
        <v>112</v>
      </c>
      <c r="U21" s="32" t="s">
        <v>78</v>
      </c>
      <c r="V21" s="32" t="s">
        <v>49</v>
      </c>
      <c r="W21" s="28"/>
    </row>
    <row r="22" spans="2:25" x14ac:dyDescent="0.25">
      <c r="B22" s="33" t="str">
        <f>S19</f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113</v>
      </c>
      <c r="S22" s="32" t="s">
        <v>125</v>
      </c>
      <c r="T22" s="32" t="s">
        <v>80</v>
      </c>
      <c r="U22" s="32" t="s">
        <v>78</v>
      </c>
      <c r="V22" s="32" t="s">
        <v>49</v>
      </c>
      <c r="W22" s="2"/>
    </row>
    <row r="23" spans="2:25" x14ac:dyDescent="0.25">
      <c r="B23" s="33" t="str">
        <f>S20</f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 t="s">
        <v>113</v>
      </c>
      <c r="S23" s="32" t="s">
        <v>124</v>
      </c>
      <c r="T23" s="32" t="s">
        <v>81</v>
      </c>
      <c r="U23" s="32" t="s">
        <v>78</v>
      </c>
      <c r="V23" s="32" t="s">
        <v>49</v>
      </c>
    </row>
    <row r="24" spans="2:25" x14ac:dyDescent="0.25">
      <c r="B24" s="33" t="str">
        <f>S21</f>
        <v>CSP</v>
      </c>
      <c r="D24" s="33" t="s">
        <v>114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R25" s="32"/>
      <c r="S25" s="28"/>
      <c r="T25" s="32"/>
      <c r="U25" s="32"/>
      <c r="V25" s="32"/>
      <c r="W25" s="41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R26" s="32"/>
      <c r="S26" s="28"/>
      <c r="T26" s="32"/>
      <c r="U26" s="32"/>
      <c r="V26" s="32"/>
      <c r="W26" s="41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  <c r="Q29" s="32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  <c r="Q30" s="32"/>
    </row>
    <row r="31" spans="2:25" x14ac:dyDescent="0.25">
      <c r="Q31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opLeftCell="A3" zoomScaleNormal="100" workbookViewId="0">
      <selection activeCell="C25" sqref="C25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52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97</v>
      </c>
      <c r="C4" s="8" t="s">
        <v>98</v>
      </c>
      <c r="D4" s="8" t="s">
        <v>99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109</v>
      </c>
      <c r="I19" s="16" t="s">
        <v>111</v>
      </c>
      <c r="J19" s="16" t="s">
        <v>109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94</v>
      </c>
      <c r="S19" s="38"/>
      <c r="T19" s="38" t="s">
        <v>104</v>
      </c>
      <c r="U19" s="38" t="s">
        <v>103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114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94</v>
      </c>
      <c r="S20" s="38"/>
      <c r="T20" s="38" t="s">
        <v>105</v>
      </c>
      <c r="U20" s="38" t="s">
        <v>102</v>
      </c>
      <c r="V20" s="38" t="s">
        <v>78</v>
      </c>
      <c r="W20" s="38" t="s">
        <v>49</v>
      </c>
      <c r="X20" s="38"/>
      <c r="Y20" s="38"/>
      <c r="Z20" s="38"/>
    </row>
    <row r="21" spans="2:26" x14ac:dyDescent="0.25">
      <c r="B21" s="33" t="str">
        <f>T$20</f>
        <v>Boiler</v>
      </c>
      <c r="C21" s="20" t="s">
        <v>116</v>
      </c>
      <c r="D21" s="20" t="s">
        <v>114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94</v>
      </c>
      <c r="T21" s="32" t="s">
        <v>106</v>
      </c>
      <c r="U21" s="18" t="s">
        <v>101</v>
      </c>
      <c r="V21" s="32" t="s">
        <v>78</v>
      </c>
      <c r="W21" s="32" t="s">
        <v>49</v>
      </c>
      <c r="X21" s="28"/>
      <c r="Y21" s="32"/>
      <c r="Z21" s="32"/>
    </row>
    <row r="22" spans="2:26" x14ac:dyDescent="0.25">
      <c r="B22" s="33" t="str">
        <f t="shared" ref="B22:B23" si="0">T$20</f>
        <v>Boiler</v>
      </c>
      <c r="C22" s="20" t="str">
        <f>PRI_SectorFuels!D23</f>
        <v>MANGASMIN</v>
      </c>
      <c r="D22" s="20" t="s">
        <v>114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/>
      <c r="T22" s="32"/>
      <c r="U22" s="18"/>
      <c r="V22" s="32"/>
      <c r="W22" s="32"/>
      <c r="X22" s="28"/>
    </row>
    <row r="23" spans="2:26" x14ac:dyDescent="0.25">
      <c r="B23" s="33" t="str">
        <f t="shared" si="0"/>
        <v>Boiler</v>
      </c>
      <c r="C23" s="20" t="str">
        <f>PRI_SectorFuels!D22</f>
        <v>MANBIOMIN</v>
      </c>
      <c r="D23" s="20" t="s">
        <v>114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/>
      <c r="T23" s="33"/>
      <c r="U23" s="18"/>
      <c r="V23" s="32"/>
      <c r="W23" s="32"/>
      <c r="X23" s="28"/>
    </row>
    <row r="24" spans="2:26" x14ac:dyDescent="0.25">
      <c r="B24" s="33" t="str">
        <f>T21</f>
        <v>Furnace</v>
      </c>
      <c r="C24" s="20" t="str">
        <f>PRI_SectorFuels!D20</f>
        <v>MANELC</v>
      </c>
      <c r="D24" s="20" t="s">
        <v>114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/>
      <c r="T24" s="33"/>
      <c r="U24" s="18"/>
      <c r="V24" s="32"/>
      <c r="W24" s="32"/>
    </row>
    <row r="25" spans="2:26" x14ac:dyDescent="0.25">
      <c r="B25" s="33"/>
      <c r="E25" s="23"/>
      <c r="F25" s="21"/>
      <c r="G25" s="34"/>
      <c r="H25" s="21"/>
      <c r="I25" s="21"/>
      <c r="J25" s="21"/>
      <c r="K25" s="21"/>
      <c r="L25" s="36"/>
      <c r="M25" s="21"/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/>
      <c r="E26" s="23"/>
      <c r="F26" s="21"/>
      <c r="G26" s="34"/>
      <c r="H26" s="21"/>
      <c r="I26" s="21"/>
      <c r="J26" s="21"/>
      <c r="K26" s="21"/>
      <c r="L26" s="21"/>
      <c r="M26" s="21"/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/>
      <c r="E27" s="23"/>
      <c r="F27" s="34"/>
      <c r="G27" s="34"/>
      <c r="H27" s="21"/>
      <c r="I27" s="21"/>
      <c r="J27" s="21"/>
      <c r="K27" s="21"/>
      <c r="L27" s="21"/>
      <c r="M27" s="21"/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2025-10-21T15:37:22Z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