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er/Work/AI/Claude/InfraSizingCalculator/docs/"/>
    </mc:Choice>
  </mc:AlternateContent>
  <xr:revisionPtr revIDLastSave="0" documentId="8_{3745E6BF-645B-C94E-B171-ED88C3E42FA4}" xr6:coauthVersionLast="47" xr6:coauthVersionMax="47" xr10:uidLastSave="{00000000-0000-0000-0000-000000000000}"/>
  <bookViews>
    <workbookView xWindow="-38400" yWindow="0" windowWidth="38400" windowHeight="21600" xr2:uid="{80599CD7-709C-6740-91A2-ED734C62B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64" i="1"/>
  <c r="O10" i="1" s="1"/>
  <c r="N61" i="1"/>
  <c r="N60" i="1"/>
  <c r="P27" i="1"/>
  <c r="P26" i="1"/>
  <c r="P25" i="1"/>
  <c r="P18" i="1"/>
  <c r="P17" i="1"/>
  <c r="P16" i="1"/>
  <c r="P9" i="1"/>
  <c r="P8" i="1"/>
  <c r="P7" i="1"/>
  <c r="F28" i="1"/>
  <c r="F19" i="1"/>
  <c r="F10" i="1"/>
  <c r="F11" i="1"/>
  <c r="F27" i="1"/>
  <c r="F26" i="1"/>
  <c r="F25" i="1"/>
  <c r="F18" i="1"/>
  <c r="F17" i="1"/>
  <c r="F16" i="1"/>
  <c r="F9" i="1"/>
  <c r="F8" i="1"/>
  <c r="F7" i="1"/>
  <c r="E29" i="1"/>
  <c r="E20" i="1"/>
  <c r="E11" i="1"/>
  <c r="P10" i="1" l="1"/>
  <c r="O11" i="1"/>
  <c r="O28" i="1"/>
  <c r="O19" i="1"/>
  <c r="P11" i="1"/>
  <c r="F20" i="1"/>
  <c r="F29" i="1"/>
  <c r="O20" i="1" l="1"/>
  <c r="P19" i="1"/>
  <c r="P20" i="1" s="1"/>
  <c r="P28" i="1"/>
  <c r="P29" i="1" s="1"/>
  <c r="O29" i="1"/>
</calcChain>
</file>

<file path=xl/sharedStrings.xml><?xml version="1.0" encoding="utf-8"?>
<sst xmlns="http://schemas.openxmlformats.org/spreadsheetml/2006/main" count="80" uniqueCount="26">
  <si>
    <t xml:space="preserve">Mendix </t>
  </si>
  <si>
    <t>Unit</t>
  </si>
  <si>
    <t>Platform: Premium Platform</t>
  </si>
  <si>
    <t>Unlimited</t>
  </si>
  <si>
    <t>Internal users - Multi app users</t>
  </si>
  <si>
    <t>External users</t>
  </si>
  <si>
    <t>Yearly license fee</t>
  </si>
  <si>
    <t>List Price</t>
  </si>
  <si>
    <t>discount price</t>
  </si>
  <si>
    <t>$45,000</t>
  </si>
  <si>
    <t>Year 1</t>
  </si>
  <si>
    <t>Year 2</t>
  </si>
  <si>
    <t>Year 3</t>
  </si>
  <si>
    <t>Customer Enablement from Expert Services</t>
  </si>
  <si>
    <t>Mendix for Server based</t>
  </si>
  <si>
    <t>MENDIX FOR SERVER BASED OPTION</t>
  </si>
  <si>
    <t>MENDIX FOR KUBERNETES</t>
  </si>
  <si>
    <t>Mendix for Kubernetes</t>
  </si>
  <si>
    <t>3 environments refer to the applications</t>
  </si>
  <si>
    <t>any additional application you need to consider how many environments the application has</t>
  </si>
  <si>
    <t>example: 5 apps with 3 environments you have 3 included you need to consider the other 12 environments</t>
  </si>
  <si>
    <t>50*552 usd</t>
  </si>
  <si>
    <t>50*408 usd</t>
  </si>
  <si>
    <t>50*240 usd</t>
  </si>
  <si>
    <t>Riyadh Region Municipality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</si>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</sst>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AED&quot;* #,##0.00_);_(&quot;AED&quot;* \(#,##0.00\);_(&quot;AED&quot;* &quot;-&quot;??_);_(@_)"/>
    <numFmt numFmtId="165" formatCode="_([$$-409]* #,##0.00_);_([$$-409]* \(#,##0.00\);_([$$-409]* &quot;-&quot;??_);_(@_)"/>
  </numFmts>
  <fonts count="16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rgb="FF000000"/>
      <name val="Aptos Narrow"/>
      <scheme val="minor"/>
    </font>
    <font>
      <sz val="14"/>
      <color theme="1"/>
      <name val="Aptos Narrow"/>
      <scheme val="minor"/>
    </font>
    <font>
      <b/>
      <sz val="16"/>
      <color rgb="FF000000"/>
      <name val="Arial"/>
      <family val="2"/>
    </font>
    <font>
      <b/>
      <i/>
      <sz val="16"/>
      <color theme="1"/>
      <name val="Aptos Narrow"/>
      <scheme val="minor"/>
    </font>
    <font>
      <sz val="15"/>
      <color rgb="FF212121"/>
      <name val="Calibri"/>
      <family val="2"/>
    </font>
    <font>
      <b/>
      <sz val="16"/>
      <color theme="1"/>
      <name val="Aptos Narrow"/>
      <scheme val="minor"/>
    </font>
    <font>
      <b/>
      <sz val="18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37">
    <xf numFmtId="0" fontId="0" fillId="0" borderId="0" xfId="0"/>
    <xf numFmtId="9" fontId="0" fillId="0" borderId="0" xfId="0" applyNumberFormat="1"/>
    <xf numFmtId="0" fontId="6" fillId="0" borderId="0" xfId="0" applyFont="1"/>
    <xf numFmtId="165" fontId="0" fillId="0" borderId="0" xfId="0" applyNumberFormat="1"/>
    <xf numFmtId="0" fontId="8" fillId="0" borderId="0" xfId="0" applyFont="1"/>
    <xf numFmtId="0" fontId="0" fillId="2" borderId="0" xfId="0" applyFill="1"/>
    <xf numFmtId="0" fontId="10" fillId="2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vertical="center"/>
    </xf>
    <xf numFmtId="165" fontId="0" fillId="2" borderId="0" xfId="0" applyNumberFormat="1" applyFill="1"/>
    <xf numFmtId="0" fontId="8" fillId="2" borderId="0" xfId="0" applyFont="1" applyFill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165" fontId="9" fillId="4" borderId="1" xfId="0" applyNumberFormat="1" applyFont="1" applyFill="1" applyBorder="1" applyAlignment="1">
      <alignment vertical="center"/>
    </xf>
    <xf numFmtId="0" fontId="7" fillId="4" borderId="0" xfId="0" applyFont="1" applyFill="1" applyAlignment="1">
      <alignment wrapText="1"/>
    </xf>
    <xf numFmtId="0" fontId="11" fillId="0" borderId="0" xfId="0" applyFont="1"/>
    <xf numFmtId="165" fontId="2" fillId="5" borderId="0" xfId="0" applyNumberFormat="1" applyFont="1" applyFill="1" applyAlignment="1">
      <alignment vertical="center"/>
    </xf>
    <xf numFmtId="0" fontId="12" fillId="0" borderId="0" xfId="0" applyFont="1"/>
    <xf numFmtId="0" fontId="13" fillId="4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horizontal="left" wrapText="1" readingOrder="1"/>
    </xf>
    <xf numFmtId="0" fontId="0" fillId="0" borderId="3" xfId="0" applyBorder="1"/>
    <xf numFmtId="0" fontId="0" fillId="0" borderId="4" xfId="0" quotePrefix="1" applyBorder="1"/>
    <xf numFmtId="165" fontId="0" fillId="0" borderId="5" xfId="1" applyNumberFormat="1" applyFont="1" applyBorder="1"/>
    <xf numFmtId="0" fontId="15" fillId="0" borderId="4" xfId="0" applyFont="1" applyBorder="1"/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6" fillId="0" borderId="2" xfId="0" applyFont="1" applyBorder="1"/>
    <xf numFmtId="0" fontId="12" fillId="6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0</xdr:rowOff>
    </xdr:from>
    <xdr:to>
      <xdr:col>18</xdr:col>
      <xdr:colOff>50800</xdr:colOff>
      <xdr:row>52</xdr:row>
      <xdr:rowOff>59337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D361A-BBB2-A723-BC78-4C8545869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7300" y="10541000"/>
          <a:ext cx="7772400" cy="3107337"/>
        </a:xfrm>
        <a:prstGeom prst="rect">
          <a:avLst/>
        </a:prstGeom>
      </xdr:spPr>
    </xdr:pic>
    <xdr:clientData/>
  </xdr:twoCellAnchor>
  <xdr:twoCellAnchor editAs="oneCell">
    <xdr:from>
      <xdr:col>1</xdr:col>
      <xdr:colOff>253999</xdr:colOff>
      <xdr:row>38</xdr:row>
      <xdr:rowOff>0</xdr:rowOff>
    </xdr:from>
    <xdr:to>
      <xdr:col>8</xdr:col>
      <xdr:colOff>579902</xdr:colOff>
      <xdr:row>50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34A12-2A5E-BAE6-0043-31C2B9599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499" y="9601200"/>
          <a:ext cx="8974603" cy="246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5CEC-6AA5-3945-9320-CB4BFFB687A9}">
  <dimension ref="B1:Q65"/>
  <sheetViews>
    <sheetView tabSelected="1" zoomScale="89" workbookViewId="0">
      <selection activeCell="A9" sqref="A9"/>
    </sheetView>
  </sheetViews>
  <sheetFormatPr baseColWidth="10" defaultRowHeight="16" x14ac:dyDescent="0.2"/>
  <cols>
    <col min="3" max="3" width="30.6640625" bestFit="1" customWidth="1"/>
    <col min="4" max="4" width="11.33203125" bestFit="1" customWidth="1"/>
    <col min="5" max="5" width="18.1640625" bestFit="1" customWidth="1"/>
    <col min="6" max="6" width="20.83203125" customWidth="1"/>
    <col min="13" max="13" width="29.5" bestFit="1" customWidth="1"/>
    <col min="14" max="14" width="13.83203125" bestFit="1" customWidth="1"/>
    <col min="15" max="16" width="18.1640625" bestFit="1" customWidth="1"/>
  </cols>
  <sheetData>
    <row r="1" spans="2:17" ht="22" x14ac:dyDescent="0.3">
      <c r="C1" s="23" t="s">
        <v>24</v>
      </c>
    </row>
    <row r="3" spans="2:17" x14ac:dyDescent="0.2">
      <c r="B3" s="5"/>
      <c r="C3" s="5"/>
      <c r="D3" s="5"/>
      <c r="E3" s="5"/>
      <c r="F3" s="5"/>
      <c r="G3" s="5"/>
      <c r="L3" s="5"/>
      <c r="M3" s="5"/>
      <c r="N3" s="5"/>
      <c r="O3" s="5"/>
      <c r="P3" s="5"/>
      <c r="Q3" s="5"/>
    </row>
    <row r="4" spans="2:17" ht="22" x14ac:dyDescent="0.3">
      <c r="B4" s="5"/>
      <c r="C4" s="6" t="s">
        <v>10</v>
      </c>
      <c r="D4" s="36" t="s">
        <v>15</v>
      </c>
      <c r="E4" s="36"/>
      <c r="F4" s="36"/>
      <c r="G4" s="5"/>
      <c r="L4" s="5"/>
      <c r="M4" s="6" t="s">
        <v>10</v>
      </c>
      <c r="N4" s="36" t="s">
        <v>16</v>
      </c>
      <c r="O4" s="36"/>
      <c r="P4" s="36"/>
      <c r="Q4" s="5"/>
    </row>
    <row r="5" spans="2:17" x14ac:dyDescent="0.2">
      <c r="B5" s="5"/>
      <c r="C5" s="5"/>
      <c r="D5" s="5"/>
      <c r="E5" s="5"/>
      <c r="F5" s="5"/>
      <c r="G5" s="5"/>
      <c r="L5" s="5"/>
      <c r="M5" s="5"/>
      <c r="N5" s="5"/>
      <c r="O5" s="5"/>
      <c r="P5" s="5"/>
      <c r="Q5" s="5"/>
    </row>
    <row r="6" spans="2:17" ht="22" x14ac:dyDescent="0.3">
      <c r="B6" s="5"/>
      <c r="C6" s="15" t="s">
        <v>0</v>
      </c>
      <c r="D6" s="16" t="s">
        <v>1</v>
      </c>
      <c r="E6" s="16" t="s">
        <v>7</v>
      </c>
      <c r="F6" s="17" t="s">
        <v>8</v>
      </c>
      <c r="G6" s="5"/>
      <c r="H6" s="1"/>
      <c r="I6" s="23"/>
      <c r="L6" s="5"/>
      <c r="M6" s="15" t="s">
        <v>0</v>
      </c>
      <c r="N6" s="16" t="s">
        <v>1</v>
      </c>
      <c r="O6" s="16" t="s">
        <v>7</v>
      </c>
      <c r="P6" s="17" t="s">
        <v>8</v>
      </c>
      <c r="Q6" s="5"/>
    </row>
    <row r="7" spans="2:17" ht="27" customHeight="1" x14ac:dyDescent="0.2">
      <c r="B7" s="5"/>
      <c r="C7" s="7" t="s">
        <v>2</v>
      </c>
      <c r="D7" s="8" t="s">
        <v>3</v>
      </c>
      <c r="E7" s="9">
        <v>65400</v>
      </c>
      <c r="F7" s="9">
        <f>E7-(10%*E7)</f>
        <v>58860</v>
      </c>
      <c r="G7" s="5"/>
      <c r="L7" s="5"/>
      <c r="M7" s="7" t="s">
        <v>2</v>
      </c>
      <c r="N7" s="8" t="s">
        <v>3</v>
      </c>
      <c r="O7" s="9">
        <v>65400</v>
      </c>
      <c r="P7" s="9">
        <f>O7-(10%*O7)</f>
        <v>58860</v>
      </c>
      <c r="Q7" s="5"/>
    </row>
    <row r="8" spans="2:17" x14ac:dyDescent="0.2">
      <c r="B8" s="5"/>
      <c r="C8" s="7" t="s">
        <v>4</v>
      </c>
      <c r="D8" s="8">
        <v>100</v>
      </c>
      <c r="E8" s="9">
        <v>40800</v>
      </c>
      <c r="F8" s="9">
        <f>E8-(10%*E8)</f>
        <v>36720</v>
      </c>
      <c r="G8" s="5"/>
      <c r="L8" s="5"/>
      <c r="M8" s="7" t="s">
        <v>4</v>
      </c>
      <c r="N8" s="8">
        <v>100</v>
      </c>
      <c r="O8" s="9">
        <v>40800</v>
      </c>
      <c r="P8" s="9">
        <f>O8-(10%*O8)</f>
        <v>36720</v>
      </c>
      <c r="Q8" s="5"/>
    </row>
    <row r="9" spans="2:17" ht="25" customHeight="1" x14ac:dyDescent="0.2">
      <c r="B9" s="5"/>
      <c r="C9" s="7" t="s">
        <v>5</v>
      </c>
      <c r="D9" s="10">
        <v>250000</v>
      </c>
      <c r="E9" s="9">
        <v>60000</v>
      </c>
      <c r="F9" s="9">
        <f>E9-(10%*E9)</f>
        <v>54000</v>
      </c>
      <c r="G9" s="5"/>
      <c r="L9" s="5"/>
      <c r="M9" s="7" t="s">
        <v>5</v>
      </c>
      <c r="N9" s="10">
        <v>250000</v>
      </c>
      <c r="O9" s="9">
        <v>60000</v>
      </c>
      <c r="P9" s="9">
        <f>O9-(10%*O9)</f>
        <v>54000</v>
      </c>
      <c r="Q9" s="5"/>
    </row>
    <row r="10" spans="2:17" x14ac:dyDescent="0.2">
      <c r="B10" s="5"/>
      <c r="C10" s="25" t="s">
        <v>14</v>
      </c>
      <c r="D10" s="8"/>
      <c r="E10" s="9">
        <v>33060</v>
      </c>
      <c r="F10" s="9">
        <f>E10</f>
        <v>33060</v>
      </c>
      <c r="G10" s="5"/>
      <c r="L10" s="5"/>
      <c r="M10" s="25" t="s">
        <v>17</v>
      </c>
      <c r="N10" s="8"/>
      <c r="O10" s="9">
        <f>N64</f>
        <v>60240</v>
      </c>
      <c r="P10" s="9">
        <f>O10</f>
        <v>60240</v>
      </c>
      <c r="Q10" s="5"/>
    </row>
    <row r="11" spans="2:17" ht="20" x14ac:dyDescent="0.2">
      <c r="B11" s="5"/>
      <c r="C11" s="18" t="s">
        <v>6</v>
      </c>
      <c r="D11" s="11"/>
      <c r="E11" s="12">
        <f>SUM(E7:E10)</f>
        <v>199260</v>
      </c>
      <c r="F11" s="19">
        <f>SUM(F7:F10)</f>
        <v>182640</v>
      </c>
      <c r="G11" s="5"/>
      <c r="L11" s="5"/>
      <c r="M11" s="18" t="s">
        <v>6</v>
      </c>
      <c r="N11" s="11"/>
      <c r="O11" s="12">
        <f>SUM(O7:O10)</f>
        <v>226440</v>
      </c>
      <c r="P11" s="19">
        <f>SUM(P7:P10)</f>
        <v>209820</v>
      </c>
      <c r="Q11" s="5"/>
    </row>
    <row r="12" spans="2:17" x14ac:dyDescent="0.2">
      <c r="B12" s="5"/>
      <c r="C12" s="5"/>
      <c r="D12" s="5"/>
      <c r="E12" s="5"/>
      <c r="F12" s="5"/>
      <c r="G12" s="5"/>
      <c r="L12" s="5"/>
      <c r="M12" s="5"/>
      <c r="N12" s="5"/>
      <c r="O12" s="5"/>
      <c r="P12" s="5"/>
      <c r="Q12" s="5"/>
    </row>
    <row r="13" spans="2:17" ht="22" x14ac:dyDescent="0.3">
      <c r="B13" s="5"/>
      <c r="C13" s="6" t="s">
        <v>11</v>
      </c>
      <c r="D13" s="5"/>
      <c r="E13" s="5"/>
      <c r="F13" s="5"/>
      <c r="G13" s="5"/>
      <c r="L13" s="5"/>
      <c r="M13" s="6" t="s">
        <v>11</v>
      </c>
      <c r="N13" s="5"/>
      <c r="O13" s="5"/>
      <c r="P13" s="5"/>
      <c r="Q13" s="5"/>
    </row>
    <row r="14" spans="2:17" x14ac:dyDescent="0.2">
      <c r="B14" s="5"/>
      <c r="C14" s="5"/>
      <c r="D14" s="5"/>
      <c r="E14" s="5"/>
      <c r="F14" s="5"/>
      <c r="G14" s="5"/>
      <c r="L14" s="5"/>
      <c r="M14" s="5"/>
      <c r="N14" s="5"/>
      <c r="O14" s="5"/>
      <c r="P14" s="5"/>
      <c r="Q14" s="5"/>
    </row>
    <row r="15" spans="2:17" x14ac:dyDescent="0.2">
      <c r="B15" s="5"/>
      <c r="C15" s="15" t="s">
        <v>0</v>
      </c>
      <c r="D15" s="16" t="s">
        <v>1</v>
      </c>
      <c r="E15" s="16" t="s">
        <v>7</v>
      </c>
      <c r="F15" s="17" t="s">
        <v>8</v>
      </c>
      <c r="G15" s="5"/>
      <c r="H15" s="1"/>
      <c r="L15" s="5"/>
      <c r="M15" s="15" t="s">
        <v>0</v>
      </c>
      <c r="N15" s="16" t="s">
        <v>1</v>
      </c>
      <c r="O15" s="16" t="s">
        <v>7</v>
      </c>
      <c r="P15" s="17" t="s">
        <v>8</v>
      </c>
      <c r="Q15" s="5"/>
    </row>
    <row r="16" spans="2:17" x14ac:dyDescent="0.2">
      <c r="B16" s="5"/>
      <c r="C16" s="7" t="s">
        <v>2</v>
      </c>
      <c r="D16" s="8" t="s">
        <v>3</v>
      </c>
      <c r="E16" s="9">
        <v>65400</v>
      </c>
      <c r="F16" s="9">
        <f>E16-(10%*E16)</f>
        <v>58860</v>
      </c>
      <c r="G16" s="5"/>
      <c r="L16" s="5"/>
      <c r="M16" s="7" t="s">
        <v>2</v>
      </c>
      <c r="N16" s="8" t="s">
        <v>3</v>
      </c>
      <c r="O16" s="9">
        <v>65400</v>
      </c>
      <c r="P16" s="9">
        <f>O16-(10%*O16)</f>
        <v>58860</v>
      </c>
      <c r="Q16" s="5"/>
    </row>
    <row r="17" spans="2:17" x14ac:dyDescent="0.2">
      <c r="B17" s="5"/>
      <c r="C17" s="7" t="s">
        <v>4</v>
      </c>
      <c r="D17" s="8">
        <v>100</v>
      </c>
      <c r="E17" s="9">
        <v>40800</v>
      </c>
      <c r="F17" s="9">
        <f>E17-(10%*E17)</f>
        <v>36720</v>
      </c>
      <c r="G17" s="5"/>
      <c r="L17" s="5"/>
      <c r="M17" s="7" t="s">
        <v>4</v>
      </c>
      <c r="N17" s="8">
        <v>100</v>
      </c>
      <c r="O17" s="9">
        <v>40800</v>
      </c>
      <c r="P17" s="9">
        <f>O17-(10%*O17)</f>
        <v>36720</v>
      </c>
      <c r="Q17" s="5"/>
    </row>
    <row r="18" spans="2:17" x14ac:dyDescent="0.2">
      <c r="B18" s="5"/>
      <c r="C18" s="7" t="s">
        <v>5</v>
      </c>
      <c r="D18" s="10">
        <v>250000</v>
      </c>
      <c r="E18" s="9">
        <v>60000</v>
      </c>
      <c r="F18" s="9">
        <f>E18-(10%*E18)</f>
        <v>54000</v>
      </c>
      <c r="G18" s="5"/>
      <c r="L18" s="5"/>
      <c r="M18" s="7" t="s">
        <v>5</v>
      </c>
      <c r="N18" s="10">
        <v>250000</v>
      </c>
      <c r="O18" s="9">
        <v>60000</v>
      </c>
      <c r="P18" s="9">
        <f>O18-(10%*O18)</f>
        <v>54000</v>
      </c>
      <c r="Q18" s="5"/>
    </row>
    <row r="19" spans="2:17" x14ac:dyDescent="0.2">
      <c r="B19" s="5"/>
      <c r="C19" s="25" t="s">
        <v>14</v>
      </c>
      <c r="D19" s="8"/>
      <c r="E19" s="9">
        <v>33060</v>
      </c>
      <c r="F19" s="9">
        <f>E19</f>
        <v>33060</v>
      </c>
      <c r="G19" s="5"/>
      <c r="L19" s="5"/>
      <c r="M19" s="25" t="s">
        <v>17</v>
      </c>
      <c r="N19" s="8"/>
      <c r="O19" s="9">
        <f>O10</f>
        <v>60240</v>
      </c>
      <c r="P19" s="9">
        <f>O19</f>
        <v>60240</v>
      </c>
      <c r="Q19" s="5"/>
    </row>
    <row r="20" spans="2:17" ht="20" x14ac:dyDescent="0.2">
      <c r="B20" s="5"/>
      <c r="C20" s="18" t="s">
        <v>6</v>
      </c>
      <c r="D20" s="11"/>
      <c r="E20" s="12">
        <f>SUM(E16:E19)</f>
        <v>199260</v>
      </c>
      <c r="F20" s="19">
        <f>SUM(F16:F19)</f>
        <v>182640</v>
      </c>
      <c r="G20" s="5"/>
      <c r="K20" s="22"/>
      <c r="L20" s="5"/>
      <c r="M20" s="18" t="s">
        <v>6</v>
      </c>
      <c r="N20" s="11"/>
      <c r="O20" s="12">
        <f>SUM(O16:O19)</f>
        <v>226440</v>
      </c>
      <c r="P20" s="19">
        <f>SUM(P16:P19)</f>
        <v>209820</v>
      </c>
      <c r="Q20" s="5"/>
    </row>
    <row r="21" spans="2:17" x14ac:dyDescent="0.2">
      <c r="B21" s="5"/>
      <c r="C21" s="5"/>
      <c r="D21" s="5"/>
      <c r="E21" s="5"/>
      <c r="F21" s="5"/>
      <c r="G21" s="5"/>
      <c r="L21" s="5"/>
      <c r="M21" s="5"/>
      <c r="N21" s="5"/>
      <c r="O21" s="5"/>
      <c r="P21" s="5"/>
      <c r="Q21" s="5"/>
    </row>
    <row r="22" spans="2:17" ht="22" x14ac:dyDescent="0.3">
      <c r="B22" s="5"/>
      <c r="C22" s="6" t="s">
        <v>12</v>
      </c>
      <c r="D22" s="5"/>
      <c r="E22" s="5"/>
      <c r="F22" s="5"/>
      <c r="G22" s="5"/>
      <c r="L22" s="5"/>
      <c r="M22" s="6" t="s">
        <v>12</v>
      </c>
      <c r="N22" s="5"/>
      <c r="O22" s="5"/>
      <c r="P22" s="5"/>
      <c r="Q22" s="5"/>
    </row>
    <row r="23" spans="2:17" x14ac:dyDescent="0.2">
      <c r="B23" s="5"/>
      <c r="C23" s="5"/>
      <c r="D23" s="5"/>
      <c r="E23" s="5"/>
      <c r="F23" s="5"/>
      <c r="G23" s="5"/>
      <c r="L23" s="5"/>
      <c r="M23" s="5"/>
      <c r="N23" s="5"/>
      <c r="O23" s="5"/>
      <c r="P23" s="5"/>
      <c r="Q23" s="5"/>
    </row>
    <row r="24" spans="2:17" x14ac:dyDescent="0.2">
      <c r="B24" s="5"/>
      <c r="C24" s="15" t="s">
        <v>0</v>
      </c>
      <c r="D24" s="16" t="s">
        <v>1</v>
      </c>
      <c r="E24" s="16" t="s">
        <v>7</v>
      </c>
      <c r="F24" s="17" t="s">
        <v>8</v>
      </c>
      <c r="G24" s="5"/>
      <c r="H24" s="1"/>
      <c r="L24" s="5"/>
      <c r="M24" s="15" t="s">
        <v>0</v>
      </c>
      <c r="N24" s="16" t="s">
        <v>1</v>
      </c>
      <c r="O24" s="16" t="s">
        <v>7</v>
      </c>
      <c r="P24" s="17" t="s">
        <v>8</v>
      </c>
      <c r="Q24" s="5"/>
    </row>
    <row r="25" spans="2:17" x14ac:dyDescent="0.2">
      <c r="B25" s="5"/>
      <c r="C25" s="7" t="s">
        <v>2</v>
      </c>
      <c r="D25" s="8" t="s">
        <v>3</v>
      </c>
      <c r="E25" s="9">
        <v>65400</v>
      </c>
      <c r="F25" s="9">
        <f>E25-(10%*E25)</f>
        <v>58860</v>
      </c>
      <c r="G25" s="5"/>
      <c r="L25" s="5"/>
      <c r="M25" s="7" t="s">
        <v>2</v>
      </c>
      <c r="N25" s="8" t="s">
        <v>3</v>
      </c>
      <c r="O25" s="9">
        <v>65400</v>
      </c>
      <c r="P25" s="9">
        <f>O25-(10%*O25)</f>
        <v>58860</v>
      </c>
      <c r="Q25" s="5"/>
    </row>
    <row r="26" spans="2:17" x14ac:dyDescent="0.2">
      <c r="B26" s="5"/>
      <c r="C26" s="7" t="s">
        <v>4</v>
      </c>
      <c r="D26" s="8">
        <v>100</v>
      </c>
      <c r="E26" s="9">
        <v>40800</v>
      </c>
      <c r="F26" s="9">
        <f>E26-(10%*E26)</f>
        <v>36720</v>
      </c>
      <c r="G26" s="5"/>
      <c r="L26" s="5"/>
      <c r="M26" s="7" t="s">
        <v>4</v>
      </c>
      <c r="N26" s="8">
        <v>100</v>
      </c>
      <c r="O26" s="9">
        <v>40800</v>
      </c>
      <c r="P26" s="9">
        <f>O26-(10%*O26)</f>
        <v>36720</v>
      </c>
      <c r="Q26" s="5"/>
    </row>
    <row r="27" spans="2:17" x14ac:dyDescent="0.2">
      <c r="B27" s="5"/>
      <c r="C27" s="7" t="s">
        <v>5</v>
      </c>
      <c r="D27" s="10">
        <v>250000</v>
      </c>
      <c r="E27" s="9">
        <v>60000</v>
      </c>
      <c r="F27" s="9">
        <f>E27-(10%*E27)</f>
        <v>54000</v>
      </c>
      <c r="G27" s="5"/>
      <c r="L27" s="5"/>
      <c r="M27" s="7" t="s">
        <v>5</v>
      </c>
      <c r="N27" s="10">
        <v>250000</v>
      </c>
      <c r="O27" s="9">
        <v>60000</v>
      </c>
      <c r="P27" s="9">
        <f>O27-(10%*O27)</f>
        <v>54000</v>
      </c>
      <c r="Q27" s="5"/>
    </row>
    <row r="28" spans="2:17" x14ac:dyDescent="0.2">
      <c r="B28" s="5"/>
      <c r="C28" s="25" t="s">
        <v>14</v>
      </c>
      <c r="D28" s="8"/>
      <c r="E28" s="9">
        <v>33060</v>
      </c>
      <c r="F28" s="9">
        <f>E28</f>
        <v>33060</v>
      </c>
      <c r="G28" s="5"/>
      <c r="L28" s="5"/>
      <c r="M28" s="25" t="s">
        <v>17</v>
      </c>
      <c r="N28" s="8"/>
      <c r="O28" s="9">
        <f>O10</f>
        <v>60240</v>
      </c>
      <c r="P28" s="9">
        <f>O28</f>
        <v>60240</v>
      </c>
      <c r="Q28" s="5"/>
    </row>
    <row r="29" spans="2:17" ht="20" x14ac:dyDescent="0.2">
      <c r="B29" s="5"/>
      <c r="C29" s="18" t="s">
        <v>6</v>
      </c>
      <c r="D29" s="11"/>
      <c r="E29" s="12">
        <f>SUM(E25:E28)</f>
        <v>199260</v>
      </c>
      <c r="F29" s="19">
        <f>SUM(F25:F28)</f>
        <v>182640</v>
      </c>
      <c r="G29" s="5"/>
      <c r="L29" s="5"/>
      <c r="M29" s="18" t="s">
        <v>6</v>
      </c>
      <c r="N29" s="11"/>
      <c r="O29" s="12">
        <f>SUM(O25:O28)</f>
        <v>226440</v>
      </c>
      <c r="P29" s="19">
        <f>SUM(P25:P28)</f>
        <v>209820</v>
      </c>
      <c r="Q29" s="5"/>
    </row>
    <row r="30" spans="2:17" x14ac:dyDescent="0.2">
      <c r="B30" s="5"/>
      <c r="C30" s="5"/>
      <c r="D30" s="5"/>
      <c r="E30" s="5"/>
      <c r="F30" s="5"/>
      <c r="G30" s="5"/>
      <c r="L30" s="5"/>
      <c r="M30" s="5"/>
      <c r="N30" s="5"/>
      <c r="O30" s="5"/>
      <c r="P30" s="5"/>
      <c r="Q30" s="5"/>
    </row>
    <row r="31" spans="2:17" x14ac:dyDescent="0.2">
      <c r="B31" s="5"/>
      <c r="C31" s="5"/>
      <c r="D31" s="5"/>
      <c r="E31" s="5"/>
      <c r="F31" s="13"/>
      <c r="G31" s="5"/>
      <c r="L31" s="5"/>
      <c r="M31" s="5"/>
      <c r="N31" s="5"/>
      <c r="O31" s="5"/>
      <c r="P31" s="13"/>
      <c r="Q31" s="5"/>
    </row>
    <row r="32" spans="2:17" ht="24" customHeight="1" x14ac:dyDescent="0.25">
      <c r="B32" s="5"/>
      <c r="C32" s="5"/>
      <c r="D32" s="5"/>
      <c r="E32" s="14"/>
      <c r="F32" s="14"/>
      <c r="G32" s="14"/>
      <c r="H32" s="4"/>
      <c r="K32" s="21"/>
      <c r="L32" s="5"/>
      <c r="M32" s="5"/>
      <c r="N32" s="5"/>
      <c r="O32" s="14"/>
      <c r="P32" s="14"/>
      <c r="Q32" s="14"/>
    </row>
    <row r="33" spans="2:17" ht="100" x14ac:dyDescent="0.25">
      <c r="B33" s="5"/>
      <c r="C33" s="20" t="s">
        <v>13</v>
      </c>
      <c r="D33" s="24" t="s">
        <v>9</v>
      </c>
      <c r="E33" s="5"/>
      <c r="F33" s="5"/>
      <c r="G33" s="5"/>
      <c r="L33" s="5"/>
      <c r="M33" s="20" t="s">
        <v>13</v>
      </c>
      <c r="N33" s="24" t="s">
        <v>9</v>
      </c>
      <c r="O33" s="5"/>
      <c r="P33" s="5"/>
      <c r="Q33" s="5"/>
    </row>
    <row r="34" spans="2:17" x14ac:dyDescent="0.2">
      <c r="B34" s="5"/>
      <c r="C34" s="5"/>
      <c r="D34" s="5"/>
      <c r="E34" s="5"/>
      <c r="F34" s="5"/>
      <c r="G34" s="5"/>
      <c r="L34" s="5"/>
      <c r="M34" s="5"/>
      <c r="N34" s="5"/>
      <c r="O34" s="5"/>
      <c r="P34" s="5"/>
      <c r="Q34" s="5"/>
    </row>
    <row r="35" spans="2:17" x14ac:dyDescent="0.2">
      <c r="B35" s="5"/>
      <c r="E35" s="5"/>
      <c r="F35" s="5"/>
      <c r="G35" s="5"/>
      <c r="L35" s="5"/>
      <c r="O35" s="5"/>
      <c r="P35" s="5"/>
      <c r="Q35" s="5"/>
    </row>
    <row r="36" spans="2:17" x14ac:dyDescent="0.2">
      <c r="B36" s="5"/>
      <c r="C36" s="5"/>
      <c r="D36" s="5"/>
      <c r="E36" s="5"/>
      <c r="F36" s="5"/>
      <c r="G36" s="5"/>
      <c r="L36" s="5"/>
      <c r="M36" s="5"/>
      <c r="N36" s="5"/>
      <c r="O36" s="5"/>
      <c r="P36" s="5"/>
      <c r="Q36" s="5"/>
    </row>
    <row r="46" spans="2:17" x14ac:dyDescent="0.2">
      <c r="E46" s="3"/>
    </row>
    <row r="47" spans="2:17" x14ac:dyDescent="0.2">
      <c r="E47" s="3"/>
    </row>
    <row r="48" spans="2:17" x14ac:dyDescent="0.2">
      <c r="E48" s="3"/>
    </row>
    <row r="49" spans="5:14" x14ac:dyDescent="0.2">
      <c r="E49" s="3"/>
    </row>
    <row r="56" spans="5:14" x14ac:dyDescent="0.2">
      <c r="M56" s="2" t="s">
        <v>18</v>
      </c>
      <c r="N56" t="s">
        <v>19</v>
      </c>
    </row>
    <row r="57" spans="5:14" x14ac:dyDescent="0.2">
      <c r="N57" t="s">
        <v>20</v>
      </c>
    </row>
    <row r="58" spans="5:14" ht="17" thickBot="1" x14ac:dyDescent="0.25"/>
    <row r="59" spans="5:14" x14ac:dyDescent="0.2">
      <c r="M59" s="35" t="s">
        <v>25</v>
      </c>
      <c r="N59" s="26"/>
    </row>
    <row r="60" spans="5:14" x14ac:dyDescent="0.2">
      <c r="M60" s="27" t="s">
        <v>21</v>
      </c>
      <c r="N60" s="28">
        <f>50*552</f>
        <v>27600</v>
      </c>
    </row>
    <row r="61" spans="5:14" x14ac:dyDescent="0.2">
      <c r="M61" s="27" t="s">
        <v>22</v>
      </c>
      <c r="N61" s="28">
        <f>50*408</f>
        <v>20400</v>
      </c>
    </row>
    <row r="62" spans="5:14" x14ac:dyDescent="0.2">
      <c r="M62" s="29" t="s">
        <v>23</v>
      </c>
      <c r="N62" s="28">
        <f>51*240</f>
        <v>12240</v>
      </c>
    </row>
    <row r="63" spans="5:14" x14ac:dyDescent="0.2">
      <c r="M63" s="30"/>
      <c r="N63" s="31"/>
    </row>
    <row r="64" spans="5:14" x14ac:dyDescent="0.2">
      <c r="M64" s="30"/>
      <c r="N64" s="32">
        <f>SUM(N60:N62)</f>
        <v>60240</v>
      </c>
    </row>
    <row r="65" spans="13:14" ht="17" thickBot="1" x14ac:dyDescent="0.25">
      <c r="M65" s="33"/>
      <c r="N65" s="34"/>
    </row>
  </sheetData>
  <mergeCells count="2">
    <mergeCell ref="D4:F4"/>
    <mergeCell ref="N4:P4"/>
  </mergeCells>
  <phoneticPr fontId="5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Maytham Balal</dc:creator>
  <cp:lastModifiedBy>Tamer Ahmed</cp:lastModifiedBy>
  <dcterms:created xsi:type="dcterms:W3CDTF">2025-11-03T12:24:54Z</dcterms:created>
  <dcterms:modified xsi:type="dcterms:W3CDTF">2025-12-24T09:40:20Z</dcterms:modified>
</cp:coreProperties>
</file>