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an Jin Da\Desktop\Terpolymer Project\TP Experiment Characterization Data\"/>
    </mc:Choice>
  </mc:AlternateContent>
  <xr:revisionPtr revIDLastSave="0" documentId="13_ncr:1_{3985E5F5-1D1A-4C57-981A-487BE5181342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Overall" sheetId="1" r:id="rId1"/>
    <sheet name="Conversion Analysis" sheetId="2" r:id="rId2"/>
    <sheet name="Compositional Analysis" sheetId="3" r:id="rId3"/>
    <sheet name="MW Analysis" sheetId="5" r:id="rId4"/>
    <sheet name="Yield Analysis" sheetId="4" r:id="rId5"/>
    <sheet name="Consolidated Data for all Batch" sheetId="6" r:id="rId6"/>
    <sheet name="Pareto Fro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5" l="1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77" i="7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82" i="6"/>
  <c r="F81" i="4"/>
  <c r="H81" i="4" s="1"/>
  <c r="F82" i="4"/>
  <c r="H82" i="4"/>
  <c r="F83" i="4"/>
  <c r="H83" i="4"/>
  <c r="F84" i="4"/>
  <c r="H84" i="4" s="1"/>
  <c r="F85" i="4"/>
  <c r="H85" i="4"/>
  <c r="F86" i="4"/>
  <c r="H86" i="4" s="1"/>
  <c r="F87" i="4"/>
  <c r="H87" i="4" s="1"/>
  <c r="F88" i="4"/>
  <c r="H88" i="4"/>
  <c r="F89" i="4"/>
  <c r="H89" i="4"/>
  <c r="F90" i="4"/>
  <c r="H90" i="4"/>
  <c r="F91" i="4"/>
  <c r="H91" i="4"/>
  <c r="F92" i="4"/>
  <c r="H92" i="4" s="1"/>
  <c r="F93" i="4"/>
  <c r="H93" i="4" s="1"/>
  <c r="F94" i="4"/>
  <c r="H94" i="4" s="1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K84" i="3" s="1"/>
  <c r="F85" i="3"/>
  <c r="G85" i="3"/>
  <c r="H85" i="3"/>
  <c r="F86" i="3"/>
  <c r="G86" i="3"/>
  <c r="H86" i="3"/>
  <c r="F87" i="3"/>
  <c r="G87" i="3"/>
  <c r="H87" i="3"/>
  <c r="F88" i="3"/>
  <c r="I88" i="3" s="1"/>
  <c r="G88" i="3"/>
  <c r="H88" i="3"/>
  <c r="K88" i="3" s="1"/>
  <c r="F89" i="3"/>
  <c r="G89" i="3"/>
  <c r="H89" i="3"/>
  <c r="F90" i="3"/>
  <c r="G90" i="3"/>
  <c r="H90" i="3"/>
  <c r="F77" i="2"/>
  <c r="J77" i="2"/>
  <c r="K77" i="2"/>
  <c r="L77" i="2"/>
  <c r="M77" i="2"/>
  <c r="F78" i="2"/>
  <c r="J78" i="2"/>
  <c r="K78" i="2"/>
  <c r="L78" i="2"/>
  <c r="M78" i="2"/>
  <c r="N78" i="2"/>
  <c r="F79" i="2"/>
  <c r="J79" i="2"/>
  <c r="K79" i="2"/>
  <c r="L79" i="2"/>
  <c r="M79" i="2"/>
  <c r="F80" i="2"/>
  <c r="N80" i="2" s="1"/>
  <c r="J80" i="2"/>
  <c r="K80" i="2"/>
  <c r="L80" i="2"/>
  <c r="M80" i="2"/>
  <c r="F81" i="2"/>
  <c r="J81" i="2"/>
  <c r="K81" i="2"/>
  <c r="L81" i="2"/>
  <c r="M81" i="2"/>
  <c r="F82" i="2"/>
  <c r="J82" i="2"/>
  <c r="K82" i="2"/>
  <c r="L82" i="2"/>
  <c r="M82" i="2"/>
  <c r="F83" i="2"/>
  <c r="J83" i="2"/>
  <c r="K83" i="2"/>
  <c r="L83" i="2"/>
  <c r="M83" i="2"/>
  <c r="F84" i="2"/>
  <c r="J84" i="2"/>
  <c r="K84" i="2"/>
  <c r="L84" i="2"/>
  <c r="M84" i="2"/>
  <c r="F85" i="2"/>
  <c r="J85" i="2"/>
  <c r="K85" i="2"/>
  <c r="L85" i="2"/>
  <c r="M85" i="2"/>
  <c r="F86" i="2"/>
  <c r="J86" i="2"/>
  <c r="K86" i="2"/>
  <c r="L86" i="2"/>
  <c r="M86" i="2"/>
  <c r="F87" i="2"/>
  <c r="J87" i="2"/>
  <c r="K87" i="2"/>
  <c r="L87" i="2"/>
  <c r="M87" i="2"/>
  <c r="F88" i="2"/>
  <c r="J88" i="2"/>
  <c r="K88" i="2"/>
  <c r="L88" i="2"/>
  <c r="M88" i="2"/>
  <c r="F89" i="2"/>
  <c r="J89" i="2"/>
  <c r="K89" i="2"/>
  <c r="L89" i="2"/>
  <c r="M89" i="2"/>
  <c r="F90" i="2"/>
  <c r="J90" i="2"/>
  <c r="K90" i="2"/>
  <c r="L90" i="2"/>
  <c r="M90" i="2"/>
  <c r="J80" i="3" l="1"/>
  <c r="J89" i="3"/>
  <c r="J88" i="3"/>
  <c r="K86" i="3"/>
  <c r="J84" i="3"/>
  <c r="I84" i="3"/>
  <c r="I90" i="3"/>
  <c r="J90" i="3"/>
  <c r="K90" i="3"/>
  <c r="J87" i="3"/>
  <c r="J78" i="3"/>
  <c r="I87" i="3"/>
  <c r="I86" i="3"/>
  <c r="I81" i="3"/>
  <c r="K78" i="3"/>
  <c r="J77" i="3"/>
  <c r="I77" i="3"/>
  <c r="K77" i="3"/>
  <c r="I79" i="3"/>
  <c r="I83" i="3"/>
  <c r="J85" i="3"/>
  <c r="I82" i="3"/>
  <c r="J81" i="3"/>
  <c r="I80" i="3"/>
  <c r="J83" i="3"/>
  <c r="K80" i="3"/>
  <c r="I78" i="3"/>
  <c r="J79" i="3"/>
  <c r="J86" i="3"/>
  <c r="I85" i="3"/>
  <c r="I89" i="3"/>
  <c r="K82" i="3"/>
  <c r="J82" i="3"/>
  <c r="K89" i="3"/>
  <c r="K87" i="3"/>
  <c r="K85" i="3"/>
  <c r="K83" i="3"/>
  <c r="K81" i="3"/>
  <c r="K79" i="3"/>
  <c r="N85" i="2"/>
  <c r="N77" i="2"/>
  <c r="N88" i="2"/>
  <c r="N87" i="2"/>
  <c r="N86" i="2"/>
  <c r="N84" i="2"/>
  <c r="N82" i="2"/>
  <c r="N90" i="2"/>
  <c r="N89" i="2"/>
  <c r="N79" i="2"/>
  <c r="N81" i="2"/>
  <c r="N83" i="2"/>
  <c r="D57" i="7" l="1"/>
  <c r="D58" i="7"/>
  <c r="D59" i="7"/>
  <c r="D60" i="7"/>
  <c r="D61" i="7"/>
  <c r="D62" i="7"/>
  <c r="D63" i="7"/>
  <c r="D64" i="7"/>
  <c r="D65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66" i="7"/>
  <c r="D67" i="7"/>
  <c r="D68" i="7"/>
  <c r="D69" i="7"/>
  <c r="D70" i="7"/>
  <c r="D71" i="7"/>
  <c r="D72" i="7"/>
  <c r="D73" i="7"/>
  <c r="D74" i="7"/>
  <c r="D75" i="7"/>
  <c r="D76" i="7"/>
  <c r="D2" i="7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3" i="6"/>
  <c r="M65" i="2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K67" i="3" s="1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F57" i="3"/>
  <c r="K57" i="3" s="1"/>
  <c r="F58" i="3"/>
  <c r="F59" i="3"/>
  <c r="F60" i="3"/>
  <c r="F61" i="3"/>
  <c r="F62" i="3"/>
  <c r="F63" i="3"/>
  <c r="I63" i="3" s="1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J57" i="2"/>
  <c r="J58" i="2"/>
  <c r="J59" i="2"/>
  <c r="J60" i="2"/>
  <c r="J61" i="2"/>
  <c r="J62" i="2"/>
  <c r="N62" i="2" s="1"/>
  <c r="J63" i="2"/>
  <c r="N63" i="2" s="1"/>
  <c r="J64" i="2"/>
  <c r="J65" i="2"/>
  <c r="J66" i="2"/>
  <c r="J67" i="2"/>
  <c r="J68" i="2"/>
  <c r="J69" i="2"/>
  <c r="J70" i="2"/>
  <c r="J71" i="2"/>
  <c r="J72" i="2"/>
  <c r="J73" i="2"/>
  <c r="J74" i="2"/>
  <c r="N74" i="2" s="1"/>
  <c r="J75" i="2"/>
  <c r="J7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Z59" i="6"/>
  <c r="W59" i="6"/>
  <c r="Z58" i="6"/>
  <c r="W58" i="6"/>
  <c r="Z57" i="6"/>
  <c r="W57" i="6"/>
  <c r="Z56" i="6"/>
  <c r="W56" i="6"/>
  <c r="Z55" i="6"/>
  <c r="W55" i="6"/>
  <c r="Z54" i="6"/>
  <c r="W54" i="6"/>
  <c r="Z53" i="6"/>
  <c r="W53" i="6"/>
  <c r="Z52" i="6"/>
  <c r="W52" i="6"/>
  <c r="Z51" i="6"/>
  <c r="W51" i="6"/>
  <c r="Z50" i="6"/>
  <c r="W50" i="6"/>
  <c r="Z49" i="6"/>
  <c r="W49" i="6"/>
  <c r="Z48" i="6"/>
  <c r="W48" i="6"/>
  <c r="Z47" i="6"/>
  <c r="W47" i="6"/>
  <c r="Z46" i="6"/>
  <c r="W46" i="6"/>
  <c r="Z45" i="6"/>
  <c r="W45" i="6"/>
  <c r="Z44" i="6"/>
  <c r="W44" i="6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H54" i="4"/>
  <c r="H55" i="4"/>
  <c r="H56" i="4"/>
  <c r="H57" i="4"/>
  <c r="H58" i="4"/>
  <c r="H44" i="4"/>
  <c r="H45" i="4"/>
  <c r="H46" i="4"/>
  <c r="H47" i="4"/>
  <c r="H48" i="4"/>
  <c r="H49" i="4"/>
  <c r="H50" i="4"/>
  <c r="H51" i="4"/>
  <c r="H52" i="4"/>
  <c r="H53" i="4"/>
  <c r="H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43" i="4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30" i="4"/>
  <c r="H30" i="4"/>
  <c r="F31" i="4"/>
  <c r="H31" i="4" s="1"/>
  <c r="F32" i="4"/>
  <c r="H32" i="4"/>
  <c r="F33" i="4"/>
  <c r="H33" i="4" s="1"/>
  <c r="F34" i="4"/>
  <c r="H34" i="4" s="1"/>
  <c r="F35" i="4"/>
  <c r="H35" i="4"/>
  <c r="F36" i="4"/>
  <c r="H36" i="4"/>
  <c r="F37" i="4"/>
  <c r="H37" i="4" s="1"/>
  <c r="F38" i="4"/>
  <c r="H38" i="4"/>
  <c r="F39" i="4"/>
  <c r="H39" i="4" s="1"/>
  <c r="F40" i="4"/>
  <c r="H40" i="4" s="1"/>
  <c r="F41" i="4"/>
  <c r="H41" i="4"/>
  <c r="K70" i="3" l="1"/>
  <c r="K59" i="3"/>
  <c r="J58" i="3"/>
  <c r="K75" i="3"/>
  <c r="K63" i="3"/>
  <c r="K65" i="3"/>
  <c r="I68" i="3"/>
  <c r="J63" i="3"/>
  <c r="J61" i="3"/>
  <c r="N67" i="2"/>
  <c r="N60" i="2"/>
  <c r="N59" i="2"/>
  <c r="K71" i="3"/>
  <c r="K66" i="3"/>
  <c r="I62" i="3"/>
  <c r="I57" i="3"/>
  <c r="I71" i="3"/>
  <c r="I61" i="3"/>
  <c r="I76" i="3"/>
  <c r="J70" i="3"/>
  <c r="K61" i="3"/>
  <c r="I69" i="3"/>
  <c r="I74" i="3"/>
  <c r="K73" i="3"/>
  <c r="J68" i="3"/>
  <c r="J75" i="3"/>
  <c r="I75" i="3"/>
  <c r="K74" i="3"/>
  <c r="J73" i="3"/>
  <c r="I73" i="3"/>
  <c r="K72" i="3"/>
  <c r="I72" i="3"/>
  <c r="I70" i="3"/>
  <c r="J69" i="3"/>
  <c r="K68" i="3"/>
  <c r="I67" i="3"/>
  <c r="J66" i="3"/>
  <c r="I66" i="3"/>
  <c r="J65" i="3"/>
  <c r="I64" i="3"/>
  <c r="K62" i="3"/>
  <c r="K60" i="3"/>
  <c r="I60" i="3"/>
  <c r="I59" i="3"/>
  <c r="I58" i="3"/>
  <c r="K58" i="3"/>
  <c r="J57" i="3"/>
  <c r="N76" i="2"/>
  <c r="N75" i="2"/>
  <c r="N70" i="2"/>
  <c r="N68" i="2"/>
  <c r="N73" i="2"/>
  <c r="N66" i="2"/>
  <c r="N72" i="2"/>
  <c r="N71" i="2"/>
  <c r="N69" i="2"/>
  <c r="N65" i="2"/>
  <c r="N64" i="2"/>
  <c r="N61" i="2"/>
  <c r="N58" i="2"/>
  <c r="J72" i="3"/>
  <c r="I65" i="3"/>
  <c r="J60" i="3"/>
  <c r="J67" i="3"/>
  <c r="J74" i="3"/>
  <c r="K69" i="3"/>
  <c r="J62" i="3"/>
  <c r="K76" i="3"/>
  <c r="K64" i="3"/>
  <c r="J59" i="3"/>
  <c r="J76" i="3"/>
  <c r="J64" i="3"/>
  <c r="J71" i="3"/>
  <c r="N57" i="2"/>
  <c r="K43" i="3"/>
  <c r="J49" i="3"/>
  <c r="K49" i="3"/>
  <c r="I49" i="3"/>
  <c r="J47" i="3"/>
  <c r="J55" i="3"/>
  <c r="I43" i="3"/>
  <c r="I55" i="3"/>
  <c r="K47" i="3"/>
  <c r="I47" i="3"/>
  <c r="J43" i="3"/>
  <c r="I41" i="3"/>
  <c r="J41" i="3"/>
  <c r="I45" i="3"/>
  <c r="I48" i="3"/>
  <c r="K55" i="3"/>
  <c r="J51" i="3"/>
  <c r="I52" i="3"/>
  <c r="I42" i="3"/>
  <c r="K41" i="3"/>
  <c r="I54" i="3"/>
  <c r="I50" i="3"/>
  <c r="I44" i="3"/>
  <c r="I56" i="3"/>
  <c r="I46" i="3"/>
  <c r="I53" i="3"/>
  <c r="K51" i="3"/>
  <c r="I51" i="3"/>
  <c r="K53" i="3"/>
  <c r="K45" i="3"/>
  <c r="J53" i="3"/>
  <c r="J45" i="3"/>
  <c r="K56" i="3"/>
  <c r="K54" i="3"/>
  <c r="K52" i="3"/>
  <c r="K50" i="3"/>
  <c r="K48" i="3"/>
  <c r="K46" i="3"/>
  <c r="K44" i="3"/>
  <c r="K42" i="3"/>
  <c r="J56" i="3"/>
  <c r="J54" i="3"/>
  <c r="J52" i="3"/>
  <c r="J50" i="3"/>
  <c r="J48" i="3"/>
  <c r="J46" i="3"/>
  <c r="J44" i="3"/>
  <c r="J42" i="3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G29" i="5"/>
  <c r="G30" i="5"/>
  <c r="G31" i="5"/>
  <c r="G32" i="5"/>
  <c r="G33" i="5"/>
  <c r="G34" i="5"/>
  <c r="G35" i="5"/>
  <c r="G36" i="5"/>
  <c r="G37" i="5"/>
  <c r="G38" i="5"/>
  <c r="G39" i="5"/>
  <c r="G40" i="5"/>
  <c r="J29" i="5"/>
  <c r="J30" i="5"/>
  <c r="J31" i="5"/>
  <c r="J32" i="5"/>
  <c r="J33" i="5"/>
  <c r="J34" i="5"/>
  <c r="J35" i="5"/>
  <c r="J36" i="5"/>
  <c r="J37" i="5"/>
  <c r="J38" i="5"/>
  <c r="J39" i="5"/>
  <c r="J40" i="5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N33" i="2"/>
  <c r="J34" i="2"/>
  <c r="N34" i="2" s="1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F29" i="2"/>
  <c r="F30" i="2"/>
  <c r="F31" i="2"/>
  <c r="F32" i="2"/>
  <c r="F33" i="2"/>
  <c r="F34" i="2"/>
  <c r="F35" i="2"/>
  <c r="F36" i="2"/>
  <c r="F37" i="2"/>
  <c r="F38" i="2"/>
  <c r="F39" i="2"/>
  <c r="F40" i="2"/>
  <c r="Z14" i="6"/>
  <c r="W14" i="6"/>
  <c r="Z13" i="6"/>
  <c r="W13" i="6"/>
  <c r="Z12" i="6"/>
  <c r="W12" i="6"/>
  <c r="Z11" i="6"/>
  <c r="W11" i="6"/>
  <c r="Z10" i="6"/>
  <c r="W10" i="6"/>
  <c r="Z9" i="6"/>
  <c r="W9" i="6"/>
  <c r="Z8" i="6"/>
  <c r="W8" i="6"/>
  <c r="Z7" i="6"/>
  <c r="W7" i="6"/>
  <c r="Z6" i="6"/>
  <c r="W6" i="6"/>
  <c r="Z5" i="6"/>
  <c r="W5" i="6"/>
  <c r="Z4" i="6"/>
  <c r="W4" i="6"/>
  <c r="Z3" i="6"/>
  <c r="W3" i="6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F28" i="4"/>
  <c r="H28" i="4" s="1"/>
  <c r="F27" i="4"/>
  <c r="H27" i="4" s="1"/>
  <c r="H26" i="4"/>
  <c r="F26" i="4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H17" i="4"/>
  <c r="F17" i="4"/>
  <c r="F16" i="4"/>
  <c r="H16" i="4" s="1"/>
  <c r="F15" i="4"/>
  <c r="H15" i="4" s="1"/>
  <c r="F14" i="4"/>
  <c r="H14" i="4" s="1"/>
  <c r="F13" i="4"/>
  <c r="H13" i="4" s="1"/>
  <c r="F12" i="4"/>
  <c r="H12" i="4" s="1"/>
  <c r="H11" i="4"/>
  <c r="F11" i="4"/>
  <c r="F10" i="4"/>
  <c r="H10" i="4" s="1"/>
  <c r="F9" i="4"/>
  <c r="H9" i="4" s="1"/>
  <c r="H8" i="4"/>
  <c r="F8" i="4"/>
  <c r="F7" i="4"/>
  <c r="H7" i="4" s="1"/>
  <c r="F6" i="4"/>
  <c r="H6" i="4" s="1"/>
  <c r="H5" i="4"/>
  <c r="F5" i="4"/>
  <c r="F4" i="4"/>
  <c r="H4" i="4" s="1"/>
  <c r="F3" i="4"/>
  <c r="H3" i="4" s="1"/>
  <c r="H2" i="4"/>
  <c r="F2" i="4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M28" i="2"/>
  <c r="L28" i="2"/>
  <c r="K28" i="2"/>
  <c r="J28" i="2"/>
  <c r="F28" i="2"/>
  <c r="M27" i="2"/>
  <c r="L27" i="2"/>
  <c r="K27" i="2"/>
  <c r="J27" i="2"/>
  <c r="F27" i="2"/>
  <c r="M26" i="2"/>
  <c r="L26" i="2"/>
  <c r="K26" i="2"/>
  <c r="J26" i="2"/>
  <c r="F26" i="2"/>
  <c r="M25" i="2"/>
  <c r="L25" i="2"/>
  <c r="K25" i="2"/>
  <c r="J25" i="2"/>
  <c r="F25" i="2"/>
  <c r="M24" i="2"/>
  <c r="L24" i="2"/>
  <c r="K24" i="2"/>
  <c r="J24" i="2"/>
  <c r="F24" i="2"/>
  <c r="M23" i="2"/>
  <c r="L23" i="2"/>
  <c r="K23" i="2"/>
  <c r="J23" i="2"/>
  <c r="F23" i="2"/>
  <c r="M22" i="2"/>
  <c r="L22" i="2"/>
  <c r="K22" i="2"/>
  <c r="J22" i="2"/>
  <c r="F22" i="2"/>
  <c r="M21" i="2"/>
  <c r="L21" i="2"/>
  <c r="K21" i="2"/>
  <c r="J21" i="2"/>
  <c r="F21" i="2"/>
  <c r="M20" i="2"/>
  <c r="L20" i="2"/>
  <c r="K20" i="2"/>
  <c r="J20" i="2"/>
  <c r="F20" i="2"/>
  <c r="M19" i="2"/>
  <c r="L19" i="2"/>
  <c r="K19" i="2"/>
  <c r="J19" i="2"/>
  <c r="F19" i="2"/>
  <c r="M18" i="2"/>
  <c r="L18" i="2"/>
  <c r="K18" i="2"/>
  <c r="J18" i="2"/>
  <c r="F18" i="2"/>
  <c r="M17" i="2"/>
  <c r="L17" i="2"/>
  <c r="K17" i="2"/>
  <c r="J17" i="2"/>
  <c r="F17" i="2"/>
  <c r="M16" i="2"/>
  <c r="L16" i="2"/>
  <c r="K16" i="2"/>
  <c r="J16" i="2"/>
  <c r="F16" i="2"/>
  <c r="M15" i="2"/>
  <c r="L15" i="2"/>
  <c r="K15" i="2"/>
  <c r="J15" i="2"/>
  <c r="F15" i="2"/>
  <c r="M14" i="2"/>
  <c r="L14" i="2"/>
  <c r="K14" i="2"/>
  <c r="J14" i="2"/>
  <c r="F14" i="2"/>
  <c r="M13" i="2"/>
  <c r="L13" i="2"/>
  <c r="K13" i="2"/>
  <c r="J13" i="2"/>
  <c r="F13" i="2"/>
  <c r="M12" i="2"/>
  <c r="L12" i="2"/>
  <c r="K12" i="2"/>
  <c r="J12" i="2"/>
  <c r="F12" i="2"/>
  <c r="N12" i="2" s="1"/>
  <c r="M11" i="2"/>
  <c r="L11" i="2"/>
  <c r="K11" i="2"/>
  <c r="J11" i="2"/>
  <c r="F11" i="2"/>
  <c r="M10" i="2"/>
  <c r="L10" i="2"/>
  <c r="K10" i="2"/>
  <c r="J10" i="2"/>
  <c r="F10" i="2"/>
  <c r="N10" i="2" s="1"/>
  <c r="M9" i="2"/>
  <c r="L9" i="2"/>
  <c r="K9" i="2"/>
  <c r="J9" i="2"/>
  <c r="F9" i="2"/>
  <c r="M8" i="2"/>
  <c r="L8" i="2"/>
  <c r="K8" i="2"/>
  <c r="J8" i="2"/>
  <c r="F8" i="2"/>
  <c r="M7" i="2"/>
  <c r="L7" i="2"/>
  <c r="K7" i="2"/>
  <c r="J7" i="2"/>
  <c r="F7" i="2"/>
  <c r="M6" i="2"/>
  <c r="L6" i="2"/>
  <c r="K6" i="2"/>
  <c r="J6" i="2"/>
  <c r="N6" i="2" s="1"/>
  <c r="F6" i="2"/>
  <c r="M5" i="2"/>
  <c r="L5" i="2"/>
  <c r="K5" i="2"/>
  <c r="J5" i="2"/>
  <c r="F5" i="2"/>
  <c r="M4" i="2"/>
  <c r="L4" i="2"/>
  <c r="K4" i="2"/>
  <c r="J4" i="2"/>
  <c r="F4" i="2"/>
  <c r="M3" i="2"/>
  <c r="L3" i="2"/>
  <c r="K3" i="2"/>
  <c r="J3" i="2"/>
  <c r="F3" i="2"/>
  <c r="M2" i="2"/>
  <c r="L2" i="2"/>
  <c r="K2" i="2"/>
  <c r="J2" i="2"/>
  <c r="F2" i="2"/>
  <c r="J40" i="3" l="1"/>
  <c r="K40" i="3"/>
  <c r="N23" i="2"/>
  <c r="N56" i="2"/>
  <c r="N4" i="2"/>
  <c r="N16" i="2"/>
  <c r="N2" i="2"/>
  <c r="N14" i="2"/>
  <c r="N48" i="2"/>
  <c r="N8" i="2"/>
  <c r="N3" i="2"/>
  <c r="N28" i="2"/>
  <c r="N26" i="2"/>
  <c r="N35" i="2"/>
  <c r="N7" i="2"/>
  <c r="N17" i="2"/>
  <c r="N15" i="2"/>
  <c r="N27" i="2"/>
  <c r="N25" i="2"/>
  <c r="N11" i="2"/>
  <c r="N18" i="2"/>
  <c r="N20" i="2"/>
  <c r="N13" i="2"/>
  <c r="N46" i="2"/>
  <c r="N9" i="2"/>
  <c r="N22" i="2"/>
  <c r="N43" i="2"/>
  <c r="N5" i="2"/>
  <c r="N21" i="2"/>
  <c r="N19" i="2"/>
  <c r="N24" i="2"/>
  <c r="I2" i="3"/>
  <c r="I6" i="3"/>
  <c r="I10" i="3"/>
  <c r="I40" i="3"/>
  <c r="I12" i="3"/>
  <c r="I20" i="3"/>
  <c r="I24" i="3"/>
  <c r="K39" i="3"/>
  <c r="J13" i="3"/>
  <c r="I39" i="3"/>
  <c r="J34" i="3"/>
  <c r="K37" i="3"/>
  <c r="I8" i="3"/>
  <c r="I5" i="3"/>
  <c r="J9" i="3"/>
  <c r="J17" i="3"/>
  <c r="J21" i="3"/>
  <c r="J25" i="3"/>
  <c r="K36" i="3"/>
  <c r="J22" i="3"/>
  <c r="J18" i="3"/>
  <c r="J26" i="3"/>
  <c r="K3" i="3"/>
  <c r="I7" i="3"/>
  <c r="I31" i="3"/>
  <c r="J15" i="3"/>
  <c r="J19" i="3"/>
  <c r="J23" i="3"/>
  <c r="J27" i="3"/>
  <c r="K34" i="3"/>
  <c r="I37" i="3"/>
  <c r="I9" i="3"/>
  <c r="J30" i="3"/>
  <c r="K2" i="3"/>
  <c r="J6" i="3"/>
  <c r="J33" i="3"/>
  <c r="K9" i="3"/>
  <c r="J3" i="3"/>
  <c r="J7" i="3"/>
  <c r="K35" i="3"/>
  <c r="K5" i="3"/>
  <c r="J12" i="3"/>
  <c r="I4" i="3"/>
  <c r="J32" i="3"/>
  <c r="K11" i="3"/>
  <c r="K14" i="3"/>
  <c r="K18" i="3"/>
  <c r="K22" i="3"/>
  <c r="K26" i="3"/>
  <c r="K15" i="3"/>
  <c r="J11" i="3"/>
  <c r="K31" i="3"/>
  <c r="J5" i="3"/>
  <c r="K23" i="3"/>
  <c r="K7" i="3"/>
  <c r="I16" i="3"/>
  <c r="J20" i="3"/>
  <c r="J24" i="3"/>
  <c r="J28" i="3"/>
  <c r="K10" i="3"/>
  <c r="I3" i="3"/>
  <c r="J8" i="3"/>
  <c r="I13" i="3"/>
  <c r="K16" i="3"/>
  <c r="K20" i="3"/>
  <c r="K24" i="3"/>
  <c r="K28" i="3"/>
  <c r="K19" i="3"/>
  <c r="J10" i="3"/>
  <c r="K8" i="3"/>
  <c r="I17" i="3"/>
  <c r="I21" i="3"/>
  <c r="I25" i="3"/>
  <c r="K6" i="3"/>
  <c r="K17" i="3"/>
  <c r="K21" i="3"/>
  <c r="K25" i="3"/>
  <c r="I36" i="3"/>
  <c r="K12" i="3"/>
  <c r="J4" i="3"/>
  <c r="I11" i="3"/>
  <c r="J14" i="3"/>
  <c r="I22" i="3"/>
  <c r="I35" i="3"/>
  <c r="K32" i="3"/>
  <c r="K29" i="3"/>
  <c r="K4" i="3"/>
  <c r="K27" i="3"/>
  <c r="J2" i="3"/>
  <c r="I15" i="3"/>
  <c r="I19" i="3"/>
  <c r="I23" i="3"/>
  <c r="I27" i="3"/>
  <c r="N41" i="2"/>
  <c r="N54" i="2"/>
  <c r="N53" i="2"/>
  <c r="N52" i="2"/>
  <c r="N51" i="2"/>
  <c r="N50" i="2"/>
  <c r="N49" i="2"/>
  <c r="N47" i="2"/>
  <c r="N45" i="2"/>
  <c r="N44" i="2"/>
  <c r="N42" i="2"/>
  <c r="N55" i="2"/>
  <c r="J39" i="3"/>
  <c r="J38" i="3"/>
  <c r="I38" i="3"/>
  <c r="K38" i="3"/>
  <c r="J37" i="3"/>
  <c r="J36" i="3"/>
  <c r="J35" i="3"/>
  <c r="I34" i="3"/>
  <c r="I33" i="3"/>
  <c r="K33" i="3"/>
  <c r="I32" i="3"/>
  <c r="J31" i="3"/>
  <c r="I30" i="3"/>
  <c r="K30" i="3"/>
  <c r="J29" i="3"/>
  <c r="I29" i="3"/>
  <c r="N39" i="2"/>
  <c r="N32" i="2"/>
  <c r="N31" i="2"/>
  <c r="N29" i="2"/>
  <c r="N40" i="2"/>
  <c r="N37" i="2"/>
  <c r="N30" i="2"/>
  <c r="N38" i="2"/>
  <c r="N36" i="2"/>
  <c r="I26" i="3"/>
  <c r="I28" i="3"/>
  <c r="I18" i="3"/>
  <c r="J16" i="3"/>
  <c r="I14" i="3"/>
  <c r="K13" i="3"/>
</calcChain>
</file>

<file path=xl/sharedStrings.xml><?xml version="1.0" encoding="utf-8"?>
<sst xmlns="http://schemas.openxmlformats.org/spreadsheetml/2006/main" count="829" uniqueCount="159">
  <si>
    <t>Styrene (mol %)</t>
  </si>
  <si>
    <t>Myrcene (mol %)</t>
  </si>
  <si>
    <t>DBI (mol %)</t>
  </si>
  <si>
    <t>Temperature (deg C)</t>
  </si>
  <si>
    <t>AIBN (mol %)</t>
  </si>
  <si>
    <t>Time (min)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</si>
  <si>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</si>
  <si>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</si>
  <si>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</si>
  <si>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</si>
  <si>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</si>
  <si>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</si>
  <si>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</si>
  <si>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</si>
  <si>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</si>
  <si>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</si>
  <si>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</si>
  <si>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</si>
  <si>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</si>
  <si>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TP15</t>
  </si>
  <si>
    <t>TP16</t>
  </si>
  <si>
    <t>TP17</t>
  </si>
  <si>
    <t>TP18</t>
  </si>
  <si>
    <t>TP19</t>
  </si>
  <si>
    <t>TP21</t>
  </si>
  <si>
    <t>TP22</t>
  </si>
  <si>
    <t>TP23</t>
  </si>
  <si>
    <t>TP24</t>
  </si>
  <si>
    <t>TP8R</t>
  </si>
  <si>
    <t>TP36</t>
  </si>
  <si>
    <t>TP7R</t>
  </si>
  <si>
    <t>TP8R2</t>
  </si>
  <si>
    <t>TP19R</t>
  </si>
  <si>
    <t>Sample</t>
  </si>
  <si>
    <t>0 min Myrcene Integration</t>
  </si>
  <si>
    <t>0 min DBI Integration</t>
  </si>
  <si>
    <t>0 min Styrene Integration</t>
  </si>
  <si>
    <t>0 min Overall Integration</t>
  </si>
  <si>
    <t>Myrcene Conversion (%)</t>
  </si>
  <si>
    <t>DBI Conversion (%)</t>
  </si>
  <si>
    <t>Styrene Conversion (%)</t>
  </si>
  <si>
    <t>Overall Conversion (%)</t>
  </si>
  <si>
    <t>Sty Phenyl Proton</t>
  </si>
  <si>
    <t>Myrcene C=C Proton</t>
  </si>
  <si>
    <t>DBI Ester Proton</t>
  </si>
  <si>
    <t>Sty Integration</t>
  </si>
  <si>
    <t>Myr Integration</t>
  </si>
  <si>
    <t>DBI Integration</t>
  </si>
  <si>
    <t>Sty Proton Per Integration</t>
  </si>
  <si>
    <t>Myr Proton Per Integration</t>
  </si>
  <si>
    <t>DBI Proton Per Integration</t>
  </si>
  <si>
    <t>Sty Incorporation (mol%)</t>
  </si>
  <si>
    <t>Myr Incorporation (mol%)</t>
  </si>
  <si>
    <t>DBI Incorporation (mol%)</t>
  </si>
  <si>
    <t>Chemical</t>
  </si>
  <si>
    <t>Molecular Weight (gmol-1)</t>
  </si>
  <si>
    <t>Density (gmL-1)</t>
  </si>
  <si>
    <t>Styrene</t>
  </si>
  <si>
    <t>Myrcene</t>
  </si>
  <si>
    <t xml:space="preserve">DBI </t>
  </si>
  <si>
    <t>Assume that the final polymer will have the same density as the weighted average of the 3 monomers</t>
  </si>
  <si>
    <t>Styrene Added (mL)</t>
  </si>
  <si>
    <t>Myrcene Added (mL)</t>
  </si>
  <si>
    <t>DBI Added (mL)</t>
  </si>
  <si>
    <t>Theoretical Mass (g)</t>
  </si>
  <si>
    <t>Measured Mass (g)</t>
  </si>
  <si>
    <t>Yield (%)</t>
  </si>
  <si>
    <t>Mn</t>
  </si>
  <si>
    <t>Mw</t>
  </si>
  <si>
    <t>Mz</t>
  </si>
  <si>
    <t>Mp</t>
  </si>
  <si>
    <t>PDI</t>
  </si>
  <si>
    <t>MW 10% Low</t>
  </si>
  <si>
    <t>MW 10% High</t>
  </si>
  <si>
    <t>Asymmetry Factor</t>
  </si>
  <si>
    <t>Myrcene Conversion</t>
  </si>
  <si>
    <t>DBI Conversion</t>
  </si>
  <si>
    <t>Styrene Conversion</t>
  </si>
  <si>
    <t>Overall Conversion</t>
  </si>
  <si>
    <t>Input Parameters</t>
  </si>
  <si>
    <t>Conversion</t>
  </si>
  <si>
    <t>Batch</t>
  </si>
  <si>
    <t xml:space="preserve">Batch </t>
  </si>
  <si>
    <t>Incorporation</t>
  </si>
  <si>
    <t>Molecular Weight</t>
  </si>
  <si>
    <t>Tg (Deg C)</t>
  </si>
  <si>
    <t>Objectives</t>
  </si>
  <si>
    <t>Reference Line</t>
  </si>
  <si>
    <t>Tg</t>
  </si>
  <si>
    <t>Pre-Precipitation Myrcene Integration</t>
  </si>
  <si>
    <t>Pre-Precipitation DBI Integration</t>
  </si>
  <si>
    <t>Pre-Precipitation Styrene Integration</t>
  </si>
  <si>
    <t>Pre-Precipitation Overall Integration</t>
  </si>
  <si>
    <t>TP37</t>
  </si>
  <si>
    <t>TP38</t>
  </si>
  <si>
    <t>TP39</t>
  </si>
  <si>
    <t>TP40</t>
  </si>
  <si>
    <t>TP41</t>
  </si>
  <si>
    <t>TP42</t>
  </si>
  <si>
    <t>TP43</t>
  </si>
  <si>
    <t>TP44</t>
  </si>
  <si>
    <t>TP45</t>
  </si>
  <si>
    <t>TP46</t>
  </si>
  <si>
    <t>TP47</t>
  </si>
  <si>
    <t>TP48</t>
  </si>
  <si>
    <t>x</t>
  </si>
  <si>
    <t>y</t>
  </si>
  <si>
    <t>TP49</t>
  </si>
  <si>
    <t>TP50</t>
  </si>
  <si>
    <t>TP51</t>
  </si>
  <si>
    <t>TP52</t>
  </si>
  <si>
    <t>TP53</t>
  </si>
  <si>
    <t>TP54</t>
  </si>
  <si>
    <t>TP55</t>
  </si>
  <si>
    <t>TP56</t>
  </si>
  <si>
    <t>TP57</t>
  </si>
  <si>
    <t>TP58</t>
  </si>
  <si>
    <t>TP59</t>
  </si>
  <si>
    <t>TP60</t>
  </si>
  <si>
    <t>TP61</t>
  </si>
  <si>
    <t>TP62</t>
  </si>
  <si>
    <t>TP63</t>
  </si>
  <si>
    <t>TP15R</t>
  </si>
  <si>
    <t>TP40R</t>
  </si>
  <si>
    <t>1,2,3</t>
  </si>
  <si>
    <t>TP64</t>
  </si>
  <si>
    <t>TP65</t>
  </si>
  <si>
    <t>TP66</t>
  </si>
  <si>
    <t>TP67</t>
  </si>
  <si>
    <t>TP68</t>
  </si>
  <si>
    <t>TP69</t>
  </si>
  <si>
    <t>TP70</t>
  </si>
  <si>
    <t>TP71</t>
  </si>
  <si>
    <t>TP72</t>
  </si>
  <si>
    <t>TP73</t>
  </si>
  <si>
    <t>TP74</t>
  </si>
  <si>
    <t>TP75</t>
  </si>
  <si>
    <t>TP76</t>
  </si>
  <si>
    <t>TP77</t>
  </si>
  <si>
    <t>TP78</t>
  </si>
  <si>
    <t>TP79</t>
  </si>
  <si>
    <t>TP80</t>
  </si>
  <si>
    <t>TP81</t>
  </si>
  <si>
    <t>TP82</t>
  </si>
  <si>
    <t>Negative Sty Incorporation (mol%)</t>
  </si>
  <si>
    <t>TP83</t>
  </si>
  <si>
    <t>TP84</t>
  </si>
  <si>
    <t>TP85</t>
  </si>
  <si>
    <t>TP86</t>
  </si>
  <si>
    <t>TP87</t>
  </si>
  <si>
    <t>TP88</t>
  </si>
  <si>
    <t>TP89</t>
  </si>
  <si>
    <t>TP90</t>
  </si>
  <si>
    <t>TP91</t>
  </si>
  <si>
    <t>TP92</t>
  </si>
  <si>
    <t>TP93</t>
  </si>
  <si>
    <t>TP94</t>
  </si>
  <si>
    <t>TP49R</t>
  </si>
  <si>
    <t>TP58R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</si>
</sst>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9D5D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11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quotePrefix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quotePrefix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quotePrefix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quotePrefix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quotePrefix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D5D2"/>
      <color rgb="FFD1B7A1"/>
      <color rgb="FFCCCC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Styrene Incorporation</a:t>
            </a:r>
            <a:r>
              <a:rPr lang="en-SG" baseline="0"/>
              <a:t> vs. Feed</a:t>
            </a:r>
            <a:r>
              <a:rPr lang="en-SG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Batch'!$C$3:$C$59</c:f>
              <c:numCache>
                <c:formatCode>General</c:formatCode>
                <c:ptCount val="57"/>
                <c:pt idx="0">
                  <c:v>42.738015859210563</c:v>
                </c:pt>
                <c:pt idx="1">
                  <c:v>35.41030327849532</c:v>
                </c:pt>
                <c:pt idx="2">
                  <c:v>38.607005380121123</c:v>
                </c:pt>
                <c:pt idx="3">
                  <c:v>70.546105417396163</c:v>
                </c:pt>
                <c:pt idx="4">
                  <c:v>32.483981154151678</c:v>
                </c:pt>
                <c:pt idx="5">
                  <c:v>2.1826977467750002</c:v>
                </c:pt>
                <c:pt idx="6">
                  <c:v>26.227406083387478</c:v>
                </c:pt>
                <c:pt idx="7">
                  <c:v>46.493267505486052</c:v>
                </c:pt>
                <c:pt idx="8">
                  <c:v>27.88490173811547</c:v>
                </c:pt>
                <c:pt idx="9">
                  <c:v>27.25628652331007</c:v>
                </c:pt>
                <c:pt idx="10">
                  <c:v>26.060638326827139</c:v>
                </c:pt>
                <c:pt idx="11">
                  <c:v>7.0987826330544381</c:v>
                </c:pt>
                <c:pt idx="12">
                  <c:v>10.60184532674284</c:v>
                </c:pt>
                <c:pt idx="13">
                  <c:v>35.818897704004172</c:v>
                </c:pt>
                <c:pt idx="14">
                  <c:v>8.897586561647719</c:v>
                </c:pt>
                <c:pt idx="15">
                  <c:v>11.47785769024787</c:v>
                </c:pt>
                <c:pt idx="16">
                  <c:v>60.815744843317347</c:v>
                </c:pt>
                <c:pt idx="17">
                  <c:v>46.298334704757167</c:v>
                </c:pt>
                <c:pt idx="18">
                  <c:v>11.47674417755008</c:v>
                </c:pt>
                <c:pt idx="19">
                  <c:v>25.454685447875541</c:v>
                </c:pt>
                <c:pt idx="20">
                  <c:v>8.9827687505305711</c:v>
                </c:pt>
                <c:pt idx="21">
                  <c:v>29.068805531826278</c:v>
                </c:pt>
                <c:pt idx="22">
                  <c:v>46.493267505486052</c:v>
                </c:pt>
                <c:pt idx="23">
                  <c:v>33.333333333333343</c:v>
                </c:pt>
                <c:pt idx="24">
                  <c:v>26.227406083387478</c:v>
                </c:pt>
                <c:pt idx="25">
                  <c:v>46.493267505486052</c:v>
                </c:pt>
                <c:pt idx="26">
                  <c:v>46.298334704757167</c:v>
                </c:pt>
                <c:pt idx="28">
                  <c:v>18.12316921165079</c:v>
                </c:pt>
                <c:pt idx="29">
                  <c:v>25.14868723083956</c:v>
                </c:pt>
                <c:pt idx="30">
                  <c:v>10.863183508333631</c:v>
                </c:pt>
                <c:pt idx="31">
                  <c:v>39.452427329672133</c:v>
                </c:pt>
                <c:pt idx="32">
                  <c:v>53.26989081892247</c:v>
                </c:pt>
                <c:pt idx="33">
                  <c:v>21.184016350625981</c:v>
                </c:pt>
                <c:pt idx="34">
                  <c:v>45.921238145830692</c:v>
                </c:pt>
                <c:pt idx="35">
                  <c:v>43.571058978226993</c:v>
                </c:pt>
                <c:pt idx="36">
                  <c:v>16.446030555518909</c:v>
                </c:pt>
                <c:pt idx="37">
                  <c:v>21.27810248592591</c:v>
                </c:pt>
                <c:pt idx="38">
                  <c:v>24.10943710563782</c:v>
                </c:pt>
                <c:pt idx="39">
                  <c:v>42.09829843677128</c:v>
                </c:pt>
                <c:pt idx="41">
                  <c:v>48.137475834526107</c:v>
                </c:pt>
                <c:pt idx="42">
                  <c:v>15.13946797497962</c:v>
                </c:pt>
                <c:pt idx="43">
                  <c:v>29.138335967777898</c:v>
                </c:pt>
                <c:pt idx="44">
                  <c:v>10.85130643737582</c:v>
                </c:pt>
                <c:pt idx="45">
                  <c:v>38.499979676202628</c:v>
                </c:pt>
                <c:pt idx="46">
                  <c:v>76.771416367318878</c:v>
                </c:pt>
                <c:pt idx="47">
                  <c:v>41.61300467399407</c:v>
                </c:pt>
                <c:pt idx="48">
                  <c:v>66.29151461356625</c:v>
                </c:pt>
                <c:pt idx="49">
                  <c:v>11.38441770738722</c:v>
                </c:pt>
                <c:pt idx="50">
                  <c:v>45.567099506334927</c:v>
                </c:pt>
                <c:pt idx="51">
                  <c:v>9.3274770832810212</c:v>
                </c:pt>
                <c:pt idx="52">
                  <c:v>12.86149239682889</c:v>
                </c:pt>
                <c:pt idx="53">
                  <c:v>5</c:v>
                </c:pt>
                <c:pt idx="54">
                  <c:v>25</c:v>
                </c:pt>
                <c:pt idx="55">
                  <c:v>39.452427329672133</c:v>
                </c:pt>
                <c:pt idx="56">
                  <c:v>35.818897700000001</c:v>
                </c:pt>
              </c:numCache>
            </c:numRef>
          </c:xVal>
          <c:yVal>
            <c:numRef>
              <c:f>'Consolidated Data for all Batch'!$O$3:$O$59</c:f>
              <c:numCache>
                <c:formatCode>General</c:formatCode>
                <c:ptCount val="57"/>
                <c:pt idx="0">
                  <c:v>48.989589712186167</c:v>
                </c:pt>
                <c:pt idx="1">
                  <c:v>25.616394492475187</c:v>
                </c:pt>
                <c:pt idx="2">
                  <c:v>29.951329090228381</c:v>
                </c:pt>
                <c:pt idx="3">
                  <c:v>63.999999999999993</c:v>
                </c:pt>
                <c:pt idx="4">
                  <c:v>23.034840195796143</c:v>
                </c:pt>
                <c:pt idx="5">
                  <c:v>0.9207891162726457</c:v>
                </c:pt>
                <c:pt idx="6">
                  <c:v>42.260961436872691</c:v>
                </c:pt>
                <c:pt idx="7">
                  <c:v>58.351568198395334</c:v>
                </c:pt>
                <c:pt idx="8">
                  <c:v>17.621145374449341</c:v>
                </c:pt>
                <c:pt idx="9">
                  <c:v>19.403347077370846</c:v>
                </c:pt>
                <c:pt idx="10">
                  <c:v>19.361084220716361</c:v>
                </c:pt>
                <c:pt idx="11">
                  <c:v>4.8163756773028306</c:v>
                </c:pt>
                <c:pt idx="12">
                  <c:v>8.8691796008869179</c:v>
                </c:pt>
                <c:pt idx="13">
                  <c:v>50.062578222778477</c:v>
                </c:pt>
                <c:pt idx="14">
                  <c:v>5.9545962039449201</c:v>
                </c:pt>
                <c:pt idx="15">
                  <c:v>10.117617301125586</c:v>
                </c:pt>
                <c:pt idx="16">
                  <c:v>51.314945477870424</c:v>
                </c:pt>
                <c:pt idx="17">
                  <c:v>40.526849037487331</c:v>
                </c:pt>
                <c:pt idx="18">
                  <c:v>9.2176518032031343</c:v>
                </c:pt>
                <c:pt idx="19">
                  <c:v>18.169429934135817</c:v>
                </c:pt>
                <c:pt idx="20">
                  <c:v>5.9826503140891418</c:v>
                </c:pt>
                <c:pt idx="21">
                  <c:v>21.214531954388754</c:v>
                </c:pt>
                <c:pt idx="22">
                  <c:v>57.553956834532372</c:v>
                </c:pt>
                <c:pt idx="23">
                  <c:v>25.007814942169432</c:v>
                </c:pt>
                <c:pt idx="24">
                  <c:v>43.057050592034443</c:v>
                </c:pt>
                <c:pt idx="25">
                  <c:v>55.90496156533893</c:v>
                </c:pt>
                <c:pt idx="26">
                  <c:v>39.72194637537239</c:v>
                </c:pt>
                <c:pt idx="28">
                  <c:v>19.930244145490782</c:v>
                </c:pt>
                <c:pt idx="29">
                  <c:v>19.900497512437809</c:v>
                </c:pt>
                <c:pt idx="30">
                  <c:v>13.920306246737429</c:v>
                </c:pt>
                <c:pt idx="31">
                  <c:v>41.279669762641902</c:v>
                </c:pt>
                <c:pt idx="32">
                  <c:v>44.868199663488504</c:v>
                </c:pt>
                <c:pt idx="33">
                  <c:v>18.310826276035709</c:v>
                </c:pt>
                <c:pt idx="34">
                  <c:v>41.8848167539267</c:v>
                </c:pt>
                <c:pt idx="35">
                  <c:v>35.180299032541775</c:v>
                </c:pt>
                <c:pt idx="36">
                  <c:v>10.453416960669019</c:v>
                </c:pt>
                <c:pt idx="37">
                  <c:v>14.119308153900459</c:v>
                </c:pt>
                <c:pt idx="38">
                  <c:v>20.94240837696335</c:v>
                </c:pt>
                <c:pt idx="39">
                  <c:v>40.712468193384225</c:v>
                </c:pt>
                <c:pt idx="41">
                  <c:v>56.377730796335449</c:v>
                </c:pt>
                <c:pt idx="42">
                  <c:v>9.9366538318221345</c:v>
                </c:pt>
                <c:pt idx="43">
                  <c:v>22.650056625141566</c:v>
                </c:pt>
                <c:pt idx="44">
                  <c:v>6.589243060703402</c:v>
                </c:pt>
                <c:pt idx="45">
                  <c:v>35.13394817742644</c:v>
                </c:pt>
                <c:pt idx="46">
                  <c:v>84.745762711864401</c:v>
                </c:pt>
                <c:pt idx="47">
                  <c:v>32.428050263477907</c:v>
                </c:pt>
                <c:pt idx="48">
                  <c:v>55.363321799307961</c:v>
                </c:pt>
                <c:pt idx="49">
                  <c:v>11.269192844062545</c:v>
                </c:pt>
                <c:pt idx="50">
                  <c:v>46.647230320699705</c:v>
                </c:pt>
                <c:pt idx="51">
                  <c:v>6.1919504643962853</c:v>
                </c:pt>
                <c:pt idx="52">
                  <c:v>16.227180527383371</c:v>
                </c:pt>
                <c:pt idx="53">
                  <c:v>14.422210203713719</c:v>
                </c:pt>
                <c:pt idx="54">
                  <c:v>37.986704653371319</c:v>
                </c:pt>
                <c:pt idx="55">
                  <c:v>50.825921219822114</c:v>
                </c:pt>
                <c:pt idx="56">
                  <c:v>40.983606557377051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5-4B70-BA37-05F34AFEF24F}"/>
            </c:ext>
          </c:extLst>
        </c:ser>
        <c:ser>
          <c:idx val="2"/>
          <c:order val="1"/>
          <c:tx>
            <c:v>Diagonal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'Consolidated Data for all Batch'!$BF$4:$BF$5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'Consolidated Data for all Batch'!$BG$4:$BG$5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4B70-BA37-05F34AFEF24F}"/>
            </c:ext>
          </c:extLst>
        </c:ser>
        <c:ser>
          <c:idx val="4"/>
          <c:order val="2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'Consolidated Data for all Batch'!$C$61:$C$80</c:f>
              <c:numCache>
                <c:formatCode>General</c:formatCode>
                <c:ptCount val="20"/>
                <c:pt idx="0">
                  <c:v>35</c:v>
                </c:pt>
                <c:pt idx="1">
                  <c:v>15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75</c:v>
                </c:pt>
                <c:pt idx="8">
                  <c:v>5.8171414836313167</c:v>
                </c:pt>
                <c:pt idx="9">
                  <c:v>12.838396188867019</c:v>
                </c:pt>
                <c:pt idx="10">
                  <c:v>10.65426714826463</c:v>
                </c:pt>
                <c:pt idx="11">
                  <c:v>9.3009173220609362</c:v>
                </c:pt>
                <c:pt idx="12">
                  <c:v>5.6246800497920653</c:v>
                </c:pt>
                <c:pt idx="13">
                  <c:v>6.3499945151765171</c:v>
                </c:pt>
                <c:pt idx="14">
                  <c:v>5.9441503232691231</c:v>
                </c:pt>
                <c:pt idx="15">
                  <c:v>5.2308371809787602</c:v>
                </c:pt>
                <c:pt idx="16">
                  <c:v>5.0037769378934511</c:v>
                </c:pt>
                <c:pt idx="17">
                  <c:v>6.4876483106511316</c:v>
                </c:pt>
                <c:pt idx="18">
                  <c:v>5.8311530611412623</c:v>
                </c:pt>
                <c:pt idx="19">
                  <c:v>13.447861234984201</c:v>
                </c:pt>
              </c:numCache>
            </c:numRef>
          </c:xVal>
          <c:yVal>
            <c:numRef>
              <c:f>'Consolidated Data for all Batch'!$O$61:$O$80</c:f>
              <c:numCache>
                <c:formatCode>General</c:formatCode>
                <c:ptCount val="20"/>
                <c:pt idx="0">
                  <c:v>51.914341336794287</c:v>
                </c:pt>
                <c:pt idx="1">
                  <c:v>32.813781788351108</c:v>
                </c:pt>
                <c:pt idx="2">
                  <c:v>51.216389244558258</c:v>
                </c:pt>
                <c:pt idx="3">
                  <c:v>55.478502080443825</c:v>
                </c:pt>
                <c:pt idx="4">
                  <c:v>71.877807726864347</c:v>
                </c:pt>
                <c:pt idx="5">
                  <c:v>76.48183556405354</c:v>
                </c:pt>
                <c:pt idx="6">
                  <c:v>83.594566353187034</c:v>
                </c:pt>
                <c:pt idx="7">
                  <c:v>76.701821668264614</c:v>
                </c:pt>
                <c:pt idx="8">
                  <c:v>5.3379595649562965</c:v>
                </c:pt>
                <c:pt idx="9">
                  <c:v>20.817069997397866</c:v>
                </c:pt>
                <c:pt idx="10">
                  <c:v>7.2753728628592214</c:v>
                </c:pt>
                <c:pt idx="11">
                  <c:v>9.6420392913101125</c:v>
                </c:pt>
                <c:pt idx="12">
                  <c:v>7.83085356303837</c:v>
                </c:pt>
                <c:pt idx="13">
                  <c:v>4.8163756773028306</c:v>
                </c:pt>
                <c:pt idx="14">
                  <c:v>4.1673178100744908</c:v>
                </c:pt>
                <c:pt idx="15">
                  <c:v>4.2996882726002363</c:v>
                </c:pt>
                <c:pt idx="16">
                  <c:v>3.3318062554662444</c:v>
                </c:pt>
                <c:pt idx="17">
                  <c:v>5.2318357203583812</c:v>
                </c:pt>
                <c:pt idx="18">
                  <c:v>8.3307299802145174</c:v>
                </c:pt>
                <c:pt idx="19">
                  <c:v>25.698682942499197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5-4451-B224-77C8CA5FFA71}"/>
            </c:ext>
          </c:extLst>
        </c:ser>
        <c:ser>
          <c:idx val="1"/>
          <c:order val="3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Batch'!$C$82:$C$95</c:f>
              <c:numCache>
                <c:formatCode>General</c:formatCode>
                <c:ptCount val="14"/>
                <c:pt idx="0">
                  <c:v>56.42840274873388</c:v>
                </c:pt>
                <c:pt idx="1">
                  <c:v>71.540264223756864</c:v>
                </c:pt>
                <c:pt idx="2">
                  <c:v>75.42799063401479</c:v>
                </c:pt>
                <c:pt idx="3">
                  <c:v>57.908877127593144</c:v>
                </c:pt>
                <c:pt idx="4">
                  <c:v>78.470673794962252</c:v>
                </c:pt>
                <c:pt idx="5">
                  <c:v>66.358367656854881</c:v>
                </c:pt>
                <c:pt idx="6">
                  <c:v>26.24842565001839</c:v>
                </c:pt>
                <c:pt idx="7">
                  <c:v>42.274694573218042</c:v>
                </c:pt>
                <c:pt idx="8">
                  <c:v>8.1588840507531817</c:v>
                </c:pt>
                <c:pt idx="9">
                  <c:v>10.85451018064022</c:v>
                </c:pt>
                <c:pt idx="10">
                  <c:v>33.146630483740452</c:v>
                </c:pt>
                <c:pt idx="11">
                  <c:v>30.23066150536085</c:v>
                </c:pt>
                <c:pt idx="12">
                  <c:v>48.137475834526107</c:v>
                </c:pt>
                <c:pt idx="13">
                  <c:v>45.567099506334927</c:v>
                </c:pt>
              </c:numCache>
            </c:numRef>
          </c:xVal>
          <c:yVal>
            <c:numRef>
              <c:f>'Consolidated Data for all Batch'!$O$82:$O$95</c:f>
              <c:numCache>
                <c:formatCode>General</c:formatCode>
                <c:ptCount val="14"/>
                <c:pt idx="0">
                  <c:v>61.871616395978343</c:v>
                </c:pt>
                <c:pt idx="1">
                  <c:v>52.910052910052904</c:v>
                </c:pt>
                <c:pt idx="2">
                  <c:v>63.846767757382281</c:v>
                </c:pt>
                <c:pt idx="3">
                  <c:v>51.282051282051292</c:v>
                </c:pt>
                <c:pt idx="4">
                  <c:v>66.280033140016585</c:v>
                </c:pt>
                <c:pt idx="5">
                  <c:v>47.675804529201429</c:v>
                </c:pt>
                <c:pt idx="6">
                  <c:v>32.760032760032757</c:v>
                </c:pt>
                <c:pt idx="7">
                  <c:v>43.501903208265361</c:v>
                </c:pt>
                <c:pt idx="8">
                  <c:v>9.6142290590073323</c:v>
                </c:pt>
                <c:pt idx="9">
                  <c:v>16.913319238900634</c:v>
                </c:pt>
                <c:pt idx="10">
                  <c:v>41.819132253005748</c:v>
                </c:pt>
                <c:pt idx="11">
                  <c:v>35.366931918656057</c:v>
                </c:pt>
                <c:pt idx="12">
                  <c:v>59.790732436472346</c:v>
                </c:pt>
                <c:pt idx="13">
                  <c:v>45.610034207525658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E-4DAB-8B98-FC9D81E2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47344"/>
        <c:axId val="1358336528"/>
      </c:scatterChart>
      <c:valAx>
        <c:axId val="13583473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Styrene Feed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8336528"/>
        <c:crosses val="autoZero"/>
        <c:crossBetween val="midCat"/>
        <c:majorUnit val="10"/>
      </c:valAx>
      <c:valAx>
        <c:axId val="135833652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Styrene Incorporation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834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02239533019471"/>
          <c:y val="9.8744734826727937E-2"/>
          <c:w val="0.24094684390036947"/>
          <c:h val="0.29293988129427534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Mp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Batch'!$V$3:$V$59</c:f>
              <c:numCache>
                <c:formatCode>#,##0</c:formatCode>
                <c:ptCount val="57"/>
                <c:pt idx="0">
                  <c:v>20559</c:v>
                </c:pt>
                <c:pt idx="1">
                  <c:v>5329</c:v>
                </c:pt>
                <c:pt idx="2">
                  <c:v>22248</c:v>
                </c:pt>
                <c:pt idx="3">
                  <c:v>29968</c:v>
                </c:pt>
                <c:pt idx="4">
                  <c:v>16280</c:v>
                </c:pt>
                <c:pt idx="5">
                  <c:v>102814</c:v>
                </c:pt>
                <c:pt idx="6">
                  <c:v>17271</c:v>
                </c:pt>
                <c:pt idx="7">
                  <c:v>30717</c:v>
                </c:pt>
                <c:pt idx="8">
                  <c:v>17860</c:v>
                </c:pt>
                <c:pt idx="9">
                  <c:v>27724</c:v>
                </c:pt>
                <c:pt idx="10">
                  <c:v>9821</c:v>
                </c:pt>
                <c:pt idx="11">
                  <c:v>17743</c:v>
                </c:pt>
                <c:pt idx="12">
                  <c:v>76836</c:v>
                </c:pt>
                <c:pt idx="13">
                  <c:v>16077</c:v>
                </c:pt>
                <c:pt idx="14">
                  <c:v>28597</c:v>
                </c:pt>
                <c:pt idx="15">
                  <c:v>57937</c:v>
                </c:pt>
                <c:pt idx="16">
                  <c:v>17877</c:v>
                </c:pt>
                <c:pt idx="17">
                  <c:v>26922</c:v>
                </c:pt>
                <c:pt idx="18">
                  <c:v>68249</c:v>
                </c:pt>
                <c:pt idx="19">
                  <c:v>22783</c:v>
                </c:pt>
                <c:pt idx="20">
                  <c:v>20723</c:v>
                </c:pt>
                <c:pt idx="21">
                  <c:v>15753</c:v>
                </c:pt>
                <c:pt idx="22" formatCode="General">
                  <c:v>20856</c:v>
                </c:pt>
                <c:pt idx="23">
                  <c:v>83174</c:v>
                </c:pt>
                <c:pt idx="24" formatCode="General">
                  <c:v>17159</c:v>
                </c:pt>
                <c:pt idx="25" formatCode="General">
                  <c:v>23894</c:v>
                </c:pt>
                <c:pt idx="26" formatCode="General">
                  <c:v>24176</c:v>
                </c:pt>
                <c:pt idx="28">
                  <c:v>17209</c:v>
                </c:pt>
                <c:pt idx="29">
                  <c:v>12630</c:v>
                </c:pt>
                <c:pt idx="30">
                  <c:v>12078</c:v>
                </c:pt>
                <c:pt idx="31">
                  <c:v>14160</c:v>
                </c:pt>
                <c:pt idx="32">
                  <c:v>14154</c:v>
                </c:pt>
                <c:pt idx="33">
                  <c:v>8360</c:v>
                </c:pt>
                <c:pt idx="34">
                  <c:v>40567</c:v>
                </c:pt>
                <c:pt idx="35">
                  <c:v>17436</c:v>
                </c:pt>
                <c:pt idx="36">
                  <c:v>20184</c:v>
                </c:pt>
                <c:pt idx="37">
                  <c:v>18493</c:v>
                </c:pt>
                <c:pt idx="38">
                  <c:v>15450</c:v>
                </c:pt>
                <c:pt idx="39">
                  <c:v>9182</c:v>
                </c:pt>
                <c:pt idx="41">
                  <c:v>17537</c:v>
                </c:pt>
                <c:pt idx="42">
                  <c:v>8244</c:v>
                </c:pt>
                <c:pt idx="43">
                  <c:v>24153</c:v>
                </c:pt>
                <c:pt idx="44">
                  <c:v>11037</c:v>
                </c:pt>
                <c:pt idx="45">
                  <c:v>11516</c:v>
                </c:pt>
                <c:pt idx="46">
                  <c:v>10274</c:v>
                </c:pt>
                <c:pt idx="47">
                  <c:v>16363</c:v>
                </c:pt>
                <c:pt idx="48">
                  <c:v>27757</c:v>
                </c:pt>
                <c:pt idx="49">
                  <c:v>17117</c:v>
                </c:pt>
                <c:pt idx="50">
                  <c:v>12254</c:v>
                </c:pt>
                <c:pt idx="51">
                  <c:v>31583</c:v>
                </c:pt>
                <c:pt idx="52">
                  <c:v>39054</c:v>
                </c:pt>
                <c:pt idx="53">
                  <c:v>27466</c:v>
                </c:pt>
                <c:pt idx="54">
                  <c:v>40131</c:v>
                </c:pt>
                <c:pt idx="55">
                  <c:v>15750</c:v>
                </c:pt>
                <c:pt idx="56">
                  <c:v>14146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Batch'!$V$61:$V$80</c:f>
              <c:numCache>
                <c:formatCode>General</c:formatCode>
                <c:ptCount val="20"/>
                <c:pt idx="0">
                  <c:v>51405</c:v>
                </c:pt>
                <c:pt idx="1">
                  <c:v>24356</c:v>
                </c:pt>
                <c:pt idx="2">
                  <c:v>21095</c:v>
                </c:pt>
                <c:pt idx="3">
                  <c:v>18179</c:v>
                </c:pt>
                <c:pt idx="4">
                  <c:v>28157</c:v>
                </c:pt>
                <c:pt idx="5">
                  <c:v>20078</c:v>
                </c:pt>
                <c:pt idx="6">
                  <c:v>19633</c:v>
                </c:pt>
                <c:pt idx="7">
                  <c:v>26190</c:v>
                </c:pt>
                <c:pt idx="8">
                  <c:v>56831</c:v>
                </c:pt>
                <c:pt idx="9">
                  <c:v>31033</c:v>
                </c:pt>
                <c:pt idx="10">
                  <c:v>21274</c:v>
                </c:pt>
                <c:pt idx="11">
                  <c:v>25425</c:v>
                </c:pt>
                <c:pt idx="12">
                  <c:v>15118</c:v>
                </c:pt>
                <c:pt idx="13">
                  <c:v>20350</c:v>
                </c:pt>
                <c:pt idx="14">
                  <c:v>22510</c:v>
                </c:pt>
                <c:pt idx="15">
                  <c:v>26057</c:v>
                </c:pt>
                <c:pt idx="16">
                  <c:v>22111</c:v>
                </c:pt>
                <c:pt idx="17">
                  <c:v>17631</c:v>
                </c:pt>
                <c:pt idx="18">
                  <c:v>19499</c:v>
                </c:pt>
                <c:pt idx="19">
                  <c:v>22116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6-4FB6-B94C-6E66A9762C2A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Batch'!$V$82:$V$95</c:f>
              <c:numCache>
                <c:formatCode>General</c:formatCode>
                <c:ptCount val="14"/>
                <c:pt idx="0">
                  <c:v>23089</c:v>
                </c:pt>
                <c:pt idx="1">
                  <c:v>16463</c:v>
                </c:pt>
                <c:pt idx="2">
                  <c:v>27921</c:v>
                </c:pt>
                <c:pt idx="3">
                  <c:v>16597</c:v>
                </c:pt>
                <c:pt idx="4">
                  <c:v>28784</c:v>
                </c:pt>
                <c:pt idx="5">
                  <c:v>45159</c:v>
                </c:pt>
                <c:pt idx="6">
                  <c:v>17263</c:v>
                </c:pt>
                <c:pt idx="7">
                  <c:v>45775</c:v>
                </c:pt>
                <c:pt idx="8">
                  <c:v>30784</c:v>
                </c:pt>
                <c:pt idx="9">
                  <c:v>17205</c:v>
                </c:pt>
                <c:pt idx="10">
                  <c:v>38292</c:v>
                </c:pt>
                <c:pt idx="11">
                  <c:v>32185</c:v>
                </c:pt>
                <c:pt idx="12">
                  <c:v>20301</c:v>
                </c:pt>
                <c:pt idx="13">
                  <c:v>15305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4-42DC-AE4F-C733AFCD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Mp (gmol</a:t>
                </a:r>
                <a:r>
                  <a:rPr lang="en-SG" baseline="30000"/>
                  <a:t>-1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20864398549917"/>
          <c:y val="3.5644857001628824E-2"/>
          <c:w val="0.19285014032275899"/>
          <c:h val="0.22184443232133569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PDI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Batch'!$W$3:$W$59</c:f>
              <c:numCache>
                <c:formatCode>General</c:formatCode>
                <c:ptCount val="57"/>
                <c:pt idx="0">
                  <c:v>1.7207720180433337</c:v>
                </c:pt>
                <c:pt idx="1">
                  <c:v>1.3621013133208255</c:v>
                </c:pt>
                <c:pt idx="2">
                  <c:v>1.4885385152431929</c:v>
                </c:pt>
                <c:pt idx="3">
                  <c:v>1.7184272608125819</c:v>
                </c:pt>
                <c:pt idx="4">
                  <c:v>1.6153056462902473</c:v>
                </c:pt>
                <c:pt idx="5">
                  <c:v>1.7734598630989422</c:v>
                </c:pt>
                <c:pt idx="6">
                  <c:v>1.5755478662053057</c:v>
                </c:pt>
                <c:pt idx="7">
                  <c:v>1.4762359304776678</c:v>
                </c:pt>
                <c:pt idx="8">
                  <c:v>1.7016079158936301</c:v>
                </c:pt>
                <c:pt idx="9">
                  <c:v>1.5926504318969303</c:v>
                </c:pt>
                <c:pt idx="10">
                  <c:v>1.5503865979381444</c:v>
                </c:pt>
                <c:pt idx="11">
                  <c:v>1.660974425380382</c:v>
                </c:pt>
                <c:pt idx="12">
                  <c:v>1.6646119301813251</c:v>
                </c:pt>
                <c:pt idx="13">
                  <c:v>1.4750546089995631</c:v>
                </c:pt>
                <c:pt idx="14">
                  <c:v>1.5573496932515338</c:v>
                </c:pt>
                <c:pt idx="15">
                  <c:v>1.5885109477256201</c:v>
                </c:pt>
                <c:pt idx="16">
                  <c:v>1.4757210955805122</c:v>
                </c:pt>
                <c:pt idx="17">
                  <c:v>1.5229976006942672</c:v>
                </c:pt>
                <c:pt idx="18">
                  <c:v>1.5820455215921212</c:v>
                </c:pt>
                <c:pt idx="19">
                  <c:v>1.5068124570643462</c:v>
                </c:pt>
                <c:pt idx="20">
                  <c:v>1.4870855468034438</c:v>
                </c:pt>
                <c:pt idx="21">
                  <c:v>1.5199300377427967</c:v>
                </c:pt>
                <c:pt idx="22">
                  <c:v>1.4471678556185599</c:v>
                </c:pt>
                <c:pt idx="23">
                  <c:v>1.7078505704166445</c:v>
                </c:pt>
                <c:pt idx="24">
                  <c:v>1.5499919627069603</c:v>
                </c:pt>
                <c:pt idx="25">
                  <c:v>1.4521573948439621</c:v>
                </c:pt>
                <c:pt idx="26">
                  <c:v>1.531844968268359</c:v>
                </c:pt>
                <c:pt idx="28">
                  <c:v>1.5701105543625229</c:v>
                </c:pt>
                <c:pt idx="29">
                  <c:v>1.7182281179675472</c:v>
                </c:pt>
                <c:pt idx="30">
                  <c:v>1.447611956174875</c:v>
                </c:pt>
                <c:pt idx="31">
                  <c:v>1.6623162974336478</c:v>
                </c:pt>
                <c:pt idx="32">
                  <c:v>1.682443588332416</c:v>
                </c:pt>
                <c:pt idx="33">
                  <c:v>1.5784808191960875</c:v>
                </c:pt>
                <c:pt idx="34">
                  <c:v>1.9526460633283775</c:v>
                </c:pt>
                <c:pt idx="35">
                  <c:v>1.7144811234725514</c:v>
                </c:pt>
                <c:pt idx="36">
                  <c:v>1.7032508419973642</c:v>
                </c:pt>
                <c:pt idx="37">
                  <c:v>1.6552724927442761</c:v>
                </c:pt>
                <c:pt idx="38">
                  <c:v>1.6019832782422712</c:v>
                </c:pt>
                <c:pt idx="39">
                  <c:v>1.6512835732304496</c:v>
                </c:pt>
                <c:pt idx="41">
                  <c:v>1.6148503390110798</c:v>
                </c:pt>
                <c:pt idx="42">
                  <c:v>1.5631724561942821</c:v>
                </c:pt>
                <c:pt idx="43">
                  <c:v>1.5914347143936312</c:v>
                </c:pt>
                <c:pt idx="44">
                  <c:v>1.6421914357682619</c:v>
                </c:pt>
                <c:pt idx="45">
                  <c:v>1.6420796665122741</c:v>
                </c:pt>
                <c:pt idx="46">
                  <c:v>1.6754237288135594</c:v>
                </c:pt>
                <c:pt idx="47">
                  <c:v>1.684860362567369</c:v>
                </c:pt>
                <c:pt idx="48">
                  <c:v>1.5775256892868044</c:v>
                </c:pt>
                <c:pt idx="49">
                  <c:v>1.5788523109761103</c:v>
                </c:pt>
                <c:pt idx="50">
                  <c:v>1.6457060725835428</c:v>
                </c:pt>
                <c:pt idx="51">
                  <c:v>1.5804767704889509</c:v>
                </c:pt>
                <c:pt idx="52">
                  <c:v>1.6080349783177437</c:v>
                </c:pt>
                <c:pt idx="53">
                  <c:v>1.3108929017225597</c:v>
                </c:pt>
                <c:pt idx="54">
                  <c:v>1.6533820205181708</c:v>
                </c:pt>
                <c:pt idx="55">
                  <c:v>1.5851864522750598</c:v>
                </c:pt>
                <c:pt idx="56">
                  <c:v>1.6056322946782311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Batch'!$W$61:$W$80</c:f>
              <c:numCache>
                <c:formatCode>General</c:formatCode>
                <c:ptCount val="20"/>
                <c:pt idx="0">
                  <c:v>1.6627037556937003</c:v>
                </c:pt>
                <c:pt idx="1">
                  <c:v>1.4612403100775193</c:v>
                </c:pt>
                <c:pt idx="2">
                  <c:v>1.7320554078634391</c:v>
                </c:pt>
                <c:pt idx="3">
                  <c:v>1.6771244023152421</c:v>
                </c:pt>
                <c:pt idx="4">
                  <c:v>1.8387398445262728</c:v>
                </c:pt>
                <c:pt idx="5">
                  <c:v>1.7825585229146059</c:v>
                </c:pt>
                <c:pt idx="6">
                  <c:v>1.7624065261726716</c:v>
                </c:pt>
                <c:pt idx="7">
                  <c:v>1.7450676262563594</c:v>
                </c:pt>
                <c:pt idx="8">
                  <c:v>1.6631410344922815</c:v>
                </c:pt>
                <c:pt idx="9">
                  <c:v>1.641037163528513</c:v>
                </c:pt>
                <c:pt idx="10">
                  <c:v>1.6384767894988719</c:v>
                </c:pt>
                <c:pt idx="11">
                  <c:v>1.6173143689102922</c:v>
                </c:pt>
                <c:pt idx="12">
                  <c:v>1.4693895323521728</c:v>
                </c:pt>
                <c:pt idx="13">
                  <c:v>1.6174889746416758</c:v>
                </c:pt>
                <c:pt idx="14">
                  <c:v>1.6175491489228064</c:v>
                </c:pt>
                <c:pt idx="15">
                  <c:v>1.6036408309135581</c:v>
                </c:pt>
                <c:pt idx="16">
                  <c:v>1.6429081930998635</c:v>
                </c:pt>
                <c:pt idx="17">
                  <c:v>1.5585770871419866</c:v>
                </c:pt>
                <c:pt idx="18">
                  <c:v>1.5405126218606753</c:v>
                </c:pt>
                <c:pt idx="19">
                  <c:v>1.4990593645484951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2-4414-9042-A8DF40FBA3F3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Batch'!$W$82:$W$95</c:f>
              <c:numCache>
                <c:formatCode>General</c:formatCode>
                <c:ptCount val="14"/>
                <c:pt idx="0">
                  <c:v>1.7106164383561644</c:v>
                </c:pt>
                <c:pt idx="1">
                  <c:v>1.7370964425251902</c:v>
                </c:pt>
                <c:pt idx="2">
                  <c:v>1.6944412868023189</c:v>
                </c:pt>
                <c:pt idx="3">
                  <c:v>1.6514189693801344</c:v>
                </c:pt>
                <c:pt idx="4">
                  <c:v>1.7403124478790237</c:v>
                </c:pt>
                <c:pt idx="5">
                  <c:v>1.6762798865324868</c:v>
                </c:pt>
                <c:pt idx="6">
                  <c:v>1.6978137166816412</c:v>
                </c:pt>
                <c:pt idx="7">
                  <c:v>1.7520043484169046</c:v>
                </c:pt>
                <c:pt idx="8">
                  <c:v>1.6434739698988403</c:v>
                </c:pt>
                <c:pt idx="9">
                  <c:v>1.5204948453608247</c:v>
                </c:pt>
                <c:pt idx="10">
                  <c:v>1.67458673795986</c:v>
                </c:pt>
                <c:pt idx="11">
                  <c:v>1.5978783714138465</c:v>
                </c:pt>
                <c:pt idx="12">
                  <c:v>1.6598126737889654</c:v>
                </c:pt>
                <c:pt idx="13">
                  <c:v>1.6173310573350739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08D-B0E0-C01A7731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  <c:max val="2"/>
          <c:min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13203615368087"/>
          <c:y val="3.1834212033134413E-2"/>
          <c:w val="0.19285014032275899"/>
          <c:h val="0.22158940733043436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MW 10% Low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Batch'!$X$3:$X$59</c:f>
              <c:numCache>
                <c:formatCode>#,##0</c:formatCode>
                <c:ptCount val="57"/>
                <c:pt idx="0">
                  <c:v>4924</c:v>
                </c:pt>
                <c:pt idx="1">
                  <c:v>2202</c:v>
                </c:pt>
                <c:pt idx="2">
                  <c:v>6980</c:v>
                </c:pt>
                <c:pt idx="3">
                  <c:v>6685</c:v>
                </c:pt>
                <c:pt idx="4">
                  <c:v>4061</c:v>
                </c:pt>
                <c:pt idx="5">
                  <c:v>22201</c:v>
                </c:pt>
                <c:pt idx="6">
                  <c:v>5025</c:v>
                </c:pt>
                <c:pt idx="7">
                  <c:v>10530</c:v>
                </c:pt>
                <c:pt idx="8">
                  <c:v>4753</c:v>
                </c:pt>
                <c:pt idx="9">
                  <c:v>7846</c:v>
                </c:pt>
                <c:pt idx="10">
                  <c:v>3062</c:v>
                </c:pt>
                <c:pt idx="11">
                  <c:v>4606</c:v>
                </c:pt>
                <c:pt idx="12">
                  <c:v>16572</c:v>
                </c:pt>
                <c:pt idx="13">
                  <c:v>4563</c:v>
                </c:pt>
                <c:pt idx="14">
                  <c:v>7692</c:v>
                </c:pt>
                <c:pt idx="15">
                  <c:v>13749</c:v>
                </c:pt>
                <c:pt idx="16">
                  <c:v>4918</c:v>
                </c:pt>
                <c:pt idx="17">
                  <c:v>7578</c:v>
                </c:pt>
                <c:pt idx="18">
                  <c:v>16312</c:v>
                </c:pt>
                <c:pt idx="19">
                  <c:v>6927</c:v>
                </c:pt>
                <c:pt idx="20">
                  <c:v>6612</c:v>
                </c:pt>
                <c:pt idx="21">
                  <c:v>4244</c:v>
                </c:pt>
                <c:pt idx="22" formatCode="General">
                  <c:v>6836</c:v>
                </c:pt>
                <c:pt idx="23">
                  <c:v>20005</c:v>
                </c:pt>
                <c:pt idx="24" formatCode="General">
                  <c:v>4827</c:v>
                </c:pt>
                <c:pt idx="25" formatCode="General">
                  <c:v>7589</c:v>
                </c:pt>
                <c:pt idx="26" formatCode="General">
                  <c:v>6871</c:v>
                </c:pt>
                <c:pt idx="28">
                  <c:v>4844</c:v>
                </c:pt>
                <c:pt idx="29">
                  <c:v>3101</c:v>
                </c:pt>
                <c:pt idx="30">
                  <c:v>3931</c:v>
                </c:pt>
                <c:pt idx="31">
                  <c:v>3366</c:v>
                </c:pt>
                <c:pt idx="32">
                  <c:v>3301</c:v>
                </c:pt>
                <c:pt idx="33">
                  <c:v>2556</c:v>
                </c:pt>
                <c:pt idx="34">
                  <c:v>11169</c:v>
                </c:pt>
                <c:pt idx="35">
                  <c:v>3861</c:v>
                </c:pt>
                <c:pt idx="36">
                  <c:v>4888</c:v>
                </c:pt>
                <c:pt idx="37">
                  <c:v>4503</c:v>
                </c:pt>
                <c:pt idx="38">
                  <c:v>3891</c:v>
                </c:pt>
                <c:pt idx="39">
                  <c:v>2524</c:v>
                </c:pt>
                <c:pt idx="41">
                  <c:v>4481</c:v>
                </c:pt>
                <c:pt idx="42">
                  <c:v>2560</c:v>
                </c:pt>
                <c:pt idx="43">
                  <c:v>6438</c:v>
                </c:pt>
                <c:pt idx="44">
                  <c:v>2964</c:v>
                </c:pt>
                <c:pt idx="45">
                  <c:v>3237</c:v>
                </c:pt>
                <c:pt idx="46">
                  <c:v>2584</c:v>
                </c:pt>
                <c:pt idx="47">
                  <c:v>3632</c:v>
                </c:pt>
                <c:pt idx="48">
                  <c:v>7395</c:v>
                </c:pt>
                <c:pt idx="49">
                  <c:v>4648</c:v>
                </c:pt>
                <c:pt idx="50">
                  <c:v>3100</c:v>
                </c:pt>
                <c:pt idx="51">
                  <c:v>8803</c:v>
                </c:pt>
                <c:pt idx="52">
                  <c:v>10434</c:v>
                </c:pt>
                <c:pt idx="53">
                  <c:v>11133</c:v>
                </c:pt>
                <c:pt idx="54">
                  <c:v>10607</c:v>
                </c:pt>
                <c:pt idx="55">
                  <c:v>4486</c:v>
                </c:pt>
                <c:pt idx="56">
                  <c:v>3447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Batch'!$X$61:$X$80</c:f>
              <c:numCache>
                <c:formatCode>General</c:formatCode>
                <c:ptCount val="20"/>
                <c:pt idx="0">
                  <c:v>13037</c:v>
                </c:pt>
                <c:pt idx="1">
                  <c:v>8222</c:v>
                </c:pt>
                <c:pt idx="2">
                  <c:v>5123</c:v>
                </c:pt>
                <c:pt idx="3">
                  <c:v>4238</c:v>
                </c:pt>
                <c:pt idx="4">
                  <c:v>5689</c:v>
                </c:pt>
                <c:pt idx="5">
                  <c:v>4084</c:v>
                </c:pt>
                <c:pt idx="6">
                  <c:v>3988</c:v>
                </c:pt>
                <c:pt idx="7">
                  <c:v>5542</c:v>
                </c:pt>
                <c:pt idx="8">
                  <c:v>13190</c:v>
                </c:pt>
                <c:pt idx="9">
                  <c:v>8360</c:v>
                </c:pt>
                <c:pt idx="10">
                  <c:v>5340</c:v>
                </c:pt>
                <c:pt idx="11">
                  <c:v>6663</c:v>
                </c:pt>
                <c:pt idx="12">
                  <c:v>4628</c:v>
                </c:pt>
                <c:pt idx="13">
                  <c:v>5406</c:v>
                </c:pt>
                <c:pt idx="14">
                  <c:v>5929</c:v>
                </c:pt>
                <c:pt idx="15">
                  <c:v>6632</c:v>
                </c:pt>
                <c:pt idx="16">
                  <c:v>5630</c:v>
                </c:pt>
                <c:pt idx="17">
                  <c:v>5065</c:v>
                </c:pt>
                <c:pt idx="18">
                  <c:v>6096</c:v>
                </c:pt>
                <c:pt idx="19">
                  <c:v>7966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4-40A2-AC13-CF766D726A8D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Batch'!$X$82:$X$95</c:f>
              <c:numCache>
                <c:formatCode>General</c:formatCode>
                <c:ptCount val="14"/>
                <c:pt idx="0">
                  <c:v>5440</c:v>
                </c:pt>
                <c:pt idx="1">
                  <c:v>3349</c:v>
                </c:pt>
                <c:pt idx="2">
                  <c:v>6151</c:v>
                </c:pt>
                <c:pt idx="3">
                  <c:v>3884</c:v>
                </c:pt>
                <c:pt idx="4">
                  <c:v>6230</c:v>
                </c:pt>
                <c:pt idx="5">
                  <c:v>10569</c:v>
                </c:pt>
                <c:pt idx="6">
                  <c:v>3340</c:v>
                </c:pt>
                <c:pt idx="7">
                  <c:v>10508</c:v>
                </c:pt>
                <c:pt idx="8">
                  <c:v>7316</c:v>
                </c:pt>
                <c:pt idx="9">
                  <c:v>4600</c:v>
                </c:pt>
                <c:pt idx="10">
                  <c:v>9677</c:v>
                </c:pt>
                <c:pt idx="11">
                  <c:v>8860</c:v>
                </c:pt>
                <c:pt idx="12">
                  <c:v>4972</c:v>
                </c:pt>
                <c:pt idx="13">
                  <c:v>3613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3BC-BFB2-CCF30BD6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  <c:max val="1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Mw 10% Low (gmol</a:t>
                </a:r>
                <a:r>
                  <a:rPr lang="en-SG" baseline="30000"/>
                  <a:t>-1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07425032071397"/>
          <c:y val="1.6665030704864834E-2"/>
          <c:w val="0.19285014032275899"/>
          <c:h val="0.22133496800279195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MW 10% High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Batch'!$Y$3:$Y$59</c:f>
              <c:numCache>
                <c:formatCode>#,##0</c:formatCode>
                <c:ptCount val="57"/>
                <c:pt idx="0">
                  <c:v>61576</c:v>
                </c:pt>
                <c:pt idx="1">
                  <c:v>15305</c:v>
                </c:pt>
                <c:pt idx="2">
                  <c:v>62372</c:v>
                </c:pt>
                <c:pt idx="3">
                  <c:v>85315</c:v>
                </c:pt>
                <c:pt idx="4">
                  <c:v>44265</c:v>
                </c:pt>
                <c:pt idx="5">
                  <c:v>301545</c:v>
                </c:pt>
                <c:pt idx="6">
                  <c:v>52750</c:v>
                </c:pt>
                <c:pt idx="7">
                  <c:v>91579</c:v>
                </c:pt>
                <c:pt idx="8">
                  <c:v>60315</c:v>
                </c:pt>
                <c:pt idx="9">
                  <c:v>84084</c:v>
                </c:pt>
                <c:pt idx="10">
                  <c:v>30563</c:v>
                </c:pt>
                <c:pt idx="11">
                  <c:v>54593</c:v>
                </c:pt>
                <c:pt idx="12">
                  <c:v>195608</c:v>
                </c:pt>
                <c:pt idx="13">
                  <c:v>39997</c:v>
                </c:pt>
                <c:pt idx="14">
                  <c:v>78098</c:v>
                </c:pt>
                <c:pt idx="15">
                  <c:v>142692</c:v>
                </c:pt>
                <c:pt idx="16">
                  <c:v>43062</c:v>
                </c:pt>
                <c:pt idx="17">
                  <c:v>72519</c:v>
                </c:pt>
                <c:pt idx="18">
                  <c:v>168550</c:v>
                </c:pt>
                <c:pt idx="19">
                  <c:v>64752</c:v>
                </c:pt>
                <c:pt idx="20">
                  <c:v>59628</c:v>
                </c:pt>
                <c:pt idx="21">
                  <c:v>40512</c:v>
                </c:pt>
                <c:pt idx="22" formatCode="General">
                  <c:v>56618</c:v>
                </c:pt>
                <c:pt idx="23">
                  <c:v>249983</c:v>
                </c:pt>
                <c:pt idx="24" formatCode="General">
                  <c:v>47196</c:v>
                </c:pt>
                <c:pt idx="25" formatCode="General">
                  <c:v>63752</c:v>
                </c:pt>
                <c:pt idx="26" formatCode="General">
                  <c:v>65766</c:v>
                </c:pt>
                <c:pt idx="28">
                  <c:v>49934</c:v>
                </c:pt>
                <c:pt idx="29">
                  <c:v>39036</c:v>
                </c:pt>
                <c:pt idx="30">
                  <c:v>32846</c:v>
                </c:pt>
                <c:pt idx="31">
                  <c:v>38703</c:v>
                </c:pt>
                <c:pt idx="32">
                  <c:v>40379</c:v>
                </c:pt>
                <c:pt idx="33">
                  <c:v>26586</c:v>
                </c:pt>
                <c:pt idx="34">
                  <c:v>191622</c:v>
                </c:pt>
                <c:pt idx="35">
                  <c:v>49013</c:v>
                </c:pt>
                <c:pt idx="36">
                  <c:v>61764</c:v>
                </c:pt>
                <c:pt idx="37">
                  <c:v>53730</c:v>
                </c:pt>
                <c:pt idx="38">
                  <c:v>41804</c:v>
                </c:pt>
                <c:pt idx="39">
                  <c:v>29222</c:v>
                </c:pt>
                <c:pt idx="41">
                  <c:v>49592</c:v>
                </c:pt>
                <c:pt idx="42">
                  <c:v>26276</c:v>
                </c:pt>
                <c:pt idx="43">
                  <c:v>68977</c:v>
                </c:pt>
                <c:pt idx="44">
                  <c:v>34544</c:v>
                </c:pt>
                <c:pt idx="45">
                  <c:v>37905</c:v>
                </c:pt>
                <c:pt idx="46">
                  <c:v>30967</c:v>
                </c:pt>
                <c:pt idx="47">
                  <c:v>44515</c:v>
                </c:pt>
                <c:pt idx="48">
                  <c:v>76714</c:v>
                </c:pt>
                <c:pt idx="49">
                  <c:v>48973</c:v>
                </c:pt>
                <c:pt idx="50">
                  <c:v>36159</c:v>
                </c:pt>
                <c:pt idx="51">
                  <c:v>92703</c:v>
                </c:pt>
                <c:pt idx="52">
                  <c:v>113623</c:v>
                </c:pt>
                <c:pt idx="53">
                  <c:v>69558</c:v>
                </c:pt>
                <c:pt idx="54">
                  <c:v>123842</c:v>
                </c:pt>
                <c:pt idx="55">
                  <c:v>47720</c:v>
                </c:pt>
                <c:pt idx="56">
                  <c:v>38095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3-47C5-AAA6-82F2C819A470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Batch'!$Y$61:$Y$80</c:f>
              <c:numCache>
                <c:formatCode>General</c:formatCode>
                <c:ptCount val="20"/>
                <c:pt idx="0">
                  <c:v>153986</c:v>
                </c:pt>
                <c:pt idx="1">
                  <c:v>70786</c:v>
                </c:pt>
                <c:pt idx="2">
                  <c:v>66502</c:v>
                </c:pt>
                <c:pt idx="3">
                  <c:v>52098</c:v>
                </c:pt>
                <c:pt idx="4">
                  <c:v>85282</c:v>
                </c:pt>
                <c:pt idx="5">
                  <c:v>56665</c:v>
                </c:pt>
                <c:pt idx="6">
                  <c:v>53371</c:v>
                </c:pt>
                <c:pt idx="7">
                  <c:v>72107</c:v>
                </c:pt>
                <c:pt idx="8">
                  <c:v>154462</c:v>
                </c:pt>
                <c:pt idx="9">
                  <c:v>94657</c:v>
                </c:pt>
                <c:pt idx="10">
                  <c:v>61669</c:v>
                </c:pt>
                <c:pt idx="11">
                  <c:v>74192</c:v>
                </c:pt>
                <c:pt idx="12">
                  <c:v>40676</c:v>
                </c:pt>
                <c:pt idx="13">
                  <c:v>60460</c:v>
                </c:pt>
                <c:pt idx="14">
                  <c:v>66477</c:v>
                </c:pt>
                <c:pt idx="15">
                  <c:v>72367</c:v>
                </c:pt>
                <c:pt idx="16">
                  <c:v>65814</c:v>
                </c:pt>
                <c:pt idx="17">
                  <c:v>52189</c:v>
                </c:pt>
                <c:pt idx="18">
                  <c:v>60769</c:v>
                </c:pt>
                <c:pt idx="19">
                  <c:v>73729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2-45B4-A764-1338E0303040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Batch'!$Y$82:$Y$95</c:f>
              <c:numCache>
                <c:formatCode>General</c:formatCode>
                <c:ptCount val="14"/>
                <c:pt idx="0">
                  <c:v>67664</c:v>
                </c:pt>
                <c:pt idx="1">
                  <c:v>43332</c:v>
                </c:pt>
                <c:pt idx="2">
                  <c:v>75490</c:v>
                </c:pt>
                <c:pt idx="3">
                  <c:v>44538</c:v>
                </c:pt>
                <c:pt idx="4">
                  <c:v>80645</c:v>
                </c:pt>
                <c:pt idx="5">
                  <c:v>126158</c:v>
                </c:pt>
                <c:pt idx="6">
                  <c:v>40856</c:v>
                </c:pt>
                <c:pt idx="7">
                  <c:v>135851</c:v>
                </c:pt>
                <c:pt idx="8">
                  <c:v>83164</c:v>
                </c:pt>
                <c:pt idx="9">
                  <c:v>43969</c:v>
                </c:pt>
                <c:pt idx="10">
                  <c:v>114333</c:v>
                </c:pt>
                <c:pt idx="11">
                  <c:v>92859</c:v>
                </c:pt>
                <c:pt idx="12">
                  <c:v>58672</c:v>
                </c:pt>
                <c:pt idx="13">
                  <c:v>40283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5E4-9E81-BE0EDC96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  <c:max val="2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Mw 10% High (gmol</a:t>
                </a:r>
                <a:r>
                  <a:rPr lang="en-SG" baseline="30000"/>
                  <a:t>-1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3169840748117"/>
          <c:y val="2.0454097248928844E-2"/>
          <c:w val="0.19291809377173952"/>
          <c:h val="0.22133496800279195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Asymmetry Factor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Batch'!$Z$3:$Z$59</c:f>
              <c:numCache>
                <c:formatCode>General</c:formatCode>
                <c:ptCount val="57"/>
                <c:pt idx="0">
                  <c:v>1.3028370743991124</c:v>
                </c:pt>
                <c:pt idx="1">
                  <c:v>0.83771013038083464</c:v>
                </c:pt>
                <c:pt idx="2">
                  <c:v>1.1244963623365123</c:v>
                </c:pt>
                <c:pt idx="3">
                  <c:v>1.433984945508642</c:v>
                </c:pt>
                <c:pt idx="4">
                  <c:v>1.3881514451122579</c:v>
                </c:pt>
                <c:pt idx="5">
                  <c:v>1.4245236373443142</c:v>
                </c:pt>
                <c:pt idx="6">
                  <c:v>1.1057453324340372</c:v>
                </c:pt>
                <c:pt idx="7">
                  <c:v>0.9800456756520225</c:v>
                </c:pt>
                <c:pt idx="8">
                  <c:v>1.0877311508397867</c:v>
                </c:pt>
                <c:pt idx="9">
                  <c:v>1.1376965527833123</c:v>
                </c:pt>
                <c:pt idx="10">
                  <c:v>1.0265906358538774</c:v>
                </c:pt>
                <c:pt idx="11">
                  <c:v>1.1999410574327651</c:v>
                </c:pt>
                <c:pt idx="12">
                  <c:v>1.6415818886932771</c:v>
                </c:pt>
                <c:pt idx="13">
                  <c:v>1.3818180435077347</c:v>
                </c:pt>
                <c:pt idx="14">
                  <c:v>1.3070268056545791</c:v>
                </c:pt>
                <c:pt idx="15">
                  <c:v>1.5958489473619513</c:v>
                </c:pt>
                <c:pt idx="16">
                  <c:v>1.4680638210316426</c:v>
                </c:pt>
                <c:pt idx="17">
                  <c:v>1.2793302477491801</c:v>
                </c:pt>
                <c:pt idx="18">
                  <c:v>1.5831321549793995</c:v>
                </c:pt>
                <c:pt idx="19">
                  <c:v>1.1398093803503071</c:v>
                </c:pt>
                <c:pt idx="20">
                  <c:v>1.0808765994052607</c:v>
                </c:pt>
                <c:pt idx="21">
                  <c:v>1.3884923385370551</c:v>
                </c:pt>
                <c:pt idx="22">
                  <c:v>1.1169073326559522</c:v>
                </c:pt>
                <c:pt idx="23">
                  <c:v>1.2948721402795098</c:v>
                </c:pt>
                <c:pt idx="24">
                  <c:v>1.2535232273020707</c:v>
                </c:pt>
                <c:pt idx="25">
                  <c:v>1.1686966594775519</c:v>
                </c:pt>
                <c:pt idx="26">
                  <c:v>1.2571172369358232</c:v>
                </c:pt>
                <c:pt idx="28">
                  <c:v>1.1900195411420358</c:v>
                </c:pt>
                <c:pt idx="29">
                  <c:v>1.2445397431859964</c:v>
                </c:pt>
                <c:pt idx="30">
                  <c:v>1.1219932050001058</c:v>
                </c:pt>
                <c:pt idx="31">
                  <c:v>1.4288430309831248</c:v>
                </c:pt>
                <c:pt idx="32">
                  <c:v>1.3886810547449921</c:v>
                </c:pt>
                <c:pt idx="33">
                  <c:v>1.0242786039167602</c:v>
                </c:pt>
                <c:pt idx="34">
                  <c:v>0.83075999770070164</c:v>
                </c:pt>
                <c:pt idx="35">
                  <c:v>1.4586744274918453</c:v>
                </c:pt>
                <c:pt idx="36">
                  <c:v>1.2679438206515152</c:v>
                </c:pt>
                <c:pt idx="37">
                  <c:v>1.3244664913773341</c:v>
                </c:pt>
                <c:pt idx="38">
                  <c:v>1.3853388837961433</c:v>
                </c:pt>
                <c:pt idx="39">
                  <c:v>1.1155100423661555</c:v>
                </c:pt>
                <c:pt idx="41">
                  <c:v>1.3125973212077229</c:v>
                </c:pt>
                <c:pt idx="42">
                  <c:v>1.0088926471183717</c:v>
                </c:pt>
                <c:pt idx="43">
                  <c:v>1.2599917743308597</c:v>
                </c:pt>
                <c:pt idx="44">
                  <c:v>1.1522663461653866</c:v>
                </c:pt>
                <c:pt idx="45">
                  <c:v>1.0652579212476656</c:v>
                </c:pt>
                <c:pt idx="46">
                  <c:v>1.2510384560658672</c:v>
                </c:pt>
                <c:pt idx="47">
                  <c:v>1.5040307050768589</c:v>
                </c:pt>
                <c:pt idx="48">
                  <c:v>1.3010908519747177</c:v>
                </c:pt>
                <c:pt idx="49">
                  <c:v>1.2401434717305968</c:v>
                </c:pt>
                <c:pt idx="50">
                  <c:v>1.2702005418635633</c:v>
                </c:pt>
                <c:pt idx="51">
                  <c:v>1.186430146843592</c:v>
                </c:pt>
                <c:pt idx="52">
                  <c:v>1.2359072605927985</c:v>
                </c:pt>
                <c:pt idx="53">
                  <c:v>0.97182897580565331</c:v>
                </c:pt>
                <c:pt idx="54">
                  <c:v>1.1808369680338935</c:v>
                </c:pt>
                <c:pt idx="55">
                  <c:v>1.1329430193488077</c:v>
                </c:pt>
                <c:pt idx="56">
                  <c:v>1.4252520914782552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3-47C5-AAA6-82F2C819A470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Batch'!$Z$61:$Z$80</c:f>
              <c:numCache>
                <c:formatCode>General</c:formatCode>
                <c:ptCount val="20"/>
                <c:pt idx="0">
                  <c:v>1.2504887029381946</c:v>
                </c:pt>
                <c:pt idx="1">
                  <c:v>1.0178854867028775</c:v>
                </c:pt>
                <c:pt idx="2">
                  <c:v>1.2326256747018696</c:v>
                </c:pt>
                <c:pt idx="3">
                  <c:v>1.38306740028282</c:v>
                </c:pt>
                <c:pt idx="4">
                  <c:v>1.4431587463876612</c:v>
                </c:pt>
                <c:pt idx="5">
                  <c:v>1.5349384061594817</c:v>
                </c:pt>
                <c:pt idx="6">
                  <c:v>1.5938331899340408</c:v>
                </c:pt>
                <c:pt idx="7">
                  <c:v>1.5334349294074723</c:v>
                </c:pt>
                <c:pt idx="8">
                  <c:v>1.4608185008602852</c:v>
                </c:pt>
                <c:pt idx="9">
                  <c:v>1.1760962357586091</c:v>
                </c:pt>
                <c:pt idx="10">
                  <c:v>1.2987556109156599</c:v>
                </c:pt>
                <c:pt idx="11">
                  <c:v>1.2504751751786474</c:v>
                </c:pt>
                <c:pt idx="12">
                  <c:v>1.1960178881875456</c:v>
                </c:pt>
                <c:pt idx="13">
                  <c:v>1.2173479221116363</c:v>
                </c:pt>
                <c:pt idx="14">
                  <c:v>1.2319776197433536</c:v>
                </c:pt>
                <c:pt idx="15">
                  <c:v>1.3396263574512612</c:v>
                </c:pt>
                <c:pt idx="16">
                  <c:v>1.2541430670170646</c:v>
                </c:pt>
                <c:pt idx="17">
                  <c:v>1.1493638077866173</c:v>
                </c:pt>
                <c:pt idx="18">
                  <c:v>1.0228849964082267</c:v>
                </c:pt>
                <c:pt idx="19">
                  <c:v>0.84803852280178216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A-4733-9E12-46A1F0DE0B9F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Batch'!$Z$82:$Z$95</c:f>
              <c:numCache>
                <c:formatCode>General</c:formatCode>
                <c:ptCount val="14"/>
                <c:pt idx="0">
                  <c:v>1.3444754333725593</c:v>
                </c:pt>
                <c:pt idx="1">
                  <c:v>1.6454775914099768</c:v>
                </c:pt>
                <c:pt idx="2">
                  <c:v>1.5209454320413838</c:v>
                </c:pt>
                <c:pt idx="3">
                  <c:v>1.471305643551758</c:v>
                </c:pt>
                <c:pt idx="4">
                  <c:v>1.4855253233352383</c:v>
                </c:pt>
                <c:pt idx="5">
                  <c:v>1.4136085823738933</c:v>
                </c:pt>
                <c:pt idx="6">
                  <c:v>1.9066943266680219</c:v>
                </c:pt>
                <c:pt idx="7">
                  <c:v>1.3527977041013997</c:v>
                </c:pt>
                <c:pt idx="8">
                  <c:v>1.4458675465471549</c:v>
                </c:pt>
                <c:pt idx="9">
                  <c:v>1.4059097349561231</c:v>
                </c:pt>
                <c:pt idx="10">
                  <c:v>1.2574471574483381</c:v>
                </c:pt>
                <c:pt idx="11">
                  <c:v>1.2174179027348579</c:v>
                </c:pt>
                <c:pt idx="12">
                  <c:v>1.3255987563477278</c:v>
                </c:pt>
                <c:pt idx="13">
                  <c:v>1.4917501038509675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3A6-B3A1-210CF58C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  <c:max val="2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Asymmetry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88619287725148"/>
          <c:y val="2.045412847315712E-2"/>
          <c:w val="0.19291812945541717"/>
          <c:h val="0.22095440272433772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Mn vs. AIBN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27972803166854"/>
                  <c:y val="-0.64802815312356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'Consolidated Data for all Batch'!$G$3:$G$95</c:f>
              <c:numCache>
                <c:formatCode>General</c:formatCode>
                <c:ptCount val="93"/>
                <c:pt idx="0">
                  <c:v>1.74708329414122</c:v>
                </c:pt>
                <c:pt idx="1">
                  <c:v>4.0891307192277981</c:v>
                </c:pt>
                <c:pt idx="2">
                  <c:v>2.992601157071205</c:v>
                </c:pt>
                <c:pt idx="3">
                  <c:v>0.60448081080303884</c:v>
                </c:pt>
                <c:pt idx="4">
                  <c:v>4.3379316814548554</c:v>
                </c:pt>
                <c:pt idx="5">
                  <c:v>0.19288253990698789</c:v>
                </c:pt>
                <c:pt idx="6">
                  <c:v>1.308429723535403</c:v>
                </c:pt>
                <c:pt idx="7">
                  <c:v>3.3557356077709048</c:v>
                </c:pt>
                <c:pt idx="8">
                  <c:v>0.95346584560615544</c:v>
                </c:pt>
                <c:pt idx="9">
                  <c:v>2.5275223353346008</c:v>
                </c:pt>
                <c:pt idx="10">
                  <c:v>4.9443397339616988</c:v>
                </c:pt>
                <c:pt idx="11">
                  <c:v>2.37322470473433</c:v>
                </c:pt>
                <c:pt idx="12">
                  <c:v>5.2966075221499632E-2</c:v>
                </c:pt>
                <c:pt idx="13">
                  <c:v>4.9314850614301893</c:v>
                </c:pt>
                <c:pt idx="14">
                  <c:v>0.5542734224687943</c:v>
                </c:pt>
                <c:pt idx="15">
                  <c:v>0.1837757053163519</c:v>
                </c:pt>
                <c:pt idx="16">
                  <c:v>2.6382147518535621</c:v>
                </c:pt>
                <c:pt idx="17">
                  <c:v>1.397929294679378</c:v>
                </c:pt>
                <c:pt idx="18">
                  <c:v>0.18363369456937459</c:v>
                </c:pt>
                <c:pt idx="19">
                  <c:v>1.8016588374095579</c:v>
                </c:pt>
                <c:pt idx="20">
                  <c:v>1.895371987934541</c:v>
                </c:pt>
                <c:pt idx="21">
                  <c:v>1.57915851845406</c:v>
                </c:pt>
                <c:pt idx="22">
                  <c:v>3.3557356077709048</c:v>
                </c:pt>
                <c:pt idx="23">
                  <c:v>0.01</c:v>
                </c:pt>
                <c:pt idx="24">
                  <c:v>1.308429723535403</c:v>
                </c:pt>
                <c:pt idx="25">
                  <c:v>3.3557356077709048</c:v>
                </c:pt>
                <c:pt idx="26">
                  <c:v>1.397929294679378</c:v>
                </c:pt>
                <c:pt idx="28">
                  <c:v>4.8159597864188246</c:v>
                </c:pt>
                <c:pt idx="29">
                  <c:v>2.81021890043281</c:v>
                </c:pt>
                <c:pt idx="30">
                  <c:v>4.180993366064504</c:v>
                </c:pt>
                <c:pt idx="31">
                  <c:v>3.2596048526838421</c:v>
                </c:pt>
                <c:pt idx="32">
                  <c:v>2.4438761636707929</c:v>
                </c:pt>
                <c:pt idx="33">
                  <c:v>4.4807309159822761</c:v>
                </c:pt>
                <c:pt idx="34">
                  <c:v>0.1707389598712325</c:v>
                </c:pt>
                <c:pt idx="35">
                  <c:v>3.6762453414127232</c:v>
                </c:pt>
                <c:pt idx="36">
                  <c:v>1.338144353767857</c:v>
                </c:pt>
                <c:pt idx="37">
                  <c:v>2.8919532458018509</c:v>
                </c:pt>
                <c:pt idx="38">
                  <c:v>4.3687821798399087</c:v>
                </c:pt>
                <c:pt idx="39">
                  <c:v>3.246879500607029</c:v>
                </c:pt>
                <c:pt idx="41">
                  <c:v>3.3224899365752929</c:v>
                </c:pt>
                <c:pt idx="42">
                  <c:v>4.7212786497920751</c:v>
                </c:pt>
                <c:pt idx="43">
                  <c:v>1.062952139675617</c:v>
                </c:pt>
                <c:pt idx="44">
                  <c:v>1.1777873229235409</c:v>
                </c:pt>
                <c:pt idx="45">
                  <c:v>4.8966870898380872</c:v>
                </c:pt>
                <c:pt idx="46">
                  <c:v>4.924731168439612</c:v>
                </c:pt>
                <c:pt idx="47">
                  <c:v>3.3282660653069609</c:v>
                </c:pt>
                <c:pt idx="48">
                  <c:v>0.56845868377014996</c:v>
                </c:pt>
                <c:pt idx="49">
                  <c:v>2.9412421759031711</c:v>
                </c:pt>
                <c:pt idx="50">
                  <c:v>4.280840078489855</c:v>
                </c:pt>
                <c:pt idx="51">
                  <c:v>1.986792735652998</c:v>
                </c:pt>
                <c:pt idx="52">
                  <c:v>0.91699948379769924</c:v>
                </c:pt>
                <c:pt idx="53">
                  <c:v>0.1</c:v>
                </c:pt>
                <c:pt idx="54">
                  <c:v>0.1</c:v>
                </c:pt>
                <c:pt idx="55">
                  <c:v>3.2596048526838421</c:v>
                </c:pt>
                <c:pt idx="56">
                  <c:v>4.9314850610000001</c:v>
                </c:pt>
                <c:pt idx="58">
                  <c:v>0.5</c:v>
                </c:pt>
                <c:pt idx="59">
                  <c:v>1</c:v>
                </c:pt>
                <c:pt idx="60">
                  <c:v>1.5</c:v>
                </c:pt>
                <c:pt idx="61">
                  <c:v>2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0.19712415697984401</c:v>
                </c:pt>
                <c:pt idx="67">
                  <c:v>1.326026083091274</c:v>
                </c:pt>
                <c:pt idx="68">
                  <c:v>4.9908378348033873</c:v>
                </c:pt>
                <c:pt idx="69">
                  <c:v>3.4210793267283588</c:v>
                </c:pt>
                <c:pt idx="70">
                  <c:v>2.3036797321401541</c:v>
                </c:pt>
                <c:pt idx="71">
                  <c:v>3.835560642862692</c:v>
                </c:pt>
                <c:pt idx="72">
                  <c:v>4.0463502345420421</c:v>
                </c:pt>
                <c:pt idx="73">
                  <c:v>4.5309693358745422</c:v>
                </c:pt>
                <c:pt idx="74">
                  <c:v>2.5499191950727251</c:v>
                </c:pt>
                <c:pt idx="75">
                  <c:v>4.4239892229717226</c:v>
                </c:pt>
                <c:pt idx="76">
                  <c:v>1.155122591257095</c:v>
                </c:pt>
                <c:pt idx="77">
                  <c:v>0.199034633981064</c:v>
                </c:pt>
                <c:pt idx="79">
                  <c:v>1.589405279736966</c:v>
                </c:pt>
                <c:pt idx="80">
                  <c:v>3.2848049930296841</c:v>
                </c:pt>
                <c:pt idx="81">
                  <c:v>2.2420415605697781</c:v>
                </c:pt>
                <c:pt idx="82">
                  <c:v>3.62753784426488</c:v>
                </c:pt>
                <c:pt idx="83">
                  <c:v>1.0287138845026489</c:v>
                </c:pt>
                <c:pt idx="84">
                  <c:v>0.83972085314802825</c:v>
                </c:pt>
                <c:pt idx="85">
                  <c:v>4.3947493291087447</c:v>
                </c:pt>
                <c:pt idx="86">
                  <c:v>1.1800982298515741</c:v>
                </c:pt>
                <c:pt idx="87">
                  <c:v>0.72778959549963473</c:v>
                </c:pt>
                <c:pt idx="88">
                  <c:v>2.343185422625393</c:v>
                </c:pt>
                <c:pt idx="89">
                  <c:v>9.0641676923260098E-2</c:v>
                </c:pt>
                <c:pt idx="90">
                  <c:v>0.69851296938024465</c:v>
                </c:pt>
                <c:pt idx="91">
                  <c:v>3.3224899365752929</c:v>
                </c:pt>
                <c:pt idx="92">
                  <c:v>4.280840078489855</c:v>
                </c:pt>
              </c:numCache>
            </c:numRef>
          </c:xVal>
          <c:yVal>
            <c:numRef>
              <c:f>'Consolidated Data for all Batch'!$S$3:$S$95</c:f>
              <c:numCache>
                <c:formatCode>#,##0</c:formatCode>
                <c:ptCount val="93"/>
                <c:pt idx="0">
                  <c:v>13523</c:v>
                </c:pt>
                <c:pt idx="1">
                  <c:v>4797</c:v>
                </c:pt>
                <c:pt idx="2">
                  <c:v>17188</c:v>
                </c:pt>
                <c:pt idx="3">
                  <c:v>19075</c:v>
                </c:pt>
                <c:pt idx="4">
                  <c:v>10715</c:v>
                </c:pt>
                <c:pt idx="5">
                  <c:v>64280</c:v>
                </c:pt>
                <c:pt idx="6">
                  <c:v>13005</c:v>
                </c:pt>
                <c:pt idx="7">
                  <c:v>25143</c:v>
                </c:pt>
                <c:pt idx="8">
                  <c:v>12936</c:v>
                </c:pt>
                <c:pt idx="9">
                  <c:v>20491</c:v>
                </c:pt>
                <c:pt idx="10">
                  <c:v>7760</c:v>
                </c:pt>
                <c:pt idx="11">
                  <c:v>12356</c:v>
                </c:pt>
                <c:pt idx="12">
                  <c:v>47208</c:v>
                </c:pt>
                <c:pt idx="13">
                  <c:v>11445</c:v>
                </c:pt>
                <c:pt idx="14">
                  <c:v>20375</c:v>
                </c:pt>
                <c:pt idx="15">
                  <c:v>37131</c:v>
                </c:pt>
                <c:pt idx="16">
                  <c:v>12377</c:v>
                </c:pt>
                <c:pt idx="17">
                  <c:v>19589</c:v>
                </c:pt>
                <c:pt idx="18">
                  <c:v>44067</c:v>
                </c:pt>
                <c:pt idx="19">
                  <c:v>17468</c:v>
                </c:pt>
                <c:pt idx="20">
                  <c:v>16377</c:v>
                </c:pt>
                <c:pt idx="21">
                  <c:v>10863</c:v>
                </c:pt>
                <c:pt idx="22" formatCode="General">
                  <c:v>16401</c:v>
                </c:pt>
                <c:pt idx="23">
                  <c:v>56187</c:v>
                </c:pt>
                <c:pt idx="24" formatCode="General">
                  <c:v>12442</c:v>
                </c:pt>
                <c:pt idx="25" formatCode="General">
                  <c:v>18425</c:v>
                </c:pt>
                <c:pt idx="26" formatCode="General">
                  <c:v>17648</c:v>
                </c:pt>
                <c:pt idx="28">
                  <c:v>12573</c:v>
                </c:pt>
                <c:pt idx="29">
                  <c:v>8443</c:v>
                </c:pt>
                <c:pt idx="30">
                  <c:v>9401</c:v>
                </c:pt>
                <c:pt idx="31">
                  <c:v>9118</c:v>
                </c:pt>
                <c:pt idx="32">
                  <c:v>9085</c:v>
                </c:pt>
                <c:pt idx="33">
                  <c:v>6543</c:v>
                </c:pt>
                <c:pt idx="34">
                  <c:v>31613</c:v>
                </c:pt>
                <c:pt idx="35">
                  <c:v>10966</c:v>
                </c:pt>
                <c:pt idx="36">
                  <c:v>13658</c:v>
                </c:pt>
                <c:pt idx="37">
                  <c:v>12404</c:v>
                </c:pt>
                <c:pt idx="38">
                  <c:v>10286</c:v>
                </c:pt>
                <c:pt idx="39">
                  <c:v>6739</c:v>
                </c:pt>
                <c:pt idx="41">
                  <c:v>12094</c:v>
                </c:pt>
                <c:pt idx="42">
                  <c:v>6506</c:v>
                </c:pt>
                <c:pt idx="43">
                  <c:v>17209</c:v>
                </c:pt>
                <c:pt idx="44">
                  <c:v>7940</c:v>
                </c:pt>
                <c:pt idx="45">
                  <c:v>8636</c:v>
                </c:pt>
                <c:pt idx="46">
                  <c:v>7080</c:v>
                </c:pt>
                <c:pt idx="47">
                  <c:v>10205</c:v>
                </c:pt>
                <c:pt idx="48">
                  <c:v>19658</c:v>
                </c:pt>
                <c:pt idx="49">
                  <c:v>12181</c:v>
                </c:pt>
                <c:pt idx="50">
                  <c:v>8349</c:v>
                </c:pt>
                <c:pt idx="51">
                  <c:v>22988</c:v>
                </c:pt>
                <c:pt idx="52">
                  <c:v>27903</c:v>
                </c:pt>
                <c:pt idx="53">
                  <c:v>24034</c:v>
                </c:pt>
                <c:pt idx="54">
                  <c:v>28755</c:v>
                </c:pt>
                <c:pt idx="55">
                  <c:v>11692</c:v>
                </c:pt>
                <c:pt idx="56">
                  <c:v>9339</c:v>
                </c:pt>
                <c:pt idx="58" formatCode="General">
                  <c:v>34907</c:v>
                </c:pt>
                <c:pt idx="59" formatCode="General">
                  <c:v>19866</c:v>
                </c:pt>
                <c:pt idx="60" formatCode="General">
                  <c:v>14294</c:v>
                </c:pt>
                <c:pt idx="61" formatCode="General">
                  <c:v>11921</c:v>
                </c:pt>
                <c:pt idx="62" formatCode="General">
                  <c:v>17109</c:v>
                </c:pt>
                <c:pt idx="63" formatCode="General">
                  <c:v>12132</c:v>
                </c:pt>
                <c:pt idx="64" formatCode="General">
                  <c:v>11768</c:v>
                </c:pt>
                <c:pt idx="65" formatCode="General">
                  <c:v>16118</c:v>
                </c:pt>
                <c:pt idx="66" formatCode="General">
                  <c:v>36211</c:v>
                </c:pt>
                <c:pt idx="67" formatCode="General">
                  <c:v>22253</c:v>
                </c:pt>
                <c:pt idx="68" formatCode="General">
                  <c:v>14627</c:v>
                </c:pt>
                <c:pt idx="69" formatCode="General">
                  <c:v>17858</c:v>
                </c:pt>
                <c:pt idx="70" formatCode="General">
                  <c:v>11483</c:v>
                </c:pt>
                <c:pt idx="71" formatCode="General">
                  <c:v>14512</c:v>
                </c:pt>
                <c:pt idx="72" formatCode="General">
                  <c:v>15921</c:v>
                </c:pt>
                <c:pt idx="73" formatCode="General">
                  <c:v>17908</c:v>
                </c:pt>
                <c:pt idx="74" formatCode="General">
                  <c:v>15391</c:v>
                </c:pt>
                <c:pt idx="75" formatCode="General">
                  <c:v>13128</c:v>
                </c:pt>
                <c:pt idx="76" formatCode="General">
                  <c:v>15489</c:v>
                </c:pt>
                <c:pt idx="77" formatCode="General">
                  <c:v>19136</c:v>
                </c:pt>
                <c:pt idx="79" formatCode="General">
                  <c:v>15184</c:v>
                </c:pt>
                <c:pt idx="80" formatCode="General">
                  <c:v>9726</c:v>
                </c:pt>
                <c:pt idx="81" formatCode="General">
                  <c:v>17594</c:v>
                </c:pt>
                <c:pt idx="82" formatCode="General">
                  <c:v>10712</c:v>
                </c:pt>
                <c:pt idx="83" formatCode="General">
                  <c:v>17987</c:v>
                </c:pt>
                <c:pt idx="84" formatCode="General">
                  <c:v>29612</c:v>
                </c:pt>
                <c:pt idx="85" formatCode="General">
                  <c:v>10017</c:v>
                </c:pt>
                <c:pt idx="86" formatCode="General">
                  <c:v>29436</c:v>
                </c:pt>
                <c:pt idx="87" formatCode="General">
                  <c:v>20265</c:v>
                </c:pt>
                <c:pt idx="88" formatCode="General">
                  <c:v>12125</c:v>
                </c:pt>
                <c:pt idx="89" formatCode="General">
                  <c:v>26557</c:v>
                </c:pt>
                <c:pt idx="90" formatCode="General">
                  <c:v>23284</c:v>
                </c:pt>
                <c:pt idx="91" formatCode="General">
                  <c:v>13666</c:v>
                </c:pt>
                <c:pt idx="92" formatCode="General">
                  <c:v>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3-49B8-9278-B5AB27BD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13088"/>
        <c:axId val="1326305600"/>
      </c:scatterChart>
      <c:valAx>
        <c:axId val="1326313088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AIBN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6305600"/>
        <c:crosses val="autoZero"/>
        <c:crossBetween val="midCat"/>
      </c:valAx>
      <c:valAx>
        <c:axId val="132630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Mn (gmol-1)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63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Objective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'Pareto Front'!$D$2:$D$56</c:f>
              <c:numCache>
                <c:formatCode>General</c:formatCode>
                <c:ptCount val="55"/>
                <c:pt idx="0">
                  <c:v>-48.989589712186167</c:v>
                </c:pt>
                <c:pt idx="1">
                  <c:v>-25.616394492475187</c:v>
                </c:pt>
                <c:pt idx="2">
                  <c:v>-29.951329090228381</c:v>
                </c:pt>
                <c:pt idx="3">
                  <c:v>-63.999999999999993</c:v>
                </c:pt>
                <c:pt idx="4">
                  <c:v>-23.034840195796143</c:v>
                </c:pt>
                <c:pt idx="5">
                  <c:v>-0.9207891162726457</c:v>
                </c:pt>
                <c:pt idx="6">
                  <c:v>-42.260961436872691</c:v>
                </c:pt>
                <c:pt idx="7">
                  <c:v>-58.351568198395334</c:v>
                </c:pt>
                <c:pt idx="8">
                  <c:v>-17.621145374449341</c:v>
                </c:pt>
                <c:pt idx="9">
                  <c:v>-19.403347077370846</c:v>
                </c:pt>
                <c:pt idx="10">
                  <c:v>-19.361084220716361</c:v>
                </c:pt>
                <c:pt idx="11">
                  <c:v>-4.8163756773028306</c:v>
                </c:pt>
                <c:pt idx="12">
                  <c:v>-8.8691796008869179</c:v>
                </c:pt>
                <c:pt idx="13">
                  <c:v>-50.062578222778477</c:v>
                </c:pt>
                <c:pt idx="14">
                  <c:v>-5.9545962039449201</c:v>
                </c:pt>
                <c:pt idx="15">
                  <c:v>-10.117617301125586</c:v>
                </c:pt>
                <c:pt idx="16">
                  <c:v>-51.314945477870424</c:v>
                </c:pt>
                <c:pt idx="17">
                  <c:v>-40.526849037487331</c:v>
                </c:pt>
                <c:pt idx="18">
                  <c:v>-9.2176518032031343</c:v>
                </c:pt>
                <c:pt idx="19">
                  <c:v>-18.169429934135817</c:v>
                </c:pt>
                <c:pt idx="20">
                  <c:v>-5.9826503140891418</c:v>
                </c:pt>
                <c:pt idx="21">
                  <c:v>-21.214531954388754</c:v>
                </c:pt>
                <c:pt idx="22">
                  <c:v>-57.553956834532372</c:v>
                </c:pt>
                <c:pt idx="23">
                  <c:v>-25.007814942169432</c:v>
                </c:pt>
                <c:pt idx="24">
                  <c:v>-43.057050592034443</c:v>
                </c:pt>
                <c:pt idx="25">
                  <c:v>-55.90496156533893</c:v>
                </c:pt>
                <c:pt idx="26">
                  <c:v>-39.72194637537239</c:v>
                </c:pt>
                <c:pt idx="27">
                  <c:v>-19.930244145490782</c:v>
                </c:pt>
                <c:pt idx="28">
                  <c:v>-19.900497512437809</c:v>
                </c:pt>
                <c:pt idx="29">
                  <c:v>-13.920306246737429</c:v>
                </c:pt>
                <c:pt idx="30">
                  <c:v>-41.279669762641902</c:v>
                </c:pt>
                <c:pt idx="31">
                  <c:v>-44.868199663488504</c:v>
                </c:pt>
                <c:pt idx="32">
                  <c:v>-18.310826276035709</c:v>
                </c:pt>
                <c:pt idx="33">
                  <c:v>-41.8848167539267</c:v>
                </c:pt>
                <c:pt idx="34">
                  <c:v>-35.180299032541775</c:v>
                </c:pt>
                <c:pt idx="35">
                  <c:v>-10.453416960669019</c:v>
                </c:pt>
                <c:pt idx="36">
                  <c:v>-14.119308153900459</c:v>
                </c:pt>
                <c:pt idx="37">
                  <c:v>-20.94240837696335</c:v>
                </c:pt>
                <c:pt idx="38">
                  <c:v>-40.712468193384225</c:v>
                </c:pt>
                <c:pt idx="39">
                  <c:v>-56.377730796335449</c:v>
                </c:pt>
                <c:pt idx="40">
                  <c:v>-9.9366538318221345</c:v>
                </c:pt>
                <c:pt idx="41">
                  <c:v>-22.650056625141566</c:v>
                </c:pt>
                <c:pt idx="42">
                  <c:v>-6.589243060703402</c:v>
                </c:pt>
                <c:pt idx="43">
                  <c:v>-35.13394817742644</c:v>
                </c:pt>
                <c:pt idx="44">
                  <c:v>-84.745762711864401</c:v>
                </c:pt>
                <c:pt idx="45">
                  <c:v>-32.428050263477907</c:v>
                </c:pt>
                <c:pt idx="46">
                  <c:v>-55.363321799307961</c:v>
                </c:pt>
                <c:pt idx="47">
                  <c:v>-11.269192844062545</c:v>
                </c:pt>
                <c:pt idx="48">
                  <c:v>-46.647230320699705</c:v>
                </c:pt>
                <c:pt idx="49">
                  <c:v>-6.1919504643962853</c:v>
                </c:pt>
                <c:pt idx="50">
                  <c:v>-16.227180527383371</c:v>
                </c:pt>
                <c:pt idx="51">
                  <c:v>-14.422210203713719</c:v>
                </c:pt>
                <c:pt idx="52">
                  <c:v>-37.986704653371319</c:v>
                </c:pt>
                <c:pt idx="53">
                  <c:v>-50.825921219822114</c:v>
                </c:pt>
                <c:pt idx="54">
                  <c:v>-40.983606557377051</c:v>
                </c:pt>
              </c:numCache>
            </c:numRef>
          </c:xVal>
          <c:yVal>
            <c:numRef>
              <c:f>'Pareto Front'!$C$2:$C$56</c:f>
              <c:numCache>
                <c:formatCode>General</c:formatCode>
                <c:ptCount val="55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7">
                  <c:v>-23.22</c:v>
                </c:pt>
                <c:pt idx="28">
                  <c:v>-38.83</c:v>
                </c:pt>
                <c:pt idx="29">
                  <c:v>-27.69</c:v>
                </c:pt>
                <c:pt idx="30">
                  <c:v>-2.68</c:v>
                </c:pt>
                <c:pt idx="31">
                  <c:v>-24.9</c:v>
                </c:pt>
                <c:pt idx="32">
                  <c:v>-31.85</c:v>
                </c:pt>
                <c:pt idx="33">
                  <c:v>-0.87</c:v>
                </c:pt>
                <c:pt idx="34">
                  <c:v>-19.54</c:v>
                </c:pt>
                <c:pt idx="35">
                  <c:v>-43.1</c:v>
                </c:pt>
                <c:pt idx="36">
                  <c:v>-40.51</c:v>
                </c:pt>
                <c:pt idx="37">
                  <c:v>-29.2</c:v>
                </c:pt>
                <c:pt idx="38">
                  <c:v>-23.45</c:v>
                </c:pt>
                <c:pt idx="39">
                  <c:v>22.03</c:v>
                </c:pt>
                <c:pt idx="40">
                  <c:v>-46.52</c:v>
                </c:pt>
                <c:pt idx="41">
                  <c:v>-28.06</c:v>
                </c:pt>
                <c:pt idx="42">
                  <c:v>-56.36</c:v>
                </c:pt>
                <c:pt idx="43">
                  <c:v>-14.22</c:v>
                </c:pt>
                <c:pt idx="44">
                  <c:v>45.94</c:v>
                </c:pt>
                <c:pt idx="45">
                  <c:v>-24.34</c:v>
                </c:pt>
                <c:pt idx="46">
                  <c:v>-5.0599999999999996</c:v>
                </c:pt>
                <c:pt idx="47">
                  <c:v>-31.78</c:v>
                </c:pt>
                <c:pt idx="48">
                  <c:v>3.82</c:v>
                </c:pt>
                <c:pt idx="49">
                  <c:v>-37.229999999999997</c:v>
                </c:pt>
                <c:pt idx="50">
                  <c:v>-23.98</c:v>
                </c:pt>
                <c:pt idx="51">
                  <c:v>-4.8899999999999997</c:v>
                </c:pt>
                <c:pt idx="52">
                  <c:v>5.99</c:v>
                </c:pt>
                <c:pt idx="53">
                  <c:v>4.7699999999999996</c:v>
                </c:pt>
                <c:pt idx="54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4-4912-82FB-E0B0C016AB76}"/>
            </c:ext>
          </c:extLst>
        </c:ser>
        <c:ser>
          <c:idx val="4"/>
          <c:order val="2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'Pareto Front'!$D$57:$D$76</c:f>
              <c:numCache>
                <c:formatCode>General</c:formatCode>
                <c:ptCount val="20"/>
                <c:pt idx="0">
                  <c:v>-51.914341336794287</c:v>
                </c:pt>
                <c:pt idx="1">
                  <c:v>-32.813781788351108</c:v>
                </c:pt>
                <c:pt idx="2">
                  <c:v>-51.216389244558258</c:v>
                </c:pt>
                <c:pt idx="3">
                  <c:v>-55.478502080443825</c:v>
                </c:pt>
                <c:pt idx="4">
                  <c:v>-71.877807726864347</c:v>
                </c:pt>
                <c:pt idx="5">
                  <c:v>-76.48183556405354</c:v>
                </c:pt>
                <c:pt idx="6">
                  <c:v>-83.594566353187034</c:v>
                </c:pt>
                <c:pt idx="7">
                  <c:v>-76.701821668264614</c:v>
                </c:pt>
                <c:pt idx="8">
                  <c:v>-5.3379595649562965</c:v>
                </c:pt>
                <c:pt idx="9">
                  <c:v>-20.817069997397866</c:v>
                </c:pt>
                <c:pt idx="10">
                  <c:v>-7.2753728628592214</c:v>
                </c:pt>
                <c:pt idx="11">
                  <c:v>-9.6420392913101125</c:v>
                </c:pt>
                <c:pt idx="12">
                  <c:v>-7.83085356303837</c:v>
                </c:pt>
                <c:pt idx="13">
                  <c:v>-4.8163756773028306</c:v>
                </c:pt>
                <c:pt idx="14">
                  <c:v>-4.1673178100744908</c:v>
                </c:pt>
                <c:pt idx="15">
                  <c:v>-4.2996882726002363</c:v>
                </c:pt>
                <c:pt idx="16">
                  <c:v>-3.3318062554662444</c:v>
                </c:pt>
                <c:pt idx="17">
                  <c:v>-5.2318357203583812</c:v>
                </c:pt>
                <c:pt idx="18">
                  <c:v>-8.3307299802145174</c:v>
                </c:pt>
                <c:pt idx="19">
                  <c:v>-25.698682942499197</c:v>
                </c:pt>
              </c:numCache>
            </c:numRef>
          </c:xVal>
          <c:yVal>
            <c:numRef>
              <c:f>'Pareto Front'!$C$57:$C$76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4-4B38-B0BB-9B53AB3C5095}"/>
            </c:ext>
          </c:extLst>
        </c:ser>
        <c:ser>
          <c:idx val="2"/>
          <c:order val="3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'Pareto Front'!$D$77:$D$90</c:f>
              <c:numCache>
                <c:formatCode>General</c:formatCode>
                <c:ptCount val="14"/>
                <c:pt idx="0">
                  <c:v>-61.871616395978343</c:v>
                </c:pt>
                <c:pt idx="1">
                  <c:v>-52.910052910052904</c:v>
                </c:pt>
                <c:pt idx="2">
                  <c:v>-63.846767757382281</c:v>
                </c:pt>
                <c:pt idx="3">
                  <c:v>-51.282051282051292</c:v>
                </c:pt>
                <c:pt idx="4">
                  <c:v>-66.280033140016585</c:v>
                </c:pt>
                <c:pt idx="5">
                  <c:v>-47.675804529201429</c:v>
                </c:pt>
                <c:pt idx="6">
                  <c:v>-32.760032760032757</c:v>
                </c:pt>
                <c:pt idx="7">
                  <c:v>-43.501903208265361</c:v>
                </c:pt>
                <c:pt idx="8">
                  <c:v>-9.6142290590073323</c:v>
                </c:pt>
                <c:pt idx="9">
                  <c:v>-16.913319238900634</c:v>
                </c:pt>
                <c:pt idx="10">
                  <c:v>-41.819132253005748</c:v>
                </c:pt>
                <c:pt idx="11">
                  <c:v>-35.366931918656057</c:v>
                </c:pt>
                <c:pt idx="12">
                  <c:v>-59.790732436472346</c:v>
                </c:pt>
                <c:pt idx="13">
                  <c:v>-45.610034207525658</c:v>
                </c:pt>
              </c:numCache>
            </c:numRef>
          </c:xVal>
          <c:yVal>
            <c:numRef>
              <c:f>'Pareto Front'!$C$77:$C$90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0-40E4-9D55-AF54ABCA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71903"/>
        <c:axId val="4440996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Reference Line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'Pareto Front'!$G$4:$G$5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-50</c:v>
                      </c:pt>
                      <c:pt idx="1">
                        <c:v>-50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'Pareto Front'!$F$4:$F$5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-60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204-4912-82FB-E0B0C016AB76}"/>
                  </c:ext>
                </c:extLst>
              </c15:ser>
            </c15:filteredScatterSeries>
          </c:ext>
        </c:extLst>
      </c:scatterChart>
      <c:valAx>
        <c:axId val="503671903"/>
        <c:scaling>
          <c:orientation val="minMax"/>
          <c:max val="0"/>
          <c:min val="-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Negative Styrene Incorporation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4099647"/>
        <c:crossesAt val="-60"/>
        <c:crossBetween val="midCat"/>
      </c:valAx>
      <c:valAx>
        <c:axId val="444099647"/>
        <c:scaling>
          <c:orientation val="minMax"/>
          <c:max val="60"/>
          <c:min val="-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367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687290586392"/>
          <c:y val="8.9695642758301733E-2"/>
          <c:w val="0.1575101056773287"/>
          <c:h val="0.11649849693330348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Myrcene Incorporation</a:t>
            </a:r>
            <a:r>
              <a:rPr lang="en-SG" baseline="0"/>
              <a:t> vs. Feed</a:t>
            </a:r>
            <a:r>
              <a:rPr lang="en-SG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Batch'!$D$3:$D$59</c:f>
              <c:numCache>
                <c:formatCode>General</c:formatCode>
                <c:ptCount val="57"/>
                <c:pt idx="0">
                  <c:v>20.027674540881019</c:v>
                </c:pt>
                <c:pt idx="1">
                  <c:v>63.614809895081798</c:v>
                </c:pt>
                <c:pt idx="2">
                  <c:v>31.17194848794205</c:v>
                </c:pt>
                <c:pt idx="3">
                  <c:v>21.699957741038808</c:v>
                </c:pt>
                <c:pt idx="4">
                  <c:v>47.606262680476512</c:v>
                </c:pt>
                <c:pt idx="5">
                  <c:v>47.833898033427438</c:v>
                </c:pt>
                <c:pt idx="6">
                  <c:v>3.214398766983189</c:v>
                </c:pt>
                <c:pt idx="7">
                  <c:v>8.3742241611059924</c:v>
                </c:pt>
                <c:pt idx="8">
                  <c:v>56.712022477667027</c:v>
                </c:pt>
                <c:pt idx="9">
                  <c:v>28.335099638295901</c:v>
                </c:pt>
                <c:pt idx="10">
                  <c:v>39.62502573072824</c:v>
                </c:pt>
                <c:pt idx="11">
                  <c:v>50.405003667948662</c:v>
                </c:pt>
                <c:pt idx="12">
                  <c:v>33.868743778004969</c:v>
                </c:pt>
                <c:pt idx="13">
                  <c:v>10.30606914808555</c:v>
                </c:pt>
                <c:pt idx="14">
                  <c:v>79.669200340774239</c:v>
                </c:pt>
                <c:pt idx="15">
                  <c:v>34.968012865748364</c:v>
                </c:pt>
                <c:pt idx="16">
                  <c:v>29.070185088628861</c:v>
                </c:pt>
                <c:pt idx="17">
                  <c:v>25.282831089796559</c:v>
                </c:pt>
                <c:pt idx="18">
                  <c:v>34.967184822184187</c:v>
                </c:pt>
                <c:pt idx="19">
                  <c:v>38.282272493793499</c:v>
                </c:pt>
                <c:pt idx="20">
                  <c:v>51.058712635468282</c:v>
                </c:pt>
                <c:pt idx="21">
                  <c:v>53.624248025615387</c:v>
                </c:pt>
                <c:pt idx="22">
                  <c:v>8.3742241611059924</c:v>
                </c:pt>
                <c:pt idx="23">
                  <c:v>33.333333333333343</c:v>
                </c:pt>
                <c:pt idx="24">
                  <c:v>3.214398766983189</c:v>
                </c:pt>
                <c:pt idx="25">
                  <c:v>8.3742241611059924</c:v>
                </c:pt>
                <c:pt idx="26">
                  <c:v>25.282831089796559</c:v>
                </c:pt>
                <c:pt idx="28">
                  <c:v>19.26501801056888</c:v>
                </c:pt>
                <c:pt idx="29">
                  <c:v>39.370809473131082</c:v>
                </c:pt>
                <c:pt idx="30">
                  <c:v>17.70569034584517</c:v>
                </c:pt>
                <c:pt idx="31">
                  <c:v>13.791820263838501</c:v>
                </c:pt>
                <c:pt idx="32">
                  <c:v>37.903702036709042</c:v>
                </c:pt>
                <c:pt idx="33">
                  <c:v>41.81146592472308</c:v>
                </c:pt>
                <c:pt idx="34">
                  <c:v>15.968221335928041</c:v>
                </c:pt>
                <c:pt idx="35">
                  <c:v>31.198098599899289</c:v>
                </c:pt>
                <c:pt idx="36">
                  <c:v>51.071719755594451</c:v>
                </c:pt>
                <c:pt idx="37">
                  <c:v>56.853506615240953</c:v>
                </c:pt>
                <c:pt idx="38">
                  <c:v>33.567372340355263</c:v>
                </c:pt>
                <c:pt idx="39">
                  <c:v>34.195777566745022</c:v>
                </c:pt>
                <c:pt idx="41">
                  <c:v>5.7237357049518831</c:v>
                </c:pt>
                <c:pt idx="42">
                  <c:v>67.424981167580469</c:v>
                </c:pt>
                <c:pt idx="43">
                  <c:v>36.942053971254509</c:v>
                </c:pt>
                <c:pt idx="44">
                  <c:v>82.24716741272195</c:v>
                </c:pt>
                <c:pt idx="45">
                  <c:v>22.232808329665669</c:v>
                </c:pt>
                <c:pt idx="46">
                  <c:v>6.9382584091119472</c:v>
                </c:pt>
                <c:pt idx="47">
                  <c:v>35.472999443660107</c:v>
                </c:pt>
                <c:pt idx="48">
                  <c:v>29.483519277535819</c:v>
                </c:pt>
                <c:pt idx="49">
                  <c:v>34.66858802520575</c:v>
                </c:pt>
                <c:pt idx="50">
                  <c:v>15.1998842480915</c:v>
                </c:pt>
                <c:pt idx="51">
                  <c:v>42.130400839849003</c:v>
                </c:pt>
                <c:pt idx="52">
                  <c:v>16.521658331365941</c:v>
                </c:pt>
                <c:pt idx="53">
                  <c:v>5</c:v>
                </c:pt>
                <c:pt idx="54">
                  <c:v>5</c:v>
                </c:pt>
                <c:pt idx="55">
                  <c:v>13.791820263838501</c:v>
                </c:pt>
                <c:pt idx="56">
                  <c:v>10.306069150000001</c:v>
                </c:pt>
              </c:numCache>
            </c:numRef>
          </c:xVal>
          <c:yVal>
            <c:numRef>
              <c:f>'Consolidated Data for all Batch'!$P$3:$P$59</c:f>
              <c:numCache>
                <c:formatCode>General</c:formatCode>
                <c:ptCount val="57"/>
                <c:pt idx="0">
                  <c:v>16.901408450704228</c:v>
                </c:pt>
                <c:pt idx="1">
                  <c:v>73.134806276016647</c:v>
                </c:pt>
                <c:pt idx="2">
                  <c:v>37.514039685511044</c:v>
                </c:pt>
                <c:pt idx="3">
                  <c:v>26.72</c:v>
                </c:pt>
                <c:pt idx="4">
                  <c:v>51.194932335156921</c:v>
                </c:pt>
                <c:pt idx="5">
                  <c:v>52.611588131028284</c:v>
                </c:pt>
                <c:pt idx="6">
                  <c:v>1.4791336502905441</c:v>
                </c:pt>
                <c:pt idx="7">
                  <c:v>5.2516411378555796</c:v>
                </c:pt>
                <c:pt idx="8">
                  <c:v>58.370044052863435</c:v>
                </c:pt>
                <c:pt idx="9">
                  <c:v>36.623817608537472</c:v>
                </c:pt>
                <c:pt idx="10">
                  <c:v>42.836398838334944</c:v>
                </c:pt>
                <c:pt idx="11">
                  <c:v>52.703190848886216</c:v>
                </c:pt>
                <c:pt idx="12">
                  <c:v>43.392461197339252</c:v>
                </c:pt>
                <c:pt idx="13">
                  <c:v>7.7596996245306622</c:v>
                </c:pt>
                <c:pt idx="14">
                  <c:v>72.526981764049125</c:v>
                </c:pt>
                <c:pt idx="15">
                  <c:v>43.505754394840011</c:v>
                </c:pt>
                <c:pt idx="16">
                  <c:v>34.509300833867862</c:v>
                </c:pt>
                <c:pt idx="17">
                  <c:v>27.760891590678828</c:v>
                </c:pt>
                <c:pt idx="18">
                  <c:v>43.806890194722889</c:v>
                </c:pt>
                <c:pt idx="19">
                  <c:v>45.514421985010216</c:v>
                </c:pt>
                <c:pt idx="20">
                  <c:v>53.589590188453485</c:v>
                </c:pt>
                <c:pt idx="21">
                  <c:v>55.900291699814375</c:v>
                </c:pt>
                <c:pt idx="22">
                  <c:v>6.4748201438848909</c:v>
                </c:pt>
                <c:pt idx="23">
                  <c:v>39.57486714598312</c:v>
                </c:pt>
                <c:pt idx="24">
                  <c:v>2.045209903121636</c:v>
                </c:pt>
                <c:pt idx="25">
                  <c:v>8.1062194269741443</c:v>
                </c:pt>
                <c:pt idx="26">
                  <c:v>29.692154915590859</c:v>
                </c:pt>
                <c:pt idx="28">
                  <c:v>26.50722471350274</c:v>
                </c:pt>
                <c:pt idx="29">
                  <c:v>43.432835820895512</c:v>
                </c:pt>
                <c:pt idx="30">
                  <c:v>27.45780407168958</c:v>
                </c:pt>
                <c:pt idx="31">
                  <c:v>18.266253869969042</c:v>
                </c:pt>
                <c:pt idx="32">
                  <c:v>42.624789680314073</c:v>
                </c:pt>
                <c:pt idx="33">
                  <c:v>43.625543602655071</c:v>
                </c:pt>
                <c:pt idx="34">
                  <c:v>22.617801047120416</c:v>
                </c:pt>
                <c:pt idx="35">
                  <c:v>36.147757255936675</c:v>
                </c:pt>
                <c:pt idx="36">
                  <c:v>53.181758787403631</c:v>
                </c:pt>
                <c:pt idx="37">
                  <c:v>57.60677726791387</c:v>
                </c:pt>
                <c:pt idx="38">
                  <c:v>37.696335078534027</c:v>
                </c:pt>
                <c:pt idx="39">
                  <c:v>33.384223918575067</c:v>
                </c:pt>
                <c:pt idx="41">
                  <c:v>6.0606060606060597</c:v>
                </c:pt>
                <c:pt idx="42">
                  <c:v>64.811824618059859</c:v>
                </c:pt>
                <c:pt idx="43">
                  <c:v>41.562853907134766</c:v>
                </c:pt>
                <c:pt idx="44">
                  <c:v>79.943991433984024</c:v>
                </c:pt>
                <c:pt idx="45">
                  <c:v>27.492314448836186</c:v>
                </c:pt>
                <c:pt idx="46">
                  <c:v>2.1186440677966099</c:v>
                </c:pt>
                <c:pt idx="47">
                  <c:v>39.967571949736517</c:v>
                </c:pt>
                <c:pt idx="48">
                  <c:v>38.062283737024224</c:v>
                </c:pt>
                <c:pt idx="49">
                  <c:v>40.82265107761657</c:v>
                </c:pt>
                <c:pt idx="50">
                  <c:v>17.725947521865887</c:v>
                </c:pt>
                <c:pt idx="51">
                  <c:v>48.869969040247682</c:v>
                </c:pt>
                <c:pt idx="52">
                  <c:v>28.1947261663286</c:v>
                </c:pt>
                <c:pt idx="53">
                  <c:v>11.032990805840996</c:v>
                </c:pt>
                <c:pt idx="54">
                  <c:v>8.8319088319088337</c:v>
                </c:pt>
                <c:pt idx="55">
                  <c:v>6.7344345616264292</c:v>
                </c:pt>
                <c:pt idx="56">
                  <c:v>19.979508196721312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5-4B70-BA37-05F34AFEF24F}"/>
            </c:ext>
          </c:extLst>
        </c:ser>
        <c:ser>
          <c:idx val="2"/>
          <c:order val="1"/>
          <c:tx>
            <c:v>Diagonal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'Consolidated Data for all Batch'!$BF$4:$BF$5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'Consolidated Data for all Batch'!$BG$4:$BG$5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4B70-BA37-05F34AFEF24F}"/>
            </c:ext>
          </c:extLst>
        </c:ser>
        <c:ser>
          <c:idx val="4"/>
          <c:order val="2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'Consolidated Data for all Batch'!$D$61:$D$80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23.13628940322435</c:v>
                </c:pt>
                <c:pt idx="9">
                  <c:v>12.391390864366899</c:v>
                </c:pt>
                <c:pt idx="10">
                  <c:v>46.196472511796337</c:v>
                </c:pt>
                <c:pt idx="11">
                  <c:v>24.52262302025748</c:v>
                </c:pt>
                <c:pt idx="12">
                  <c:v>15.432539949917221</c:v>
                </c:pt>
                <c:pt idx="13">
                  <c:v>35.918352967716487</c:v>
                </c:pt>
                <c:pt idx="14">
                  <c:v>37.105327292945987</c:v>
                </c:pt>
                <c:pt idx="15">
                  <c:v>36.260258073391277</c:v>
                </c:pt>
                <c:pt idx="16">
                  <c:v>43.989556439888439</c:v>
                </c:pt>
                <c:pt idx="17">
                  <c:v>34.531665603089643</c:v>
                </c:pt>
                <c:pt idx="18">
                  <c:v>17.864715811845759</c:v>
                </c:pt>
                <c:pt idx="19">
                  <c:v>5.4463578636034153</c:v>
                </c:pt>
              </c:numCache>
            </c:numRef>
          </c:xVal>
          <c:yVal>
            <c:numRef>
              <c:f>'Consolidated Data for all Batch'!$P$61:$P$80</c:f>
              <c:numCache>
                <c:formatCode>General</c:formatCode>
                <c:ptCount val="20"/>
                <c:pt idx="0">
                  <c:v>5.1914341336794294</c:v>
                </c:pt>
                <c:pt idx="1">
                  <c:v>4.8400328137817876</c:v>
                </c:pt>
                <c:pt idx="2">
                  <c:v>8.7067861715749046</c:v>
                </c:pt>
                <c:pt idx="3">
                  <c:v>9.4313453536754501</c:v>
                </c:pt>
                <c:pt idx="4">
                  <c:v>6.4690026954177888</c:v>
                </c:pt>
                <c:pt idx="5">
                  <c:v>11.854684512428298</c:v>
                </c:pt>
                <c:pt idx="6">
                  <c:v>10.449320794148379</c:v>
                </c:pt>
                <c:pt idx="7">
                  <c:v>6.5196548418024927</c:v>
                </c:pt>
                <c:pt idx="8">
                  <c:v>35.804363781944353</c:v>
                </c:pt>
                <c:pt idx="9">
                  <c:v>19.41191777257351</c:v>
                </c:pt>
                <c:pt idx="10">
                  <c:v>47.653692251727904</c:v>
                </c:pt>
                <c:pt idx="11">
                  <c:v>34.397975171748826</c:v>
                </c:pt>
                <c:pt idx="12">
                  <c:v>23.981989036805011</c:v>
                </c:pt>
                <c:pt idx="13">
                  <c:v>41.56532209512342</c:v>
                </c:pt>
                <c:pt idx="14">
                  <c:v>43.808928478408077</c:v>
                </c:pt>
                <c:pt idx="15">
                  <c:v>43.889068042566912</c:v>
                </c:pt>
                <c:pt idx="16">
                  <c:v>46.303777435342127</c:v>
                </c:pt>
                <c:pt idx="17">
                  <c:v>39.657314760316524</c:v>
                </c:pt>
                <c:pt idx="18">
                  <c:v>23.700926793710298</c:v>
                </c:pt>
                <c:pt idx="19">
                  <c:v>10.407966591712174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7-42C6-8E81-85A685D679AB}"/>
            </c:ext>
          </c:extLst>
        </c:ser>
        <c:ser>
          <c:idx val="1"/>
          <c:order val="3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Batch'!$D$82:$D$95</c:f>
              <c:numCache>
                <c:formatCode>General</c:formatCode>
                <c:ptCount val="14"/>
                <c:pt idx="0">
                  <c:v>6.9499948354668906</c:v>
                </c:pt>
                <c:pt idx="1">
                  <c:v>5.1528758666232912</c:v>
                </c:pt>
                <c:pt idx="2">
                  <c:v>5.4133380447153296</c:v>
                </c:pt>
                <c:pt idx="3">
                  <c:v>6.3616777521748222</c:v>
                </c:pt>
                <c:pt idx="4">
                  <c:v>5.7785206221400154</c:v>
                </c:pt>
                <c:pt idx="5">
                  <c:v>8.3686023346000855</c:v>
                </c:pt>
                <c:pt idx="6">
                  <c:v>7.3779251952025033</c:v>
                </c:pt>
                <c:pt idx="7">
                  <c:v>9.1409249349084529</c:v>
                </c:pt>
                <c:pt idx="8">
                  <c:v>48.645240139304448</c:v>
                </c:pt>
                <c:pt idx="9">
                  <c:v>14.826966529278939</c:v>
                </c:pt>
                <c:pt idx="10">
                  <c:v>5.1118348837541676</c:v>
                </c:pt>
                <c:pt idx="11">
                  <c:v>6.350083130427139</c:v>
                </c:pt>
                <c:pt idx="12">
                  <c:v>5.7237357049518831</c:v>
                </c:pt>
                <c:pt idx="13">
                  <c:v>15.1998842480915</c:v>
                </c:pt>
              </c:numCache>
            </c:numRef>
          </c:xVal>
          <c:yVal>
            <c:numRef>
              <c:f>'Consolidated Data for all Batch'!$P$82:$P$95</c:f>
              <c:numCache>
                <c:formatCode>General</c:formatCode>
                <c:ptCount val="14"/>
                <c:pt idx="0">
                  <c:v>5.4137664346481058</c:v>
                </c:pt>
                <c:pt idx="1">
                  <c:v>24.206349206349206</c:v>
                </c:pt>
                <c:pt idx="2">
                  <c:v>14.525139664804469</c:v>
                </c:pt>
                <c:pt idx="3">
                  <c:v>16.794871794871796</c:v>
                </c:pt>
                <c:pt idx="4">
                  <c:v>14.250207125103564</c:v>
                </c:pt>
                <c:pt idx="5">
                  <c:v>23.122765196662691</c:v>
                </c:pt>
                <c:pt idx="6">
                  <c:v>22.194922194922196</c:v>
                </c:pt>
                <c:pt idx="7">
                  <c:v>17.835780315388799</c:v>
                </c:pt>
                <c:pt idx="8">
                  <c:v>53.551255858670842</c:v>
                </c:pt>
                <c:pt idx="9">
                  <c:v>26.173361522198729</c:v>
                </c:pt>
                <c:pt idx="10">
                  <c:v>19.236800836382642</c:v>
                </c:pt>
                <c:pt idx="11">
                  <c:v>24.403183023872682</c:v>
                </c:pt>
                <c:pt idx="12">
                  <c:v>3.1390134529147984</c:v>
                </c:pt>
                <c:pt idx="13">
                  <c:v>20.75256556442417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2-4297-B5B0-1A8F8D763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47344"/>
        <c:axId val="1358336528"/>
      </c:scatterChart>
      <c:valAx>
        <c:axId val="13583473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1200" b="0" i="0" u="none" strike="noStrike" baseline="0">
                    <a:effectLst/>
                  </a:rPr>
                  <a:t>Myrcene</a:t>
                </a:r>
                <a:r>
                  <a:rPr lang="en-SG"/>
                  <a:t> Feed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8336528"/>
        <c:crosses val="autoZero"/>
        <c:crossBetween val="midCat"/>
        <c:majorUnit val="10"/>
      </c:valAx>
      <c:valAx>
        <c:axId val="135833652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Myrcene Incorporation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834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25311985480774"/>
          <c:y val="9.8421345491097059E-2"/>
          <c:w val="0.24111846465361025"/>
          <c:h val="0.29293988129427534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DBI Incorporation</a:t>
            </a:r>
            <a:r>
              <a:rPr lang="en-SG" baseline="0"/>
              <a:t> vs. Feed</a:t>
            </a:r>
            <a:r>
              <a:rPr lang="en-SG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Batch'!$E$3:$E$59</c:f>
              <c:numCache>
                <c:formatCode>General</c:formatCode>
                <c:ptCount val="57"/>
                <c:pt idx="0">
                  <c:v>37.234309599908428</c:v>
                </c:pt>
                <c:pt idx="1">
                  <c:v>0.97488682642286439</c:v>
                </c:pt>
                <c:pt idx="2">
                  <c:v>30.22104613193682</c:v>
                </c:pt>
                <c:pt idx="3">
                  <c:v>7.7539368415650296</c:v>
                </c:pt>
                <c:pt idx="4">
                  <c:v>19.9097561653718</c:v>
                </c:pt>
                <c:pt idx="5">
                  <c:v>49.983404219797563</c:v>
                </c:pt>
                <c:pt idx="6">
                  <c:v>70.558195149629341</c:v>
                </c:pt>
                <c:pt idx="7">
                  <c:v>45.132508333407962</c:v>
                </c:pt>
                <c:pt idx="8">
                  <c:v>15.40307578421748</c:v>
                </c:pt>
                <c:pt idx="9">
                  <c:v>44.408613838394018</c:v>
                </c:pt>
                <c:pt idx="10">
                  <c:v>34.314335942444607</c:v>
                </c:pt>
                <c:pt idx="11">
                  <c:v>42.496213698996918</c:v>
                </c:pt>
                <c:pt idx="12">
                  <c:v>55.529410895252191</c:v>
                </c:pt>
                <c:pt idx="13">
                  <c:v>53.875033147910287</c:v>
                </c:pt>
                <c:pt idx="14">
                  <c:v>11.43321309757804</c:v>
                </c:pt>
                <c:pt idx="15">
                  <c:v>53.55412944400377</c:v>
                </c:pt>
                <c:pt idx="16">
                  <c:v>10.114070068053779</c:v>
                </c:pt>
                <c:pt idx="17">
                  <c:v>28.418834205446259</c:v>
                </c:pt>
                <c:pt idx="18">
                  <c:v>53.556071000265739</c:v>
                </c:pt>
                <c:pt idx="19">
                  <c:v>36.263042058330967</c:v>
                </c:pt>
                <c:pt idx="20">
                  <c:v>39.958518614001143</c:v>
                </c:pt>
                <c:pt idx="21">
                  <c:v>17.306946442558331</c:v>
                </c:pt>
                <c:pt idx="22">
                  <c:v>45.132508333407962</c:v>
                </c:pt>
                <c:pt idx="23">
                  <c:v>33.333333333333343</c:v>
                </c:pt>
                <c:pt idx="24">
                  <c:v>70.558195149629341</c:v>
                </c:pt>
                <c:pt idx="25">
                  <c:v>45.132508333407962</c:v>
                </c:pt>
                <c:pt idx="26">
                  <c:v>28.418834205446259</c:v>
                </c:pt>
                <c:pt idx="28">
                  <c:v>62.611812777780337</c:v>
                </c:pt>
                <c:pt idx="29">
                  <c:v>35.480503296029362</c:v>
                </c:pt>
                <c:pt idx="30">
                  <c:v>71.431126145821196</c:v>
                </c:pt>
                <c:pt idx="31">
                  <c:v>46.755752406489371</c:v>
                </c:pt>
                <c:pt idx="32">
                  <c:v>8.8264071443684848</c:v>
                </c:pt>
                <c:pt idx="33">
                  <c:v>37.004517724650938</c:v>
                </c:pt>
                <c:pt idx="34">
                  <c:v>38.11054051824128</c:v>
                </c:pt>
                <c:pt idx="35">
                  <c:v>25.230842421873731</c:v>
                </c:pt>
                <c:pt idx="36">
                  <c:v>32.48224968888664</c:v>
                </c:pt>
                <c:pt idx="37">
                  <c:v>21.868390898833141</c:v>
                </c:pt>
                <c:pt idx="38">
                  <c:v>42.323190554006921</c:v>
                </c:pt>
                <c:pt idx="39">
                  <c:v>23.705923996483691</c:v>
                </c:pt>
                <c:pt idx="41">
                  <c:v>46.138788460522008</c:v>
                </c:pt>
                <c:pt idx="42">
                  <c:v>17.43555085743991</c:v>
                </c:pt>
                <c:pt idx="43">
                  <c:v>33.919610060967592</c:v>
                </c:pt>
                <c:pt idx="44">
                  <c:v>6.9015261499022351</c:v>
                </c:pt>
                <c:pt idx="45">
                  <c:v>39.267211994131713</c:v>
                </c:pt>
                <c:pt idx="46">
                  <c:v>16.29032522356918</c:v>
                </c:pt>
                <c:pt idx="47">
                  <c:v>22.913995882345819</c:v>
                </c:pt>
                <c:pt idx="48">
                  <c:v>4.2249661088979336</c:v>
                </c:pt>
                <c:pt idx="49">
                  <c:v>53.946994267407042</c:v>
                </c:pt>
                <c:pt idx="50">
                  <c:v>39.233016245573573</c:v>
                </c:pt>
                <c:pt idx="51">
                  <c:v>48.542122076869987</c:v>
                </c:pt>
                <c:pt idx="52">
                  <c:v>70.616849271805165</c:v>
                </c:pt>
                <c:pt idx="53">
                  <c:v>90</c:v>
                </c:pt>
                <c:pt idx="54">
                  <c:v>70</c:v>
                </c:pt>
                <c:pt idx="55">
                  <c:v>46.755752406489371</c:v>
                </c:pt>
                <c:pt idx="56">
                  <c:v>53.87503315</c:v>
                </c:pt>
              </c:numCache>
            </c:numRef>
          </c:xVal>
          <c:yVal>
            <c:numRef>
              <c:f>'Consolidated Data for all Batch'!$Q$3:$Q$59</c:f>
              <c:numCache>
                <c:formatCode>General</c:formatCode>
                <c:ptCount val="57"/>
                <c:pt idx="0">
                  <c:v>34.109001837109616</c:v>
                </c:pt>
                <c:pt idx="1">
                  <c:v>1.2487992315081653</c:v>
                </c:pt>
                <c:pt idx="2">
                  <c:v>32.534631224260572</c:v>
                </c:pt>
                <c:pt idx="3">
                  <c:v>9.2799999999999994</c:v>
                </c:pt>
                <c:pt idx="4">
                  <c:v>25.77022746904693</c:v>
                </c:pt>
                <c:pt idx="5">
                  <c:v>46.467622752699064</c:v>
                </c:pt>
                <c:pt idx="6">
                  <c:v>56.259904912836767</c:v>
                </c:pt>
                <c:pt idx="7">
                  <c:v>36.396790663749087</c:v>
                </c:pt>
                <c:pt idx="8">
                  <c:v>24.008810572687224</c:v>
                </c:pt>
                <c:pt idx="9">
                  <c:v>43.972835314091682</c:v>
                </c:pt>
                <c:pt idx="10">
                  <c:v>37.802516940948685</c:v>
                </c:pt>
                <c:pt idx="11">
                  <c:v>42.480433473810955</c:v>
                </c:pt>
                <c:pt idx="12">
                  <c:v>47.738359201773839</c:v>
                </c:pt>
                <c:pt idx="13">
                  <c:v>42.177722152690869</c:v>
                </c:pt>
                <c:pt idx="14">
                  <c:v>21.518422032005954</c:v>
                </c:pt>
                <c:pt idx="15">
                  <c:v>46.376628304034398</c:v>
                </c:pt>
                <c:pt idx="16">
                  <c:v>14.175753688261706</c:v>
                </c:pt>
                <c:pt idx="17">
                  <c:v>31.712259371833834</c:v>
                </c:pt>
                <c:pt idx="18">
                  <c:v>46.975458002073971</c:v>
                </c:pt>
                <c:pt idx="19">
                  <c:v>36.316148080853964</c:v>
                </c:pt>
                <c:pt idx="20">
                  <c:v>40.427759497457373</c:v>
                </c:pt>
                <c:pt idx="21">
                  <c:v>22.885176345796868</c:v>
                </c:pt>
                <c:pt idx="22">
                  <c:v>35.97122302158273</c:v>
                </c:pt>
                <c:pt idx="23">
                  <c:v>35.417317911847455</c:v>
                </c:pt>
                <c:pt idx="24">
                  <c:v>54.897739504843912</c:v>
                </c:pt>
                <c:pt idx="25">
                  <c:v>35.988819007686935</c:v>
                </c:pt>
                <c:pt idx="26">
                  <c:v>30.585898709036741</c:v>
                </c:pt>
                <c:pt idx="28">
                  <c:v>53.562531141006474</c:v>
                </c:pt>
                <c:pt idx="29">
                  <c:v>36.666666666666664</c:v>
                </c:pt>
                <c:pt idx="30">
                  <c:v>58.621889681573002</c:v>
                </c:pt>
                <c:pt idx="31">
                  <c:v>40.454076367389064</c:v>
                </c:pt>
                <c:pt idx="32">
                  <c:v>12.507010656197421</c:v>
                </c:pt>
                <c:pt idx="33">
                  <c:v>38.063630121309231</c:v>
                </c:pt>
                <c:pt idx="34">
                  <c:v>35.497382198952884</c:v>
                </c:pt>
                <c:pt idx="35">
                  <c:v>28.671943711521546</c:v>
                </c:pt>
                <c:pt idx="36">
                  <c:v>36.364824251927345</c:v>
                </c:pt>
                <c:pt idx="37">
                  <c:v>28.273914578185668</c:v>
                </c:pt>
                <c:pt idx="38">
                  <c:v>41.361256544502616</c:v>
                </c:pt>
                <c:pt idx="39">
                  <c:v>25.903307888040715</c:v>
                </c:pt>
                <c:pt idx="41">
                  <c:v>37.561663143058496</c:v>
                </c:pt>
                <c:pt idx="42">
                  <c:v>25.251521550117996</c:v>
                </c:pt>
                <c:pt idx="43">
                  <c:v>35.787089467723668</c:v>
                </c:pt>
                <c:pt idx="44">
                  <c:v>13.466765505312578</c:v>
                </c:pt>
                <c:pt idx="45">
                  <c:v>37.37373737373737</c:v>
                </c:pt>
                <c:pt idx="46">
                  <c:v>13.135593220338981</c:v>
                </c:pt>
                <c:pt idx="47">
                  <c:v>27.604377786785573</c:v>
                </c:pt>
                <c:pt idx="48">
                  <c:v>6.5743944636678195</c:v>
                </c:pt>
                <c:pt idx="49">
                  <c:v>47.908156078320886</c:v>
                </c:pt>
                <c:pt idx="50">
                  <c:v>35.626822157434404</c:v>
                </c:pt>
                <c:pt idx="51">
                  <c:v>44.938080495356033</c:v>
                </c:pt>
                <c:pt idx="52">
                  <c:v>55.578093306288032</c:v>
                </c:pt>
                <c:pt idx="53">
                  <c:v>74.544798990445287</c:v>
                </c:pt>
                <c:pt idx="54">
                  <c:v>53.181386514719854</c:v>
                </c:pt>
                <c:pt idx="55">
                  <c:v>42.439644218551464</c:v>
                </c:pt>
                <c:pt idx="56">
                  <c:v>39.036885245901644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5-4B70-BA37-05F34AFEF24F}"/>
            </c:ext>
          </c:extLst>
        </c:ser>
        <c:ser>
          <c:idx val="2"/>
          <c:order val="1"/>
          <c:tx>
            <c:v>Diagonal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'Consolidated Data for all Batch'!$BF$4:$BF$5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'Consolidated Data for all Batch'!$BG$4:$BG$5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4B70-BA37-05F34AFEF24F}"/>
            </c:ext>
          </c:extLst>
        </c:ser>
        <c:ser>
          <c:idx val="4"/>
          <c:order val="2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'Consolidated Data for all Batch'!$E$61:$E$80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45</c:v>
                </c:pt>
                <c:pt idx="3">
                  <c:v>35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  <c:pt idx="7">
                  <c:v>15</c:v>
                </c:pt>
                <c:pt idx="8">
                  <c:v>76.046569113144329</c:v>
                </c:pt>
                <c:pt idx="9">
                  <c:v>79.77021294676608</c:v>
                </c:pt>
                <c:pt idx="10">
                  <c:v>48.149260339939033</c:v>
                </c:pt>
                <c:pt idx="11">
                  <c:v>71.17645965768159</c:v>
                </c:pt>
                <c:pt idx="12">
                  <c:v>83.942780000290711</c:v>
                </c:pt>
                <c:pt idx="13">
                  <c:v>62.731652517106987</c:v>
                </c:pt>
                <c:pt idx="14">
                  <c:v>61.950522383784893</c:v>
                </c:pt>
                <c:pt idx="15">
                  <c:v>63.508904745629962</c:v>
                </c:pt>
                <c:pt idx="16">
                  <c:v>56.006666622218113</c:v>
                </c:pt>
                <c:pt idx="17">
                  <c:v>63.980686086259233</c:v>
                </c:pt>
                <c:pt idx="18">
                  <c:v>81.30413112701298</c:v>
                </c:pt>
                <c:pt idx="19">
                  <c:v>86.105780901412388</c:v>
                </c:pt>
              </c:numCache>
            </c:numRef>
          </c:xVal>
          <c:yVal>
            <c:numRef>
              <c:f>'Consolidated Data for all Batch'!$Q$61:$Q$80</c:f>
              <c:numCache>
                <c:formatCode>General</c:formatCode>
                <c:ptCount val="20"/>
                <c:pt idx="0">
                  <c:v>42.894224529526284</c:v>
                </c:pt>
                <c:pt idx="1">
                  <c:v>62.346185397867103</c:v>
                </c:pt>
                <c:pt idx="2">
                  <c:v>40.076824583866838</c:v>
                </c:pt>
                <c:pt idx="3">
                  <c:v>35.090152565880715</c:v>
                </c:pt>
                <c:pt idx="4">
                  <c:v>21.653189577717878</c:v>
                </c:pt>
                <c:pt idx="5">
                  <c:v>11.663479923518164</c:v>
                </c:pt>
                <c:pt idx="6">
                  <c:v>5.9561128526645764</c:v>
                </c:pt>
                <c:pt idx="7">
                  <c:v>16.77852348993288</c:v>
                </c:pt>
                <c:pt idx="8">
                  <c:v>58.857676653099354</c:v>
                </c:pt>
                <c:pt idx="9">
                  <c:v>59.771012230028632</c:v>
                </c:pt>
                <c:pt idx="10">
                  <c:v>45.070934885412875</c:v>
                </c:pt>
                <c:pt idx="11">
                  <c:v>55.959985536941062</c:v>
                </c:pt>
                <c:pt idx="12">
                  <c:v>68.187157400156622</c:v>
                </c:pt>
                <c:pt idx="13">
                  <c:v>53.618302227573757</c:v>
                </c:pt>
                <c:pt idx="14">
                  <c:v>52.023753711517415</c:v>
                </c:pt>
                <c:pt idx="15">
                  <c:v>51.811243684832853</c:v>
                </c:pt>
                <c:pt idx="16">
                  <c:v>50.364416309191618</c:v>
                </c:pt>
                <c:pt idx="17">
                  <c:v>55.110849519325086</c:v>
                </c:pt>
                <c:pt idx="18">
                  <c:v>67.968343226075191</c:v>
                </c:pt>
                <c:pt idx="19">
                  <c:v>63.893350465788622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5-4DE3-9DA3-0E08C9FF25B1}"/>
            </c:ext>
          </c:extLst>
        </c:ser>
        <c:ser>
          <c:idx val="1"/>
          <c:order val="3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Batch'!$E$82:$E$95</c:f>
              <c:numCache>
                <c:formatCode>General</c:formatCode>
                <c:ptCount val="14"/>
                <c:pt idx="0">
                  <c:v>41.621602415799231</c:v>
                </c:pt>
                <c:pt idx="1">
                  <c:v>28.306859909619849</c:v>
                </c:pt>
                <c:pt idx="2">
                  <c:v>24.158671321269878</c:v>
                </c:pt>
                <c:pt idx="3">
                  <c:v>40.729445120232043</c:v>
                </c:pt>
                <c:pt idx="4">
                  <c:v>20.75080558289774</c:v>
                </c:pt>
                <c:pt idx="5">
                  <c:v>30.273030008545039</c:v>
                </c:pt>
                <c:pt idx="6">
                  <c:v>71.373649154779102</c:v>
                </c:pt>
                <c:pt idx="7">
                  <c:v>53.584380491873517</c:v>
                </c:pt>
                <c:pt idx="8">
                  <c:v>48.195875809942372</c:v>
                </c:pt>
                <c:pt idx="9">
                  <c:v>79.318523290080833</c:v>
                </c:pt>
                <c:pt idx="10">
                  <c:v>66.741534632505392</c:v>
                </c:pt>
                <c:pt idx="11">
                  <c:v>68.419255364212006</c:v>
                </c:pt>
                <c:pt idx="12">
                  <c:v>46.138788460522008</c:v>
                </c:pt>
                <c:pt idx="13">
                  <c:v>39.233016245573573</c:v>
                </c:pt>
              </c:numCache>
            </c:numRef>
          </c:xVal>
          <c:yVal>
            <c:numRef>
              <c:f>'Consolidated Data for all Batch'!$Q$82:$Q$95</c:f>
              <c:numCache>
                <c:formatCode>General</c:formatCode>
                <c:ptCount val="14"/>
                <c:pt idx="0">
                  <c:v>32.714617169373547</c:v>
                </c:pt>
                <c:pt idx="1">
                  <c:v>22.883597883597879</c:v>
                </c:pt>
                <c:pt idx="2">
                  <c:v>21.628092577813248</c:v>
                </c:pt>
                <c:pt idx="3">
                  <c:v>31.92307692307692</c:v>
                </c:pt>
                <c:pt idx="4">
                  <c:v>19.469759734879869</c:v>
                </c:pt>
                <c:pt idx="5">
                  <c:v>29.20143027413587</c:v>
                </c:pt>
                <c:pt idx="6">
                  <c:v>45.045045045045043</c:v>
                </c:pt>
                <c:pt idx="7">
                  <c:v>38.662316476345836</c:v>
                </c:pt>
                <c:pt idx="8">
                  <c:v>36.834515082321836</c:v>
                </c:pt>
                <c:pt idx="9">
                  <c:v>56.913319238900627</c:v>
                </c:pt>
                <c:pt idx="10">
                  <c:v>38.944066910611596</c:v>
                </c:pt>
                <c:pt idx="11">
                  <c:v>40.229885057471265</c:v>
                </c:pt>
                <c:pt idx="12">
                  <c:v>37.070254110612858</c:v>
                </c:pt>
                <c:pt idx="13">
                  <c:v>33.637400228050168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5-4DF6-AA2D-A5738F2CA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47344"/>
        <c:axId val="1358336528"/>
      </c:scatterChart>
      <c:valAx>
        <c:axId val="13583473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1200" b="0" i="0" u="none" strike="noStrike" baseline="0">
                    <a:effectLst/>
                  </a:rPr>
                  <a:t>DBI</a:t>
                </a:r>
                <a:r>
                  <a:rPr lang="en-SG"/>
                  <a:t> Feed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8336528"/>
        <c:crosses val="autoZero"/>
        <c:crossBetween val="midCat"/>
        <c:majorUnit val="10"/>
      </c:valAx>
      <c:valAx>
        <c:axId val="135833652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DBI Incorporation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834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77169740781587"/>
          <c:y val="0.10124554924618459"/>
          <c:w val="0.24103262372751616"/>
          <c:h val="0.29310692151466039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Styrene Incorporation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Batch'!$O$3:$O$59</c:f>
              <c:numCache>
                <c:formatCode>General</c:formatCode>
                <c:ptCount val="57"/>
                <c:pt idx="0">
                  <c:v>48.989589712186167</c:v>
                </c:pt>
                <c:pt idx="1">
                  <c:v>25.616394492475187</c:v>
                </c:pt>
                <c:pt idx="2">
                  <c:v>29.951329090228381</c:v>
                </c:pt>
                <c:pt idx="3">
                  <c:v>63.999999999999993</c:v>
                </c:pt>
                <c:pt idx="4">
                  <c:v>23.034840195796143</c:v>
                </c:pt>
                <c:pt idx="5">
                  <c:v>0.9207891162726457</c:v>
                </c:pt>
                <c:pt idx="6">
                  <c:v>42.260961436872691</c:v>
                </c:pt>
                <c:pt idx="7">
                  <c:v>58.351568198395334</c:v>
                </c:pt>
                <c:pt idx="8">
                  <c:v>17.621145374449341</c:v>
                </c:pt>
                <c:pt idx="9">
                  <c:v>19.403347077370846</c:v>
                </c:pt>
                <c:pt idx="10">
                  <c:v>19.361084220716361</c:v>
                </c:pt>
                <c:pt idx="11">
                  <c:v>4.8163756773028306</c:v>
                </c:pt>
                <c:pt idx="12">
                  <c:v>8.8691796008869179</c:v>
                </c:pt>
                <c:pt idx="13">
                  <c:v>50.062578222778477</c:v>
                </c:pt>
                <c:pt idx="14">
                  <c:v>5.9545962039449201</c:v>
                </c:pt>
                <c:pt idx="15">
                  <c:v>10.117617301125586</c:v>
                </c:pt>
                <c:pt idx="16">
                  <c:v>51.314945477870424</c:v>
                </c:pt>
                <c:pt idx="17">
                  <c:v>40.526849037487331</c:v>
                </c:pt>
                <c:pt idx="18">
                  <c:v>9.2176518032031343</c:v>
                </c:pt>
                <c:pt idx="19">
                  <c:v>18.169429934135817</c:v>
                </c:pt>
                <c:pt idx="20">
                  <c:v>5.9826503140891418</c:v>
                </c:pt>
                <c:pt idx="21">
                  <c:v>21.214531954388754</c:v>
                </c:pt>
                <c:pt idx="22">
                  <c:v>57.553956834532372</c:v>
                </c:pt>
                <c:pt idx="23">
                  <c:v>25.007814942169432</c:v>
                </c:pt>
                <c:pt idx="24">
                  <c:v>43.057050592034443</c:v>
                </c:pt>
                <c:pt idx="25">
                  <c:v>55.90496156533893</c:v>
                </c:pt>
                <c:pt idx="26">
                  <c:v>39.72194637537239</c:v>
                </c:pt>
                <c:pt idx="28">
                  <c:v>19.930244145490782</c:v>
                </c:pt>
                <c:pt idx="29">
                  <c:v>19.900497512437809</c:v>
                </c:pt>
                <c:pt idx="30">
                  <c:v>13.920306246737429</c:v>
                </c:pt>
                <c:pt idx="31">
                  <c:v>41.279669762641902</c:v>
                </c:pt>
                <c:pt idx="32">
                  <c:v>44.868199663488504</c:v>
                </c:pt>
                <c:pt idx="33">
                  <c:v>18.310826276035709</c:v>
                </c:pt>
                <c:pt idx="34">
                  <c:v>41.8848167539267</c:v>
                </c:pt>
                <c:pt idx="35">
                  <c:v>35.180299032541775</c:v>
                </c:pt>
                <c:pt idx="36">
                  <c:v>10.453416960669019</c:v>
                </c:pt>
                <c:pt idx="37">
                  <c:v>14.119308153900459</c:v>
                </c:pt>
                <c:pt idx="38">
                  <c:v>20.94240837696335</c:v>
                </c:pt>
                <c:pt idx="39">
                  <c:v>40.712468193384225</c:v>
                </c:pt>
                <c:pt idx="41">
                  <c:v>56.377730796335449</c:v>
                </c:pt>
                <c:pt idx="42">
                  <c:v>9.9366538318221345</c:v>
                </c:pt>
                <c:pt idx="43">
                  <c:v>22.650056625141566</c:v>
                </c:pt>
                <c:pt idx="44">
                  <c:v>6.589243060703402</c:v>
                </c:pt>
                <c:pt idx="45">
                  <c:v>35.13394817742644</c:v>
                </c:pt>
                <c:pt idx="46">
                  <c:v>84.745762711864401</c:v>
                </c:pt>
                <c:pt idx="47">
                  <c:v>32.428050263477907</c:v>
                </c:pt>
                <c:pt idx="48">
                  <c:v>55.363321799307961</c:v>
                </c:pt>
                <c:pt idx="49">
                  <c:v>11.269192844062545</c:v>
                </c:pt>
                <c:pt idx="50">
                  <c:v>46.647230320699705</c:v>
                </c:pt>
                <c:pt idx="51">
                  <c:v>6.1919504643962853</c:v>
                </c:pt>
                <c:pt idx="52">
                  <c:v>16.227180527383371</c:v>
                </c:pt>
                <c:pt idx="53">
                  <c:v>14.422210203713719</c:v>
                </c:pt>
                <c:pt idx="54">
                  <c:v>37.986704653371319</c:v>
                </c:pt>
                <c:pt idx="55">
                  <c:v>50.825921219822114</c:v>
                </c:pt>
                <c:pt idx="56">
                  <c:v>40.983606557377051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Batch'!$O$61:$O$80</c:f>
              <c:numCache>
                <c:formatCode>General</c:formatCode>
                <c:ptCount val="20"/>
                <c:pt idx="0">
                  <c:v>51.914341336794287</c:v>
                </c:pt>
                <c:pt idx="1">
                  <c:v>32.813781788351108</c:v>
                </c:pt>
                <c:pt idx="2">
                  <c:v>51.216389244558258</c:v>
                </c:pt>
                <c:pt idx="3">
                  <c:v>55.478502080443825</c:v>
                </c:pt>
                <c:pt idx="4">
                  <c:v>71.877807726864347</c:v>
                </c:pt>
                <c:pt idx="5">
                  <c:v>76.48183556405354</c:v>
                </c:pt>
                <c:pt idx="6">
                  <c:v>83.594566353187034</c:v>
                </c:pt>
                <c:pt idx="7">
                  <c:v>76.701821668264614</c:v>
                </c:pt>
                <c:pt idx="8">
                  <c:v>5.3379595649562965</c:v>
                </c:pt>
                <c:pt idx="9">
                  <c:v>20.817069997397866</c:v>
                </c:pt>
                <c:pt idx="10">
                  <c:v>7.2753728628592214</c:v>
                </c:pt>
                <c:pt idx="11">
                  <c:v>9.6420392913101125</c:v>
                </c:pt>
                <c:pt idx="12">
                  <c:v>7.83085356303837</c:v>
                </c:pt>
                <c:pt idx="13">
                  <c:v>4.8163756773028306</c:v>
                </c:pt>
                <c:pt idx="14">
                  <c:v>4.1673178100744908</c:v>
                </c:pt>
                <c:pt idx="15">
                  <c:v>4.2996882726002363</c:v>
                </c:pt>
                <c:pt idx="16">
                  <c:v>3.3318062554662444</c:v>
                </c:pt>
                <c:pt idx="17">
                  <c:v>5.2318357203583812</c:v>
                </c:pt>
                <c:pt idx="18">
                  <c:v>8.3307299802145174</c:v>
                </c:pt>
                <c:pt idx="19">
                  <c:v>25.698682942499197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664-9A75-8558093A8A32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Batch'!$O$82:$O$95</c:f>
              <c:numCache>
                <c:formatCode>General</c:formatCode>
                <c:ptCount val="14"/>
                <c:pt idx="0">
                  <c:v>61.871616395978343</c:v>
                </c:pt>
                <c:pt idx="1">
                  <c:v>52.910052910052904</c:v>
                </c:pt>
                <c:pt idx="2">
                  <c:v>63.846767757382281</c:v>
                </c:pt>
                <c:pt idx="3">
                  <c:v>51.282051282051292</c:v>
                </c:pt>
                <c:pt idx="4">
                  <c:v>66.280033140016585</c:v>
                </c:pt>
                <c:pt idx="5">
                  <c:v>47.675804529201429</c:v>
                </c:pt>
                <c:pt idx="6">
                  <c:v>32.760032760032757</c:v>
                </c:pt>
                <c:pt idx="7">
                  <c:v>43.501903208265361</c:v>
                </c:pt>
                <c:pt idx="8">
                  <c:v>9.6142290590073323</c:v>
                </c:pt>
                <c:pt idx="9">
                  <c:v>16.913319238900634</c:v>
                </c:pt>
                <c:pt idx="10">
                  <c:v>41.819132253005748</c:v>
                </c:pt>
                <c:pt idx="11">
                  <c:v>35.366931918656057</c:v>
                </c:pt>
                <c:pt idx="12">
                  <c:v>59.790732436472346</c:v>
                </c:pt>
                <c:pt idx="13">
                  <c:v>45.610034207525658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6B1-B218-DC0734A2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Styrene</a:t>
                </a:r>
                <a:r>
                  <a:rPr lang="en-SG" baseline="0"/>
                  <a:t> Incorporation (mol %)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74032733420164"/>
          <c:y val="0.55337142109207704"/>
          <c:w val="0.19251108989287291"/>
          <c:h val="0.23956518845878333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Myrcene Incorporation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Batch'!$P$3:$P$59</c:f>
              <c:numCache>
                <c:formatCode>General</c:formatCode>
                <c:ptCount val="57"/>
                <c:pt idx="0">
                  <c:v>16.901408450704228</c:v>
                </c:pt>
                <c:pt idx="1">
                  <c:v>73.134806276016647</c:v>
                </c:pt>
                <c:pt idx="2">
                  <c:v>37.514039685511044</c:v>
                </c:pt>
                <c:pt idx="3">
                  <c:v>26.72</c:v>
                </c:pt>
                <c:pt idx="4">
                  <c:v>51.194932335156921</c:v>
                </c:pt>
                <c:pt idx="5">
                  <c:v>52.611588131028284</c:v>
                </c:pt>
                <c:pt idx="6">
                  <c:v>1.4791336502905441</c:v>
                </c:pt>
                <c:pt idx="7">
                  <c:v>5.2516411378555796</c:v>
                </c:pt>
                <c:pt idx="8">
                  <c:v>58.370044052863435</c:v>
                </c:pt>
                <c:pt idx="9">
                  <c:v>36.623817608537472</c:v>
                </c:pt>
                <c:pt idx="10">
                  <c:v>42.836398838334944</c:v>
                </c:pt>
                <c:pt idx="11">
                  <c:v>52.703190848886216</c:v>
                </c:pt>
                <c:pt idx="12">
                  <c:v>43.392461197339252</c:v>
                </c:pt>
                <c:pt idx="13">
                  <c:v>7.7596996245306622</c:v>
                </c:pt>
                <c:pt idx="14">
                  <c:v>72.526981764049125</c:v>
                </c:pt>
                <c:pt idx="15">
                  <c:v>43.505754394840011</c:v>
                </c:pt>
                <c:pt idx="16">
                  <c:v>34.509300833867862</c:v>
                </c:pt>
                <c:pt idx="17">
                  <c:v>27.760891590678828</c:v>
                </c:pt>
                <c:pt idx="18">
                  <c:v>43.806890194722889</c:v>
                </c:pt>
                <c:pt idx="19">
                  <c:v>45.514421985010216</c:v>
                </c:pt>
                <c:pt idx="20">
                  <c:v>53.589590188453485</c:v>
                </c:pt>
                <c:pt idx="21">
                  <c:v>55.900291699814375</c:v>
                </c:pt>
                <c:pt idx="22">
                  <c:v>6.4748201438848909</c:v>
                </c:pt>
                <c:pt idx="23">
                  <c:v>39.57486714598312</c:v>
                </c:pt>
                <c:pt idx="24">
                  <c:v>2.045209903121636</c:v>
                </c:pt>
                <c:pt idx="25">
                  <c:v>8.1062194269741443</c:v>
                </c:pt>
                <c:pt idx="26">
                  <c:v>29.692154915590859</c:v>
                </c:pt>
                <c:pt idx="28">
                  <c:v>26.50722471350274</c:v>
                </c:pt>
                <c:pt idx="29">
                  <c:v>43.432835820895512</c:v>
                </c:pt>
                <c:pt idx="30">
                  <c:v>27.45780407168958</c:v>
                </c:pt>
                <c:pt idx="31">
                  <c:v>18.266253869969042</c:v>
                </c:pt>
                <c:pt idx="32">
                  <c:v>42.624789680314073</c:v>
                </c:pt>
                <c:pt idx="33">
                  <c:v>43.625543602655071</c:v>
                </c:pt>
                <c:pt idx="34">
                  <c:v>22.617801047120416</c:v>
                </c:pt>
                <c:pt idx="35">
                  <c:v>36.147757255936675</c:v>
                </c:pt>
                <c:pt idx="36">
                  <c:v>53.181758787403631</c:v>
                </c:pt>
                <c:pt idx="37">
                  <c:v>57.60677726791387</c:v>
                </c:pt>
                <c:pt idx="38">
                  <c:v>37.696335078534027</c:v>
                </c:pt>
                <c:pt idx="39">
                  <c:v>33.384223918575067</c:v>
                </c:pt>
                <c:pt idx="41">
                  <c:v>6.0606060606060597</c:v>
                </c:pt>
                <c:pt idx="42">
                  <c:v>64.811824618059859</c:v>
                </c:pt>
                <c:pt idx="43">
                  <c:v>41.562853907134766</c:v>
                </c:pt>
                <c:pt idx="44">
                  <c:v>79.943991433984024</c:v>
                </c:pt>
                <c:pt idx="45">
                  <c:v>27.492314448836186</c:v>
                </c:pt>
                <c:pt idx="46">
                  <c:v>2.1186440677966099</c:v>
                </c:pt>
                <c:pt idx="47">
                  <c:v>39.967571949736517</c:v>
                </c:pt>
                <c:pt idx="48">
                  <c:v>38.062283737024224</c:v>
                </c:pt>
                <c:pt idx="49">
                  <c:v>40.82265107761657</c:v>
                </c:pt>
                <c:pt idx="50">
                  <c:v>17.725947521865887</c:v>
                </c:pt>
                <c:pt idx="51">
                  <c:v>48.869969040247682</c:v>
                </c:pt>
                <c:pt idx="52">
                  <c:v>28.1947261663286</c:v>
                </c:pt>
                <c:pt idx="53">
                  <c:v>11.032990805840996</c:v>
                </c:pt>
                <c:pt idx="54">
                  <c:v>8.8319088319088337</c:v>
                </c:pt>
                <c:pt idx="55">
                  <c:v>6.7344345616264292</c:v>
                </c:pt>
                <c:pt idx="56">
                  <c:v>19.979508196721312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Batch'!$P$61:$P$80</c:f>
              <c:numCache>
                <c:formatCode>General</c:formatCode>
                <c:ptCount val="20"/>
                <c:pt idx="0">
                  <c:v>5.1914341336794294</c:v>
                </c:pt>
                <c:pt idx="1">
                  <c:v>4.8400328137817876</c:v>
                </c:pt>
                <c:pt idx="2">
                  <c:v>8.7067861715749046</c:v>
                </c:pt>
                <c:pt idx="3">
                  <c:v>9.4313453536754501</c:v>
                </c:pt>
                <c:pt idx="4">
                  <c:v>6.4690026954177888</c:v>
                </c:pt>
                <c:pt idx="5">
                  <c:v>11.854684512428298</c:v>
                </c:pt>
                <c:pt idx="6">
                  <c:v>10.449320794148379</c:v>
                </c:pt>
                <c:pt idx="7">
                  <c:v>6.5196548418024927</c:v>
                </c:pt>
                <c:pt idx="8">
                  <c:v>35.804363781944353</c:v>
                </c:pt>
                <c:pt idx="9">
                  <c:v>19.41191777257351</c:v>
                </c:pt>
                <c:pt idx="10">
                  <c:v>47.653692251727904</c:v>
                </c:pt>
                <c:pt idx="11">
                  <c:v>34.397975171748826</c:v>
                </c:pt>
                <c:pt idx="12">
                  <c:v>23.981989036805011</c:v>
                </c:pt>
                <c:pt idx="13">
                  <c:v>41.56532209512342</c:v>
                </c:pt>
                <c:pt idx="14">
                  <c:v>43.808928478408077</c:v>
                </c:pt>
                <c:pt idx="15">
                  <c:v>43.889068042566912</c:v>
                </c:pt>
                <c:pt idx="16">
                  <c:v>46.303777435342127</c:v>
                </c:pt>
                <c:pt idx="17">
                  <c:v>39.657314760316524</c:v>
                </c:pt>
                <c:pt idx="18">
                  <c:v>23.700926793710298</c:v>
                </c:pt>
                <c:pt idx="19">
                  <c:v>10.407966591712174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089-B841-E10CDC5CA514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Batch'!$P$82:$P$95</c:f>
              <c:numCache>
                <c:formatCode>General</c:formatCode>
                <c:ptCount val="14"/>
                <c:pt idx="0">
                  <c:v>5.4137664346481058</c:v>
                </c:pt>
                <c:pt idx="1">
                  <c:v>24.206349206349206</c:v>
                </c:pt>
                <c:pt idx="2">
                  <c:v>14.525139664804469</c:v>
                </c:pt>
                <c:pt idx="3">
                  <c:v>16.794871794871796</c:v>
                </c:pt>
                <c:pt idx="4">
                  <c:v>14.250207125103564</c:v>
                </c:pt>
                <c:pt idx="5">
                  <c:v>23.122765196662691</c:v>
                </c:pt>
                <c:pt idx="6">
                  <c:v>22.194922194922196</c:v>
                </c:pt>
                <c:pt idx="7">
                  <c:v>17.835780315388799</c:v>
                </c:pt>
                <c:pt idx="8">
                  <c:v>53.551255858670842</c:v>
                </c:pt>
                <c:pt idx="9">
                  <c:v>26.173361522198729</c:v>
                </c:pt>
                <c:pt idx="10">
                  <c:v>19.236800836382642</c:v>
                </c:pt>
                <c:pt idx="11">
                  <c:v>24.403183023872682</c:v>
                </c:pt>
                <c:pt idx="12">
                  <c:v>3.1390134529147984</c:v>
                </c:pt>
                <c:pt idx="13">
                  <c:v>20.75256556442417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F-4745-9A27-D4D68C02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Myrcene</a:t>
                </a:r>
                <a:r>
                  <a:rPr lang="en-SG" baseline="0"/>
                  <a:t> Incorporation (mol %)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11294254490478"/>
          <c:y val="3.3406182410257293E-2"/>
          <c:w val="0.19244342281715734"/>
          <c:h val="0.23956518845878333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DBI Incorporation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Batch'!$Q$3:$Q$59</c:f>
              <c:numCache>
                <c:formatCode>General</c:formatCode>
                <c:ptCount val="57"/>
                <c:pt idx="0">
                  <c:v>34.109001837109616</c:v>
                </c:pt>
                <c:pt idx="1">
                  <c:v>1.2487992315081653</c:v>
                </c:pt>
                <c:pt idx="2">
                  <c:v>32.534631224260572</c:v>
                </c:pt>
                <c:pt idx="3">
                  <c:v>9.2799999999999994</c:v>
                </c:pt>
                <c:pt idx="4">
                  <c:v>25.77022746904693</c:v>
                </c:pt>
                <c:pt idx="5">
                  <c:v>46.467622752699064</c:v>
                </c:pt>
                <c:pt idx="6">
                  <c:v>56.259904912836767</c:v>
                </c:pt>
                <c:pt idx="7">
                  <c:v>36.396790663749087</c:v>
                </c:pt>
                <c:pt idx="8">
                  <c:v>24.008810572687224</c:v>
                </c:pt>
                <c:pt idx="9">
                  <c:v>43.972835314091682</c:v>
                </c:pt>
                <c:pt idx="10">
                  <c:v>37.802516940948685</c:v>
                </c:pt>
                <c:pt idx="11">
                  <c:v>42.480433473810955</c:v>
                </c:pt>
                <c:pt idx="12">
                  <c:v>47.738359201773839</c:v>
                </c:pt>
                <c:pt idx="13">
                  <c:v>42.177722152690869</c:v>
                </c:pt>
                <c:pt idx="14">
                  <c:v>21.518422032005954</c:v>
                </c:pt>
                <c:pt idx="15">
                  <c:v>46.376628304034398</c:v>
                </c:pt>
                <c:pt idx="16">
                  <c:v>14.175753688261706</c:v>
                </c:pt>
                <c:pt idx="17">
                  <c:v>31.712259371833834</c:v>
                </c:pt>
                <c:pt idx="18">
                  <c:v>46.975458002073971</c:v>
                </c:pt>
                <c:pt idx="19">
                  <c:v>36.316148080853964</c:v>
                </c:pt>
                <c:pt idx="20">
                  <c:v>40.427759497457373</c:v>
                </c:pt>
                <c:pt idx="21">
                  <c:v>22.885176345796868</c:v>
                </c:pt>
                <c:pt idx="22">
                  <c:v>35.97122302158273</c:v>
                </c:pt>
                <c:pt idx="23">
                  <c:v>35.417317911847455</c:v>
                </c:pt>
                <c:pt idx="24">
                  <c:v>54.897739504843912</c:v>
                </c:pt>
                <c:pt idx="25">
                  <c:v>35.988819007686935</c:v>
                </c:pt>
                <c:pt idx="26">
                  <c:v>30.585898709036741</c:v>
                </c:pt>
                <c:pt idx="28">
                  <c:v>53.562531141006474</c:v>
                </c:pt>
                <c:pt idx="29">
                  <c:v>36.666666666666664</c:v>
                </c:pt>
                <c:pt idx="30">
                  <c:v>58.621889681573002</c:v>
                </c:pt>
                <c:pt idx="31">
                  <c:v>40.454076367389064</c:v>
                </c:pt>
                <c:pt idx="32">
                  <c:v>12.507010656197421</c:v>
                </c:pt>
                <c:pt idx="33">
                  <c:v>38.063630121309231</c:v>
                </c:pt>
                <c:pt idx="34">
                  <c:v>35.497382198952884</c:v>
                </c:pt>
                <c:pt idx="35">
                  <c:v>28.671943711521546</c:v>
                </c:pt>
                <c:pt idx="36">
                  <c:v>36.364824251927345</c:v>
                </c:pt>
                <c:pt idx="37">
                  <c:v>28.273914578185668</c:v>
                </c:pt>
                <c:pt idx="38">
                  <c:v>41.361256544502616</c:v>
                </c:pt>
                <c:pt idx="39">
                  <c:v>25.903307888040715</c:v>
                </c:pt>
                <c:pt idx="41">
                  <c:v>37.561663143058496</c:v>
                </c:pt>
                <c:pt idx="42">
                  <c:v>25.251521550117996</c:v>
                </c:pt>
                <c:pt idx="43">
                  <c:v>35.787089467723668</c:v>
                </c:pt>
                <c:pt idx="44">
                  <c:v>13.466765505312578</c:v>
                </c:pt>
                <c:pt idx="45">
                  <c:v>37.37373737373737</c:v>
                </c:pt>
                <c:pt idx="46">
                  <c:v>13.135593220338981</c:v>
                </c:pt>
                <c:pt idx="47">
                  <c:v>27.604377786785573</c:v>
                </c:pt>
                <c:pt idx="48">
                  <c:v>6.5743944636678195</c:v>
                </c:pt>
                <c:pt idx="49">
                  <c:v>47.908156078320886</c:v>
                </c:pt>
                <c:pt idx="50">
                  <c:v>35.626822157434404</c:v>
                </c:pt>
                <c:pt idx="51">
                  <c:v>44.938080495356033</c:v>
                </c:pt>
                <c:pt idx="52">
                  <c:v>55.578093306288032</c:v>
                </c:pt>
                <c:pt idx="53">
                  <c:v>74.544798990445287</c:v>
                </c:pt>
                <c:pt idx="54">
                  <c:v>53.181386514719854</c:v>
                </c:pt>
                <c:pt idx="55">
                  <c:v>42.439644218551464</c:v>
                </c:pt>
                <c:pt idx="56">
                  <c:v>39.036885245901644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Batch'!$Q$61:$Q$80</c:f>
              <c:numCache>
                <c:formatCode>General</c:formatCode>
                <c:ptCount val="20"/>
                <c:pt idx="0">
                  <c:v>42.894224529526284</c:v>
                </c:pt>
                <c:pt idx="1">
                  <c:v>62.346185397867103</c:v>
                </c:pt>
                <c:pt idx="2">
                  <c:v>40.076824583866838</c:v>
                </c:pt>
                <c:pt idx="3">
                  <c:v>35.090152565880715</c:v>
                </c:pt>
                <c:pt idx="4">
                  <c:v>21.653189577717878</c:v>
                </c:pt>
                <c:pt idx="5">
                  <c:v>11.663479923518164</c:v>
                </c:pt>
                <c:pt idx="6">
                  <c:v>5.9561128526645764</c:v>
                </c:pt>
                <c:pt idx="7">
                  <c:v>16.77852348993288</c:v>
                </c:pt>
                <c:pt idx="8">
                  <c:v>58.857676653099354</c:v>
                </c:pt>
                <c:pt idx="9">
                  <c:v>59.771012230028632</c:v>
                </c:pt>
                <c:pt idx="10">
                  <c:v>45.070934885412875</c:v>
                </c:pt>
                <c:pt idx="11">
                  <c:v>55.959985536941062</c:v>
                </c:pt>
                <c:pt idx="12">
                  <c:v>68.187157400156622</c:v>
                </c:pt>
                <c:pt idx="13">
                  <c:v>53.618302227573757</c:v>
                </c:pt>
                <c:pt idx="14">
                  <c:v>52.023753711517415</c:v>
                </c:pt>
                <c:pt idx="15">
                  <c:v>51.811243684832853</c:v>
                </c:pt>
                <c:pt idx="16">
                  <c:v>50.364416309191618</c:v>
                </c:pt>
                <c:pt idx="17">
                  <c:v>55.110849519325086</c:v>
                </c:pt>
                <c:pt idx="18">
                  <c:v>67.968343226075191</c:v>
                </c:pt>
                <c:pt idx="19">
                  <c:v>63.893350465788622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4-4A0C-856D-38EBEF82718F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Batch'!$Q$82:$Q$95</c:f>
              <c:numCache>
                <c:formatCode>General</c:formatCode>
                <c:ptCount val="14"/>
                <c:pt idx="0">
                  <c:v>32.714617169373547</c:v>
                </c:pt>
                <c:pt idx="1">
                  <c:v>22.883597883597879</c:v>
                </c:pt>
                <c:pt idx="2">
                  <c:v>21.628092577813248</c:v>
                </c:pt>
                <c:pt idx="3">
                  <c:v>31.92307692307692</c:v>
                </c:pt>
                <c:pt idx="4">
                  <c:v>19.469759734879869</c:v>
                </c:pt>
                <c:pt idx="5">
                  <c:v>29.20143027413587</c:v>
                </c:pt>
                <c:pt idx="6">
                  <c:v>45.045045045045043</c:v>
                </c:pt>
                <c:pt idx="7">
                  <c:v>38.662316476345836</c:v>
                </c:pt>
                <c:pt idx="8">
                  <c:v>36.834515082321836</c:v>
                </c:pt>
                <c:pt idx="9">
                  <c:v>56.913319238900627</c:v>
                </c:pt>
                <c:pt idx="10">
                  <c:v>38.944066910611596</c:v>
                </c:pt>
                <c:pt idx="11">
                  <c:v>40.229885057471265</c:v>
                </c:pt>
                <c:pt idx="12">
                  <c:v>37.070254110612858</c:v>
                </c:pt>
                <c:pt idx="13">
                  <c:v>33.637400228050168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BBA-AB9F-3FA906FF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DBI</a:t>
                </a:r>
                <a:r>
                  <a:rPr lang="en-SG" baseline="0"/>
                  <a:t> Incorporation (mol %)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70038827425759"/>
          <c:y val="2.5205414702168458E-2"/>
          <c:w val="0.19230823127412885"/>
          <c:h val="0.23956518845878333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Mn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Batch'!$S$3:$S$59</c:f>
              <c:numCache>
                <c:formatCode>#,##0</c:formatCode>
                <c:ptCount val="57"/>
                <c:pt idx="0">
                  <c:v>13523</c:v>
                </c:pt>
                <c:pt idx="1">
                  <c:v>4797</c:v>
                </c:pt>
                <c:pt idx="2">
                  <c:v>17188</c:v>
                </c:pt>
                <c:pt idx="3">
                  <c:v>19075</c:v>
                </c:pt>
                <c:pt idx="4">
                  <c:v>10715</c:v>
                </c:pt>
                <c:pt idx="5">
                  <c:v>64280</c:v>
                </c:pt>
                <c:pt idx="6">
                  <c:v>13005</c:v>
                </c:pt>
                <c:pt idx="7">
                  <c:v>25143</c:v>
                </c:pt>
                <c:pt idx="8">
                  <c:v>12936</c:v>
                </c:pt>
                <c:pt idx="9">
                  <c:v>20491</c:v>
                </c:pt>
                <c:pt idx="10">
                  <c:v>7760</c:v>
                </c:pt>
                <c:pt idx="11">
                  <c:v>12356</c:v>
                </c:pt>
                <c:pt idx="12">
                  <c:v>47208</c:v>
                </c:pt>
                <c:pt idx="13">
                  <c:v>11445</c:v>
                </c:pt>
                <c:pt idx="14">
                  <c:v>20375</c:v>
                </c:pt>
                <c:pt idx="15">
                  <c:v>37131</c:v>
                </c:pt>
                <c:pt idx="16">
                  <c:v>12377</c:v>
                </c:pt>
                <c:pt idx="17">
                  <c:v>19589</c:v>
                </c:pt>
                <c:pt idx="18">
                  <c:v>44067</c:v>
                </c:pt>
                <c:pt idx="19">
                  <c:v>17468</c:v>
                </c:pt>
                <c:pt idx="20">
                  <c:v>16377</c:v>
                </c:pt>
                <c:pt idx="21">
                  <c:v>10863</c:v>
                </c:pt>
                <c:pt idx="22" formatCode="General">
                  <c:v>16401</c:v>
                </c:pt>
                <c:pt idx="23">
                  <c:v>56187</c:v>
                </c:pt>
                <c:pt idx="24" formatCode="General">
                  <c:v>12442</c:v>
                </c:pt>
                <c:pt idx="25" formatCode="General">
                  <c:v>18425</c:v>
                </c:pt>
                <c:pt idx="26" formatCode="General">
                  <c:v>17648</c:v>
                </c:pt>
                <c:pt idx="28">
                  <c:v>12573</c:v>
                </c:pt>
                <c:pt idx="29">
                  <c:v>8443</c:v>
                </c:pt>
                <c:pt idx="30">
                  <c:v>9401</c:v>
                </c:pt>
                <c:pt idx="31">
                  <c:v>9118</c:v>
                </c:pt>
                <c:pt idx="32">
                  <c:v>9085</c:v>
                </c:pt>
                <c:pt idx="33">
                  <c:v>6543</c:v>
                </c:pt>
                <c:pt idx="34">
                  <c:v>31613</c:v>
                </c:pt>
                <c:pt idx="35">
                  <c:v>10966</c:v>
                </c:pt>
                <c:pt idx="36">
                  <c:v>13658</c:v>
                </c:pt>
                <c:pt idx="37">
                  <c:v>12404</c:v>
                </c:pt>
                <c:pt idx="38">
                  <c:v>10286</c:v>
                </c:pt>
                <c:pt idx="39">
                  <c:v>6739</c:v>
                </c:pt>
                <c:pt idx="41">
                  <c:v>12094</c:v>
                </c:pt>
                <c:pt idx="42">
                  <c:v>6506</c:v>
                </c:pt>
                <c:pt idx="43">
                  <c:v>17209</c:v>
                </c:pt>
                <c:pt idx="44">
                  <c:v>7940</c:v>
                </c:pt>
                <c:pt idx="45">
                  <c:v>8636</c:v>
                </c:pt>
                <c:pt idx="46">
                  <c:v>7080</c:v>
                </c:pt>
                <c:pt idx="47">
                  <c:v>10205</c:v>
                </c:pt>
                <c:pt idx="48">
                  <c:v>19658</c:v>
                </c:pt>
                <c:pt idx="49">
                  <c:v>12181</c:v>
                </c:pt>
                <c:pt idx="50">
                  <c:v>8349</c:v>
                </c:pt>
                <c:pt idx="51">
                  <c:v>22988</c:v>
                </c:pt>
                <c:pt idx="52">
                  <c:v>27903</c:v>
                </c:pt>
                <c:pt idx="53">
                  <c:v>24034</c:v>
                </c:pt>
                <c:pt idx="54">
                  <c:v>28755</c:v>
                </c:pt>
                <c:pt idx="55">
                  <c:v>11692</c:v>
                </c:pt>
                <c:pt idx="56">
                  <c:v>9339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Batch'!$S$61:$S$80</c:f>
              <c:numCache>
                <c:formatCode>General</c:formatCode>
                <c:ptCount val="20"/>
                <c:pt idx="0">
                  <c:v>34907</c:v>
                </c:pt>
                <c:pt idx="1">
                  <c:v>19866</c:v>
                </c:pt>
                <c:pt idx="2">
                  <c:v>14294</c:v>
                </c:pt>
                <c:pt idx="3">
                  <c:v>11921</c:v>
                </c:pt>
                <c:pt idx="4">
                  <c:v>17109</c:v>
                </c:pt>
                <c:pt idx="5">
                  <c:v>12132</c:v>
                </c:pt>
                <c:pt idx="6">
                  <c:v>11768</c:v>
                </c:pt>
                <c:pt idx="7">
                  <c:v>16118</c:v>
                </c:pt>
                <c:pt idx="8">
                  <c:v>36211</c:v>
                </c:pt>
                <c:pt idx="9">
                  <c:v>22253</c:v>
                </c:pt>
                <c:pt idx="10">
                  <c:v>14627</c:v>
                </c:pt>
                <c:pt idx="11">
                  <c:v>17858</c:v>
                </c:pt>
                <c:pt idx="12">
                  <c:v>11483</c:v>
                </c:pt>
                <c:pt idx="13">
                  <c:v>14512</c:v>
                </c:pt>
                <c:pt idx="14">
                  <c:v>15921</c:v>
                </c:pt>
                <c:pt idx="15">
                  <c:v>17908</c:v>
                </c:pt>
                <c:pt idx="16">
                  <c:v>15391</c:v>
                </c:pt>
                <c:pt idx="17">
                  <c:v>13128</c:v>
                </c:pt>
                <c:pt idx="18">
                  <c:v>15489</c:v>
                </c:pt>
                <c:pt idx="19">
                  <c:v>19136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9-484A-B21F-D46BD2008462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Batch'!$S$82:$S$95</c:f>
              <c:numCache>
                <c:formatCode>General</c:formatCode>
                <c:ptCount val="14"/>
                <c:pt idx="0">
                  <c:v>15184</c:v>
                </c:pt>
                <c:pt idx="1">
                  <c:v>9726</c:v>
                </c:pt>
                <c:pt idx="2">
                  <c:v>17594</c:v>
                </c:pt>
                <c:pt idx="3">
                  <c:v>10712</c:v>
                </c:pt>
                <c:pt idx="4">
                  <c:v>17987</c:v>
                </c:pt>
                <c:pt idx="5">
                  <c:v>29612</c:v>
                </c:pt>
                <c:pt idx="6">
                  <c:v>10017</c:v>
                </c:pt>
                <c:pt idx="7">
                  <c:v>29436</c:v>
                </c:pt>
                <c:pt idx="8">
                  <c:v>20265</c:v>
                </c:pt>
                <c:pt idx="9">
                  <c:v>12125</c:v>
                </c:pt>
                <c:pt idx="10">
                  <c:v>26557</c:v>
                </c:pt>
                <c:pt idx="11">
                  <c:v>23284</c:v>
                </c:pt>
                <c:pt idx="12">
                  <c:v>13666</c:v>
                </c:pt>
                <c:pt idx="13">
                  <c:v>9959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6-483B-88D0-5829A1C7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Mn (gmol</a:t>
                </a:r>
                <a:r>
                  <a:rPr lang="en-SG" baseline="30000"/>
                  <a:t>-1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0254945129562"/>
          <c:y val="3.2208780600377816E-2"/>
          <c:w val="0.19244342281715734"/>
          <c:h val="0.22895911350874107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Mw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Batch'!$T$3:$T$59</c:f>
              <c:numCache>
                <c:formatCode>#,##0</c:formatCode>
                <c:ptCount val="57"/>
                <c:pt idx="0">
                  <c:v>23270</c:v>
                </c:pt>
                <c:pt idx="1">
                  <c:v>6534</c:v>
                </c:pt>
                <c:pt idx="2">
                  <c:v>25585</c:v>
                </c:pt>
                <c:pt idx="3">
                  <c:v>32779</c:v>
                </c:pt>
                <c:pt idx="4">
                  <c:v>17308</c:v>
                </c:pt>
                <c:pt idx="5">
                  <c:v>113998</c:v>
                </c:pt>
                <c:pt idx="6">
                  <c:v>20490</c:v>
                </c:pt>
                <c:pt idx="7">
                  <c:v>37117</c:v>
                </c:pt>
                <c:pt idx="8">
                  <c:v>22012</c:v>
                </c:pt>
                <c:pt idx="9">
                  <c:v>32635</c:v>
                </c:pt>
                <c:pt idx="10">
                  <c:v>12031</c:v>
                </c:pt>
                <c:pt idx="11">
                  <c:v>20523</c:v>
                </c:pt>
                <c:pt idx="12">
                  <c:v>78583</c:v>
                </c:pt>
                <c:pt idx="13">
                  <c:v>16882</c:v>
                </c:pt>
                <c:pt idx="14">
                  <c:v>31731</c:v>
                </c:pt>
                <c:pt idx="15">
                  <c:v>58983</c:v>
                </c:pt>
                <c:pt idx="16">
                  <c:v>18265</c:v>
                </c:pt>
                <c:pt idx="17">
                  <c:v>29834</c:v>
                </c:pt>
                <c:pt idx="18">
                  <c:v>69716</c:v>
                </c:pt>
                <c:pt idx="19">
                  <c:v>26321</c:v>
                </c:pt>
                <c:pt idx="20">
                  <c:v>24354</c:v>
                </c:pt>
                <c:pt idx="21">
                  <c:v>16511</c:v>
                </c:pt>
                <c:pt idx="22" formatCode="General">
                  <c:v>23735</c:v>
                </c:pt>
                <c:pt idx="23">
                  <c:v>95959</c:v>
                </c:pt>
                <c:pt idx="24" formatCode="General">
                  <c:v>19285</c:v>
                </c:pt>
                <c:pt idx="25" formatCode="General">
                  <c:v>26756</c:v>
                </c:pt>
                <c:pt idx="26" formatCode="General">
                  <c:v>27034</c:v>
                </c:pt>
                <c:pt idx="28">
                  <c:v>19741</c:v>
                </c:pt>
                <c:pt idx="29">
                  <c:v>14507</c:v>
                </c:pt>
                <c:pt idx="30">
                  <c:v>13609</c:v>
                </c:pt>
                <c:pt idx="31">
                  <c:v>15157</c:v>
                </c:pt>
                <c:pt idx="32">
                  <c:v>15285</c:v>
                </c:pt>
                <c:pt idx="33">
                  <c:v>10328</c:v>
                </c:pt>
                <c:pt idx="34">
                  <c:v>61729</c:v>
                </c:pt>
                <c:pt idx="35">
                  <c:v>18801</c:v>
                </c:pt>
                <c:pt idx="36">
                  <c:v>23263</c:v>
                </c:pt>
                <c:pt idx="37">
                  <c:v>20532</c:v>
                </c:pt>
                <c:pt idx="38">
                  <c:v>16478</c:v>
                </c:pt>
                <c:pt idx="39">
                  <c:v>11128</c:v>
                </c:pt>
                <c:pt idx="41">
                  <c:v>19530</c:v>
                </c:pt>
                <c:pt idx="42">
                  <c:v>10170</c:v>
                </c:pt>
                <c:pt idx="43">
                  <c:v>27387</c:v>
                </c:pt>
                <c:pt idx="44">
                  <c:v>13039</c:v>
                </c:pt>
                <c:pt idx="45">
                  <c:v>14181</c:v>
                </c:pt>
                <c:pt idx="46">
                  <c:v>11862</c:v>
                </c:pt>
                <c:pt idx="47">
                  <c:v>17194</c:v>
                </c:pt>
                <c:pt idx="48">
                  <c:v>31011</c:v>
                </c:pt>
                <c:pt idx="49">
                  <c:v>19232</c:v>
                </c:pt>
                <c:pt idx="50">
                  <c:v>13740</c:v>
                </c:pt>
                <c:pt idx="51">
                  <c:v>36332</c:v>
                </c:pt>
                <c:pt idx="52">
                  <c:v>44869</c:v>
                </c:pt>
                <c:pt idx="53">
                  <c:v>31506</c:v>
                </c:pt>
                <c:pt idx="54">
                  <c:v>47543</c:v>
                </c:pt>
                <c:pt idx="55">
                  <c:v>18534</c:v>
                </c:pt>
                <c:pt idx="56">
                  <c:v>14995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Batch'!$T$61:$T$80</c:f>
              <c:numCache>
                <c:formatCode>General</c:formatCode>
                <c:ptCount val="20"/>
                <c:pt idx="0">
                  <c:v>58040</c:v>
                </c:pt>
                <c:pt idx="1">
                  <c:v>29029</c:v>
                </c:pt>
                <c:pt idx="2">
                  <c:v>24758</c:v>
                </c:pt>
                <c:pt idx="3">
                  <c:v>19993</c:v>
                </c:pt>
                <c:pt idx="4">
                  <c:v>31459</c:v>
                </c:pt>
                <c:pt idx="5">
                  <c:v>21626</c:v>
                </c:pt>
                <c:pt idx="6">
                  <c:v>20740</c:v>
                </c:pt>
                <c:pt idx="7">
                  <c:v>28127</c:v>
                </c:pt>
                <c:pt idx="8">
                  <c:v>60224</c:v>
                </c:pt>
                <c:pt idx="9">
                  <c:v>36518</c:v>
                </c:pt>
                <c:pt idx="10">
                  <c:v>23966</c:v>
                </c:pt>
                <c:pt idx="11">
                  <c:v>28882</c:v>
                </c:pt>
                <c:pt idx="12">
                  <c:v>16873</c:v>
                </c:pt>
                <c:pt idx="13">
                  <c:v>23473</c:v>
                </c:pt>
                <c:pt idx="14">
                  <c:v>25753</c:v>
                </c:pt>
                <c:pt idx="15">
                  <c:v>28718</c:v>
                </c:pt>
                <c:pt idx="16">
                  <c:v>25286</c:v>
                </c:pt>
                <c:pt idx="17">
                  <c:v>20461</c:v>
                </c:pt>
                <c:pt idx="18">
                  <c:v>23861</c:v>
                </c:pt>
                <c:pt idx="19">
                  <c:v>28686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8-41E4-8C5A-132D38A0797A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Batch'!$T$82:$T$95</c:f>
              <c:numCache>
                <c:formatCode>General</c:formatCode>
                <c:ptCount val="14"/>
                <c:pt idx="0">
                  <c:v>25974</c:v>
                </c:pt>
                <c:pt idx="1">
                  <c:v>16895</c:v>
                </c:pt>
                <c:pt idx="2">
                  <c:v>29812</c:v>
                </c:pt>
                <c:pt idx="3">
                  <c:v>17690</c:v>
                </c:pt>
                <c:pt idx="4">
                  <c:v>31303</c:v>
                </c:pt>
                <c:pt idx="5">
                  <c:v>49638</c:v>
                </c:pt>
                <c:pt idx="6">
                  <c:v>17007</c:v>
                </c:pt>
                <c:pt idx="7">
                  <c:v>51572</c:v>
                </c:pt>
                <c:pt idx="8">
                  <c:v>33305</c:v>
                </c:pt>
                <c:pt idx="9">
                  <c:v>18436</c:v>
                </c:pt>
                <c:pt idx="10">
                  <c:v>44472</c:v>
                </c:pt>
                <c:pt idx="11">
                  <c:v>37205</c:v>
                </c:pt>
                <c:pt idx="12">
                  <c:v>22683</c:v>
                </c:pt>
                <c:pt idx="13">
                  <c:v>16107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A-4360-8770-B5B223AF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Mw (gmol</a:t>
                </a:r>
                <a:r>
                  <a:rPr lang="en-SG" baseline="30000"/>
                  <a:t>-1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59659693099993"/>
          <c:y val="2.8295147736246178E-2"/>
          <c:w val="0.19271437693918911"/>
          <c:h val="0.22909517307726501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Mz vs. 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1 to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'Consolidated Data for all Batch'!$U$3:$U$59</c:f>
              <c:numCache>
                <c:formatCode>#,##0</c:formatCode>
                <c:ptCount val="57"/>
                <c:pt idx="0">
                  <c:v>35694</c:v>
                </c:pt>
                <c:pt idx="1">
                  <c:v>8880</c:v>
                </c:pt>
                <c:pt idx="2">
                  <c:v>36212</c:v>
                </c:pt>
                <c:pt idx="3">
                  <c:v>49704</c:v>
                </c:pt>
                <c:pt idx="4">
                  <c:v>25805</c:v>
                </c:pt>
                <c:pt idx="5">
                  <c:v>175664</c:v>
                </c:pt>
                <c:pt idx="6">
                  <c:v>30448</c:v>
                </c:pt>
                <c:pt idx="7">
                  <c:v>52887</c:v>
                </c:pt>
                <c:pt idx="8">
                  <c:v>34806</c:v>
                </c:pt>
                <c:pt idx="9">
                  <c:v>48599</c:v>
                </c:pt>
                <c:pt idx="10">
                  <c:v>17691</c:v>
                </c:pt>
                <c:pt idx="11">
                  <c:v>31822</c:v>
                </c:pt>
                <c:pt idx="12">
                  <c:v>114682</c:v>
                </c:pt>
                <c:pt idx="13">
                  <c:v>23430</c:v>
                </c:pt>
                <c:pt idx="14">
                  <c:v>45542</c:v>
                </c:pt>
                <c:pt idx="15">
                  <c:v>84007</c:v>
                </c:pt>
                <c:pt idx="16">
                  <c:v>25339</c:v>
                </c:pt>
                <c:pt idx="17">
                  <c:v>42253</c:v>
                </c:pt>
                <c:pt idx="18">
                  <c:v>98994</c:v>
                </c:pt>
                <c:pt idx="19">
                  <c:v>37631</c:v>
                </c:pt>
                <c:pt idx="20">
                  <c:v>34597</c:v>
                </c:pt>
                <c:pt idx="21">
                  <c:v>23635</c:v>
                </c:pt>
                <c:pt idx="22" formatCode="General">
                  <c:v>32953</c:v>
                </c:pt>
                <c:pt idx="23">
                  <c:v>145044</c:v>
                </c:pt>
                <c:pt idx="24" formatCode="General">
                  <c:v>27453</c:v>
                </c:pt>
                <c:pt idx="25" formatCode="General">
                  <c:v>37114</c:v>
                </c:pt>
                <c:pt idx="26" formatCode="General">
                  <c:v>38345</c:v>
                </c:pt>
                <c:pt idx="28">
                  <c:v>28965</c:v>
                </c:pt>
                <c:pt idx="29">
                  <c:v>22631</c:v>
                </c:pt>
                <c:pt idx="30">
                  <c:v>19113</c:v>
                </c:pt>
                <c:pt idx="31">
                  <c:v>22514</c:v>
                </c:pt>
                <c:pt idx="32">
                  <c:v>23549</c:v>
                </c:pt>
                <c:pt idx="33">
                  <c:v>15390</c:v>
                </c:pt>
                <c:pt idx="34">
                  <c:v>111989</c:v>
                </c:pt>
                <c:pt idx="35">
                  <c:v>28497</c:v>
                </c:pt>
                <c:pt idx="36">
                  <c:v>35850</c:v>
                </c:pt>
                <c:pt idx="37">
                  <c:v>31452</c:v>
                </c:pt>
                <c:pt idx="38">
                  <c:v>24365</c:v>
                </c:pt>
                <c:pt idx="39">
                  <c:v>16974</c:v>
                </c:pt>
                <c:pt idx="41">
                  <c:v>28874</c:v>
                </c:pt>
                <c:pt idx="42">
                  <c:v>15228</c:v>
                </c:pt>
                <c:pt idx="43">
                  <c:v>40091</c:v>
                </c:pt>
                <c:pt idx="44">
                  <c:v>20046</c:v>
                </c:pt>
                <c:pt idx="45">
                  <c:v>21906</c:v>
                </c:pt>
                <c:pt idx="46">
                  <c:v>18040</c:v>
                </c:pt>
                <c:pt idx="47">
                  <c:v>25973</c:v>
                </c:pt>
                <c:pt idx="48">
                  <c:v>44585</c:v>
                </c:pt>
                <c:pt idx="49">
                  <c:v>28415</c:v>
                </c:pt>
                <c:pt idx="50">
                  <c:v>20978</c:v>
                </c:pt>
                <c:pt idx="51">
                  <c:v>54004</c:v>
                </c:pt>
                <c:pt idx="52">
                  <c:v>66321</c:v>
                </c:pt>
                <c:pt idx="53">
                  <c:v>40968</c:v>
                </c:pt>
                <c:pt idx="54">
                  <c:v>72025</c:v>
                </c:pt>
                <c:pt idx="55">
                  <c:v>27614</c:v>
                </c:pt>
                <c:pt idx="56">
                  <c:v>22236</c:v>
                </c:pt>
              </c:numCache>
            </c:numRef>
          </c:xVal>
          <c:yVal>
            <c:numRef>
              <c:f>'Consolidated Data for all Batch'!$AB$3:$AB$59</c:f>
              <c:numCache>
                <c:formatCode>General</c:formatCode>
                <c:ptCount val="57"/>
                <c:pt idx="0">
                  <c:v>-6.73</c:v>
                </c:pt>
                <c:pt idx="1">
                  <c:v>-43.13</c:v>
                </c:pt>
                <c:pt idx="2">
                  <c:v>-17.329999999999998</c:v>
                </c:pt>
                <c:pt idx="3">
                  <c:v>7.76</c:v>
                </c:pt>
                <c:pt idx="4">
                  <c:v>-32.22</c:v>
                </c:pt>
                <c:pt idx="5">
                  <c:v>-42.53</c:v>
                </c:pt>
                <c:pt idx="6">
                  <c:v>12.76</c:v>
                </c:pt>
                <c:pt idx="7">
                  <c:v>13.64</c:v>
                </c:pt>
                <c:pt idx="8">
                  <c:v>-38.71</c:v>
                </c:pt>
                <c:pt idx="9">
                  <c:v>-24.74</c:v>
                </c:pt>
                <c:pt idx="10">
                  <c:v>-30.65</c:v>
                </c:pt>
                <c:pt idx="11">
                  <c:v>-41.71</c:v>
                </c:pt>
                <c:pt idx="12">
                  <c:v>-32.17</c:v>
                </c:pt>
                <c:pt idx="13">
                  <c:v>5.64</c:v>
                </c:pt>
                <c:pt idx="14">
                  <c:v>-48.03</c:v>
                </c:pt>
                <c:pt idx="15">
                  <c:v>-35.89</c:v>
                </c:pt>
                <c:pt idx="16">
                  <c:v>-7.84</c:v>
                </c:pt>
                <c:pt idx="17">
                  <c:v>-15.4</c:v>
                </c:pt>
                <c:pt idx="18">
                  <c:v>-35.01</c:v>
                </c:pt>
                <c:pt idx="19">
                  <c:v>-32.590000000000003</c:v>
                </c:pt>
                <c:pt idx="20">
                  <c:v>-44.99</c:v>
                </c:pt>
                <c:pt idx="21">
                  <c:v>-39.049999999999997</c:v>
                </c:pt>
                <c:pt idx="22">
                  <c:v>5.61</c:v>
                </c:pt>
                <c:pt idx="23">
                  <c:v>-24.21</c:v>
                </c:pt>
                <c:pt idx="24">
                  <c:v>9.14</c:v>
                </c:pt>
                <c:pt idx="25">
                  <c:v>6.19</c:v>
                </c:pt>
                <c:pt idx="26">
                  <c:v>-19.350000000000001</c:v>
                </c:pt>
                <c:pt idx="28">
                  <c:v>-23.22</c:v>
                </c:pt>
                <c:pt idx="29">
                  <c:v>-38.83</c:v>
                </c:pt>
                <c:pt idx="30">
                  <c:v>-27.69</c:v>
                </c:pt>
                <c:pt idx="31">
                  <c:v>-2.68</c:v>
                </c:pt>
                <c:pt idx="32">
                  <c:v>-24.9</c:v>
                </c:pt>
                <c:pt idx="33">
                  <c:v>-31.85</c:v>
                </c:pt>
                <c:pt idx="34">
                  <c:v>-0.87</c:v>
                </c:pt>
                <c:pt idx="35">
                  <c:v>-19.54</c:v>
                </c:pt>
                <c:pt idx="36">
                  <c:v>-43.1</c:v>
                </c:pt>
                <c:pt idx="37">
                  <c:v>-40.51</c:v>
                </c:pt>
                <c:pt idx="38">
                  <c:v>-29.2</c:v>
                </c:pt>
                <c:pt idx="39">
                  <c:v>-23.45</c:v>
                </c:pt>
                <c:pt idx="41">
                  <c:v>22.03</c:v>
                </c:pt>
                <c:pt idx="42">
                  <c:v>-46.52</c:v>
                </c:pt>
                <c:pt idx="43">
                  <c:v>-28.06</c:v>
                </c:pt>
                <c:pt idx="44">
                  <c:v>-56.36</c:v>
                </c:pt>
                <c:pt idx="45">
                  <c:v>-14.22</c:v>
                </c:pt>
                <c:pt idx="46">
                  <c:v>45.94</c:v>
                </c:pt>
                <c:pt idx="47">
                  <c:v>-24.34</c:v>
                </c:pt>
                <c:pt idx="48">
                  <c:v>-5.0599999999999996</c:v>
                </c:pt>
                <c:pt idx="49">
                  <c:v>-31.78</c:v>
                </c:pt>
                <c:pt idx="50">
                  <c:v>3.82</c:v>
                </c:pt>
                <c:pt idx="51">
                  <c:v>-37.229999999999997</c:v>
                </c:pt>
                <c:pt idx="52">
                  <c:v>-23.98</c:v>
                </c:pt>
                <c:pt idx="53">
                  <c:v>-4.8899999999999997</c:v>
                </c:pt>
                <c:pt idx="54">
                  <c:v>5.99</c:v>
                </c:pt>
                <c:pt idx="55">
                  <c:v>4.7699999999999996</c:v>
                </c:pt>
                <c:pt idx="56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88E-A65B-26BC6891411F}"/>
            </c:ext>
          </c:extLst>
        </c:ser>
        <c:ser>
          <c:idx val="3"/>
          <c:order val="1"/>
          <c:tx>
            <c:v>Batch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'Consolidated Data for all Batch'!$U$61:$U$80</c:f>
              <c:numCache>
                <c:formatCode>General</c:formatCode>
                <c:ptCount val="20"/>
                <c:pt idx="0">
                  <c:v>89909</c:v>
                </c:pt>
                <c:pt idx="1">
                  <c:v>40915</c:v>
                </c:pt>
                <c:pt idx="2">
                  <c:v>38516</c:v>
                </c:pt>
                <c:pt idx="3">
                  <c:v>30234</c:v>
                </c:pt>
                <c:pt idx="4">
                  <c:v>49576</c:v>
                </c:pt>
                <c:pt idx="5">
                  <c:v>33086</c:v>
                </c:pt>
                <c:pt idx="6">
                  <c:v>31251</c:v>
                </c:pt>
                <c:pt idx="7">
                  <c:v>42170</c:v>
                </c:pt>
                <c:pt idx="8">
                  <c:v>90386</c:v>
                </c:pt>
                <c:pt idx="9">
                  <c:v>54867</c:v>
                </c:pt>
                <c:pt idx="10">
                  <c:v>35879</c:v>
                </c:pt>
                <c:pt idx="11">
                  <c:v>42937</c:v>
                </c:pt>
                <c:pt idx="12">
                  <c:v>23713</c:v>
                </c:pt>
                <c:pt idx="13">
                  <c:v>35020</c:v>
                </c:pt>
                <c:pt idx="14">
                  <c:v>38549</c:v>
                </c:pt>
                <c:pt idx="15">
                  <c:v>42120</c:v>
                </c:pt>
                <c:pt idx="16">
                  <c:v>38211</c:v>
                </c:pt>
                <c:pt idx="17">
                  <c:v>30199</c:v>
                </c:pt>
                <c:pt idx="18">
                  <c:v>35048</c:v>
                </c:pt>
                <c:pt idx="19">
                  <c:v>42353</c:v>
                </c:pt>
              </c:numCache>
            </c:numRef>
          </c:xVal>
          <c:yVal>
            <c:numRef>
              <c:f>'Consolidated Data for all Batch'!$AB$61:$AB$80</c:f>
              <c:numCache>
                <c:formatCode>General</c:formatCode>
                <c:ptCount val="20"/>
                <c:pt idx="0">
                  <c:v>20.84</c:v>
                </c:pt>
                <c:pt idx="1">
                  <c:v>3.79</c:v>
                </c:pt>
                <c:pt idx="2">
                  <c:v>12.97</c:v>
                </c:pt>
                <c:pt idx="3">
                  <c:v>22.62</c:v>
                </c:pt>
                <c:pt idx="4">
                  <c:v>13.73</c:v>
                </c:pt>
                <c:pt idx="5">
                  <c:v>18.899999999999999</c:v>
                </c:pt>
                <c:pt idx="6">
                  <c:v>34.909999999999997</c:v>
                </c:pt>
                <c:pt idx="7">
                  <c:v>31.43</c:v>
                </c:pt>
                <c:pt idx="8">
                  <c:v>-31.32</c:v>
                </c:pt>
                <c:pt idx="9">
                  <c:v>-16.07</c:v>
                </c:pt>
                <c:pt idx="10">
                  <c:v>-42.72</c:v>
                </c:pt>
                <c:pt idx="11">
                  <c:v>-36.25</c:v>
                </c:pt>
                <c:pt idx="12">
                  <c:v>-27.71</c:v>
                </c:pt>
                <c:pt idx="13">
                  <c:v>-39.840000000000003</c:v>
                </c:pt>
                <c:pt idx="14">
                  <c:v>-40.76</c:v>
                </c:pt>
                <c:pt idx="15">
                  <c:v>-39.65</c:v>
                </c:pt>
                <c:pt idx="16">
                  <c:v>-38.26</c:v>
                </c:pt>
                <c:pt idx="17">
                  <c:v>-38.93</c:v>
                </c:pt>
                <c:pt idx="18">
                  <c:v>-25.71</c:v>
                </c:pt>
                <c:pt idx="19">
                  <c:v>-1.94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F-47F0-96D5-423D1763A014}"/>
            </c:ext>
          </c:extLst>
        </c:ser>
        <c:ser>
          <c:idx val="1"/>
          <c:order val="2"/>
          <c:tx>
            <c:v>Batch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'Consolidated Data for all Batch'!$U$82:$U$95</c:f>
              <c:numCache>
                <c:formatCode>General</c:formatCode>
                <c:ptCount val="14"/>
                <c:pt idx="0">
                  <c:v>39302</c:v>
                </c:pt>
                <c:pt idx="1">
                  <c:v>25384</c:v>
                </c:pt>
                <c:pt idx="2">
                  <c:v>44119</c:v>
                </c:pt>
                <c:pt idx="3">
                  <c:v>26033</c:v>
                </c:pt>
                <c:pt idx="4">
                  <c:v>47146</c:v>
                </c:pt>
                <c:pt idx="5">
                  <c:v>73707</c:v>
                </c:pt>
                <c:pt idx="6">
                  <c:v>24250</c:v>
                </c:pt>
                <c:pt idx="7">
                  <c:v>79133</c:v>
                </c:pt>
                <c:pt idx="8">
                  <c:v>48614</c:v>
                </c:pt>
                <c:pt idx="9">
                  <c:v>25832</c:v>
                </c:pt>
                <c:pt idx="10">
                  <c:v>66606</c:v>
                </c:pt>
                <c:pt idx="11">
                  <c:v>54011</c:v>
                </c:pt>
                <c:pt idx="12">
                  <c:v>33757</c:v>
                </c:pt>
                <c:pt idx="13">
                  <c:v>23519</c:v>
                </c:pt>
              </c:numCache>
            </c:numRef>
          </c:xVal>
          <c:yVal>
            <c:numRef>
              <c:f>'Consolidated Data for all Batch'!$AB$82:$AB$95</c:f>
              <c:numCache>
                <c:formatCode>General</c:formatCode>
                <c:ptCount val="14"/>
                <c:pt idx="0">
                  <c:v>15.65</c:v>
                </c:pt>
                <c:pt idx="1">
                  <c:v>25.91</c:v>
                </c:pt>
                <c:pt idx="2">
                  <c:v>11.34</c:v>
                </c:pt>
                <c:pt idx="3">
                  <c:v>24.82</c:v>
                </c:pt>
                <c:pt idx="4">
                  <c:v>33.479999999999997</c:v>
                </c:pt>
                <c:pt idx="5">
                  <c:v>24.58</c:v>
                </c:pt>
                <c:pt idx="6">
                  <c:v>-0.78</c:v>
                </c:pt>
                <c:pt idx="7">
                  <c:v>11.34</c:v>
                </c:pt>
                <c:pt idx="8">
                  <c:v>-42.98</c:v>
                </c:pt>
                <c:pt idx="9">
                  <c:v>-16.86</c:v>
                </c:pt>
                <c:pt idx="10">
                  <c:v>-19.71</c:v>
                </c:pt>
                <c:pt idx="11">
                  <c:v>6.22</c:v>
                </c:pt>
                <c:pt idx="12">
                  <c:v>21.57</c:v>
                </c:pt>
                <c:pt idx="13">
                  <c:v>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4-4AE8-9298-764309CA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4256"/>
        <c:axId val="1438015504"/>
      </c:scatterChart>
      <c:valAx>
        <c:axId val="14380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Mz (gmol</a:t>
                </a:r>
                <a:r>
                  <a:rPr lang="en-SG" baseline="30000"/>
                  <a:t>-1</a:t>
                </a:r>
                <a:r>
                  <a:rPr lang="en-SG" baseline="0"/>
                  <a:t>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5504"/>
        <c:crosses val="autoZero"/>
        <c:crossBetween val="midCat"/>
      </c:valAx>
      <c:valAx>
        <c:axId val="143801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Tg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80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16724557382123"/>
          <c:y val="2.0454110528928662E-2"/>
          <c:w val="0.19298609512629994"/>
          <c:h val="0.22868747863096162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30480</xdr:rowOff>
    </xdr:from>
    <xdr:to>
      <xdr:col>17</xdr:col>
      <xdr:colOff>580651</xdr:colOff>
      <xdr:row>21</xdr:row>
      <xdr:rowOff>21869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3D4C0E-75C0-4BBE-A683-4BAF3D953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73000" y="1219200"/>
          <a:ext cx="3663485" cy="3748049"/>
        </a:xfrm>
        <a:prstGeom prst="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76151</xdr:colOff>
      <xdr:row>2</xdr:row>
      <xdr:rowOff>52131</xdr:rowOff>
    </xdr:from>
    <xdr:to>
      <xdr:col>37</xdr:col>
      <xdr:colOff>591877</xdr:colOff>
      <xdr:row>18</xdr:row>
      <xdr:rowOff>167557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A53681-B333-76A5-F66A-448187EFA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120976</xdr:colOff>
      <xdr:row>2</xdr:row>
      <xdr:rowOff>55941</xdr:rowOff>
    </xdr:from>
    <xdr:to>
      <xdr:col>47</xdr:col>
      <xdr:colOff>27774</xdr:colOff>
      <xdr:row>18</xdr:row>
      <xdr:rowOff>171367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AF3F1C-FB0A-FBC8-325F-CB1D8A1A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94755</xdr:colOff>
      <xdr:row>2</xdr:row>
      <xdr:rowOff>54036</xdr:rowOff>
    </xdr:from>
    <xdr:to>
      <xdr:col>56</xdr:col>
      <xdr:colOff>3458</xdr:colOff>
      <xdr:row>18</xdr:row>
      <xdr:rowOff>167557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17F995-BB50-8E06-5799-9BE2209B8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85948</xdr:colOff>
      <xdr:row>19</xdr:row>
      <xdr:rowOff>55133</xdr:rowOff>
    </xdr:from>
    <xdr:to>
      <xdr:col>38</xdr:col>
      <xdr:colOff>17319</xdr:colOff>
      <xdr:row>35</xdr:row>
      <xdr:rowOff>17319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B82FC3-58AA-C590-904C-7F19E310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116428</xdr:colOff>
      <xdr:row>19</xdr:row>
      <xdr:rowOff>58943</xdr:rowOff>
    </xdr:from>
    <xdr:to>
      <xdr:col>47</xdr:col>
      <xdr:colOff>49704</xdr:colOff>
      <xdr:row>35</xdr:row>
      <xdr:rowOff>21129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CE1A78-A3B6-D490-A0BC-0B24B3205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106903</xdr:colOff>
      <xdr:row>19</xdr:row>
      <xdr:rowOff>55133</xdr:rowOff>
    </xdr:from>
    <xdr:to>
      <xdr:col>56</xdr:col>
      <xdr:colOff>43989</xdr:colOff>
      <xdr:row>35</xdr:row>
      <xdr:rowOff>17319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15F0F2-65D5-6F52-5182-02C7FD32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87853</xdr:colOff>
      <xdr:row>35</xdr:row>
      <xdr:rowOff>93580</xdr:rowOff>
    </xdr:from>
    <xdr:to>
      <xdr:col>38</xdr:col>
      <xdr:colOff>21129</xdr:colOff>
      <xdr:row>52</xdr:row>
      <xdr:rowOff>3810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C96184-6B0E-9A7A-1C5E-B2062CB77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132484</xdr:colOff>
      <xdr:row>35</xdr:row>
      <xdr:rowOff>97390</xdr:rowOff>
    </xdr:from>
    <xdr:to>
      <xdr:col>47</xdr:col>
      <xdr:colOff>58140</xdr:colOff>
      <xdr:row>52</xdr:row>
      <xdr:rowOff>5715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5AAF5C-BEEB-2F27-187E-402CD7FB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122687</xdr:colOff>
      <xdr:row>35</xdr:row>
      <xdr:rowOff>93580</xdr:rowOff>
    </xdr:from>
    <xdr:to>
      <xdr:col>56</xdr:col>
      <xdr:colOff>40723</xdr:colOff>
      <xdr:row>52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824BC0A-06C5-BE15-CA8F-B7A6D824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107175</xdr:colOff>
      <xdr:row>52</xdr:row>
      <xdr:rowOff>138212</xdr:rowOff>
    </xdr:from>
    <xdr:to>
      <xdr:col>38</xdr:col>
      <xdr:colOff>29021</xdr:colOff>
      <xdr:row>69</xdr:row>
      <xdr:rowOff>151312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9FFB34-D25A-86E6-1247-01CE905CD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159699</xdr:colOff>
      <xdr:row>52</xdr:row>
      <xdr:rowOff>134402</xdr:rowOff>
    </xdr:from>
    <xdr:to>
      <xdr:col>47</xdr:col>
      <xdr:colOff>81545</xdr:colOff>
      <xdr:row>69</xdr:row>
      <xdr:rowOff>151312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35A31-0F52-3032-CBCC-897541757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147996</xdr:colOff>
      <xdr:row>52</xdr:row>
      <xdr:rowOff>130592</xdr:rowOff>
    </xdr:from>
    <xdr:to>
      <xdr:col>56</xdr:col>
      <xdr:colOff>69842</xdr:colOff>
      <xdr:row>69</xdr:row>
      <xdr:rowOff>151312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510466C-4BF4-E2A9-755C-F0064183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86591</xdr:colOff>
      <xdr:row>70</xdr:row>
      <xdr:rowOff>138546</xdr:rowOff>
    </xdr:from>
    <xdr:to>
      <xdr:col>38</xdr:col>
      <xdr:colOff>6532</xdr:colOff>
      <xdr:row>87</xdr:row>
      <xdr:rowOff>159266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A1EDF88-3787-4684-9227-475EFD012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123133</xdr:colOff>
      <xdr:row>70</xdr:row>
      <xdr:rowOff>134736</xdr:rowOff>
    </xdr:from>
    <xdr:to>
      <xdr:col>47</xdr:col>
      <xdr:colOff>43073</xdr:colOff>
      <xdr:row>87</xdr:row>
      <xdr:rowOff>161171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A025A8C-BD02-9E23-CADE-BAE2D963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140001</xdr:colOff>
      <xdr:row>70</xdr:row>
      <xdr:rowOff>174785</xdr:rowOff>
    </xdr:from>
    <xdr:to>
      <xdr:col>56</xdr:col>
      <xdr:colOff>85725</xdr:colOff>
      <xdr:row>87</xdr:row>
      <xdr:rowOff>171450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B0B16D1-24BE-7A15-7324-13676450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34739</xdr:colOff>
      <xdr:row>5</xdr:row>
      <xdr:rowOff>49306</xdr:rowOff>
    </xdr:from>
    <xdr:to>
      <xdr:col>15</xdr:col>
      <xdr:colOff>644338</xdr:colOff>
      <xdr:row>27</xdr:row>
      <xdr:rowOff>173131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EA9A0-90BF-1118-8C26-5536ED4F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opLeftCell="B1" zoomScale="85" zoomScaleNormal="85" workbookViewId="0">
      <pane ySplit="1" topLeftCell="A2" activePane="bottomLeft" state="frozen"/>
      <selection pane="bottomLeft" activeCell="N54" sqref="N54"/>
    </sheetView>
  </sheetViews>
  <sheetFormatPr defaultRowHeight="15.6" x14ac:dyDescent="0.3"/>
  <cols>
    <col min="1" max="1" width="7.109375" bestFit="1" customWidth="1"/>
    <col min="2" max="2" width="8.6640625" bestFit="1" customWidth="1"/>
    <col min="3" max="3" width="17.88671875" customWidth="1"/>
    <col min="4" max="6" width="14.5546875" bestFit="1" customWidth="1"/>
    <col min="7" max="7" width="15" bestFit="1" customWidth="1"/>
    <col min="8" max="8" width="14.5546875" bestFit="1" customWidth="1"/>
    <col min="10" max="10" width="9" bestFit="1" customWidth="1"/>
    <col min="13" max="13" width="7.6640625" style="101" bestFit="1" customWidth="1"/>
    <col min="14" max="14" width="16.109375" style="101" bestFit="1" customWidth="1"/>
    <col min="15" max="15" width="17.21875" style="101" bestFit="1" customWidth="1"/>
    <col min="16" max="16" width="14.21875" style="101" bestFit="1" customWidth="1"/>
    <col min="17" max="17" width="19.88671875" style="101" bestFit="1" customWidth="1"/>
    <col min="18" max="18" width="14.33203125" style="101" bestFit="1" customWidth="1"/>
    <col min="19" max="19" width="14.21875" style="101" bestFit="1" customWidth="1"/>
  </cols>
  <sheetData>
    <row r="1" spans="1:10" ht="31.2" x14ac:dyDescent="0.3">
      <c r="A1" s="1" t="s">
        <v>81</v>
      </c>
      <c r="B1" s="1" t="s">
        <v>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85</v>
      </c>
    </row>
    <row r="2" spans="1:10" x14ac:dyDescent="0.3">
      <c r="A2" s="87" t="s">
        <v>124</v>
      </c>
      <c r="B2" s="2" t="s">
        <v>6</v>
      </c>
      <c r="C2" s="3">
        <v>42.738015859210563</v>
      </c>
      <c r="D2" s="3">
        <v>20.027674540881019</v>
      </c>
      <c r="E2" s="3">
        <v>37.234309599908428</v>
      </c>
      <c r="F2" s="3">
        <v>78.202066413312707</v>
      </c>
      <c r="G2" s="3">
        <v>1.74708329414122</v>
      </c>
      <c r="H2" s="3">
        <v>464.7929061325865</v>
      </c>
      <c r="J2" s="25">
        <v>-6.73</v>
      </c>
    </row>
    <row r="3" spans="1:10" x14ac:dyDescent="0.3">
      <c r="A3" s="87"/>
      <c r="B3" s="2" t="s">
        <v>7</v>
      </c>
      <c r="C3" s="3">
        <v>35.41030327849532</v>
      </c>
      <c r="D3" s="3">
        <v>63.614809895081798</v>
      </c>
      <c r="E3" s="3">
        <v>0.97488682642286439</v>
      </c>
      <c r="F3" s="3">
        <v>72.708350102698532</v>
      </c>
      <c r="G3" s="3">
        <v>4.0891307192277981</v>
      </c>
      <c r="H3" s="3">
        <v>128.99338500039801</v>
      </c>
      <c r="J3" s="25">
        <v>-43.13</v>
      </c>
    </row>
    <row r="4" spans="1:10" x14ac:dyDescent="0.3">
      <c r="A4" s="87"/>
      <c r="B4" s="2" t="s">
        <v>8</v>
      </c>
      <c r="C4" s="3">
        <v>38.607005380121123</v>
      </c>
      <c r="D4" s="3">
        <v>31.17194848794205</v>
      </c>
      <c r="E4" s="3">
        <v>30.22104613193682</v>
      </c>
      <c r="F4" s="3">
        <v>66.876865487279076</v>
      </c>
      <c r="G4" s="3">
        <v>2.992601157071205</v>
      </c>
      <c r="H4" s="3">
        <v>91.990623495239731</v>
      </c>
      <c r="J4" s="25">
        <v>-17.329999999999998</v>
      </c>
    </row>
    <row r="5" spans="1:10" x14ac:dyDescent="0.3">
      <c r="A5" s="87"/>
      <c r="B5" s="2" t="s">
        <v>9</v>
      </c>
      <c r="C5" s="3">
        <v>70.546105417396163</v>
      </c>
      <c r="D5" s="3">
        <v>21.699957741038808</v>
      </c>
      <c r="E5" s="3">
        <v>7.7539368415650296</v>
      </c>
      <c r="F5" s="3">
        <v>71.4947114957358</v>
      </c>
      <c r="G5" s="3">
        <v>0.60448081080303884</v>
      </c>
      <c r="H5" s="3">
        <v>147.9513405192501</v>
      </c>
      <c r="J5" s="25">
        <v>7.76</v>
      </c>
    </row>
    <row r="6" spans="1:10" x14ac:dyDescent="0.3">
      <c r="A6" s="87"/>
      <c r="B6" s="2" t="s">
        <v>10</v>
      </c>
      <c r="C6" s="3">
        <v>32.483981154151678</v>
      </c>
      <c r="D6" s="3">
        <v>47.606262680476512</v>
      </c>
      <c r="E6" s="3">
        <v>19.9097561653718</v>
      </c>
      <c r="F6" s="3">
        <v>62.353259673470667</v>
      </c>
      <c r="G6" s="3">
        <v>4.3379316814548554</v>
      </c>
      <c r="H6" s="3">
        <v>268.69354657463612</v>
      </c>
      <c r="J6" s="25">
        <v>-32.22</v>
      </c>
    </row>
    <row r="7" spans="1:10" x14ac:dyDescent="0.3">
      <c r="A7" s="87"/>
      <c r="B7" s="2" t="s">
        <v>11</v>
      </c>
      <c r="C7" s="3">
        <v>2.1826977467750002</v>
      </c>
      <c r="D7" s="3">
        <v>47.833898033427438</v>
      </c>
      <c r="E7" s="3">
        <v>49.983404219797563</v>
      </c>
      <c r="F7" s="3">
        <v>60.887691490326397</v>
      </c>
      <c r="G7" s="3">
        <v>0.19288253990698789</v>
      </c>
      <c r="H7" s="3">
        <v>227.4049233170575</v>
      </c>
      <c r="J7" s="25">
        <v>-42.53</v>
      </c>
    </row>
    <row r="8" spans="1:10" x14ac:dyDescent="0.3">
      <c r="A8" s="87"/>
      <c r="B8" s="2" t="s">
        <v>12</v>
      </c>
      <c r="C8" s="3">
        <v>26.227406083387478</v>
      </c>
      <c r="D8" s="3">
        <v>3.214398766983189</v>
      </c>
      <c r="E8" s="3">
        <v>70.558195149629341</v>
      </c>
      <c r="F8" s="3">
        <v>73.615564316116419</v>
      </c>
      <c r="G8" s="3">
        <v>1.308429723535403</v>
      </c>
      <c r="H8" s="3">
        <v>298.86003097106322</v>
      </c>
      <c r="J8" s="25">
        <v>12.76</v>
      </c>
    </row>
    <row r="9" spans="1:10" x14ac:dyDescent="0.3">
      <c r="A9" s="87"/>
      <c r="B9" s="2" t="s">
        <v>13</v>
      </c>
      <c r="C9" s="3">
        <v>46.493267505486052</v>
      </c>
      <c r="D9" s="3">
        <v>8.3742241611059924</v>
      </c>
      <c r="E9" s="3">
        <v>45.132508333407962</v>
      </c>
      <c r="F9" s="3">
        <v>65.424515323870096</v>
      </c>
      <c r="G9" s="3">
        <v>3.3557356077709048</v>
      </c>
      <c r="H9" s="3">
        <v>41.452219970378543</v>
      </c>
      <c r="J9" s="25">
        <v>13.64</v>
      </c>
    </row>
    <row r="10" spans="1:10" x14ac:dyDescent="0.3">
      <c r="A10" s="87"/>
      <c r="B10" s="2" t="s">
        <v>14</v>
      </c>
      <c r="C10" s="3">
        <v>27.88490173811547</v>
      </c>
      <c r="D10" s="3">
        <v>56.712022477667027</v>
      </c>
      <c r="E10" s="3">
        <v>15.40307578421748</v>
      </c>
      <c r="F10" s="3">
        <v>69.485339466085975</v>
      </c>
      <c r="G10" s="3">
        <v>0.95346584560615544</v>
      </c>
      <c r="H10" s="3">
        <v>351.24042989549167</v>
      </c>
      <c r="J10" s="25">
        <v>-38.71</v>
      </c>
    </row>
    <row r="11" spans="1:10" x14ac:dyDescent="0.3">
      <c r="A11" s="87"/>
      <c r="B11" s="2" t="s">
        <v>15</v>
      </c>
      <c r="C11" s="3">
        <v>27.25628652331007</v>
      </c>
      <c r="D11" s="3">
        <v>28.335099638295901</v>
      </c>
      <c r="E11" s="3">
        <v>44.408613838394018</v>
      </c>
      <c r="F11" s="3">
        <v>64.019127631195531</v>
      </c>
      <c r="G11" s="3">
        <v>2.5275223353346008</v>
      </c>
      <c r="H11" s="3">
        <v>381.23577899178349</v>
      </c>
      <c r="J11" s="25">
        <v>-24.74</v>
      </c>
    </row>
    <row r="12" spans="1:10" x14ac:dyDescent="0.3">
      <c r="A12" s="87"/>
      <c r="B12" s="2" t="s">
        <v>16</v>
      </c>
      <c r="C12" s="3">
        <v>26.060638326827139</v>
      </c>
      <c r="D12" s="3">
        <v>39.62502573072824</v>
      </c>
      <c r="E12" s="3">
        <v>34.314335942444607</v>
      </c>
      <c r="F12" s="3">
        <v>78.693187783884568</v>
      </c>
      <c r="G12" s="3">
        <v>4.9443397339616988</v>
      </c>
      <c r="H12" s="3">
        <v>438.39291436998121</v>
      </c>
      <c r="J12" s="25">
        <v>-30.65</v>
      </c>
    </row>
    <row r="13" spans="1:10" x14ac:dyDescent="0.3">
      <c r="A13" s="87"/>
      <c r="B13" s="2" t="s">
        <v>17</v>
      </c>
      <c r="C13" s="3">
        <v>7.0987826330544381</v>
      </c>
      <c r="D13" s="3">
        <v>50.405003667948662</v>
      </c>
      <c r="E13" s="3">
        <v>42.496213698996918</v>
      </c>
      <c r="F13" s="3">
        <v>75.712891420028669</v>
      </c>
      <c r="G13" s="3">
        <v>2.37322470473433</v>
      </c>
      <c r="H13" s="3">
        <v>198.21509307811999</v>
      </c>
      <c r="J13" s="25">
        <v>-41.71</v>
      </c>
    </row>
    <row r="14" spans="1:10" x14ac:dyDescent="0.3">
      <c r="A14" s="87"/>
      <c r="B14" s="2" t="s">
        <v>18</v>
      </c>
      <c r="C14" s="4">
        <v>10.60184532674284</v>
      </c>
      <c r="D14" s="4">
        <v>33.868743778004969</v>
      </c>
      <c r="E14" s="4">
        <v>55.529410895252191</v>
      </c>
      <c r="F14" s="4">
        <v>69.391264593008714</v>
      </c>
      <c r="G14" s="4">
        <v>5.2966075221499632E-2</v>
      </c>
      <c r="H14" s="4">
        <v>82.475842768795161</v>
      </c>
      <c r="J14" s="25">
        <v>-32.17</v>
      </c>
    </row>
    <row r="15" spans="1:10" x14ac:dyDescent="0.3">
      <c r="A15" s="87"/>
      <c r="B15" s="2" t="s">
        <v>19</v>
      </c>
      <c r="C15" s="4">
        <v>35.818897704004172</v>
      </c>
      <c r="D15" s="4">
        <v>10.30606914808555</v>
      </c>
      <c r="E15" s="4">
        <v>53.875033147910287</v>
      </c>
      <c r="F15" s="4">
        <v>69.788146745286653</v>
      </c>
      <c r="G15" s="4">
        <v>4.9314850614301893</v>
      </c>
      <c r="H15" s="4">
        <v>126.99824193177891</v>
      </c>
      <c r="J15" s="25">
        <v>5.64</v>
      </c>
    </row>
    <row r="16" spans="1:10" x14ac:dyDescent="0.3">
      <c r="A16" s="87"/>
      <c r="B16" s="2" t="s">
        <v>20</v>
      </c>
      <c r="C16" s="4">
        <v>8.897586561647719</v>
      </c>
      <c r="D16" s="4">
        <v>79.669200340774239</v>
      </c>
      <c r="E16" s="4">
        <v>11.43321309757804</v>
      </c>
      <c r="F16" s="4">
        <v>62.630162723939982</v>
      </c>
      <c r="G16" s="4">
        <v>0.5542734224687943</v>
      </c>
      <c r="H16" s="4">
        <v>103.767154575454</v>
      </c>
      <c r="J16" s="25">
        <v>-48.03</v>
      </c>
    </row>
    <row r="17" spans="1:10" x14ac:dyDescent="0.3">
      <c r="A17" s="87"/>
      <c r="B17" s="2" t="s">
        <v>21</v>
      </c>
      <c r="C17" s="4">
        <v>11.47785769024787</v>
      </c>
      <c r="D17" s="4">
        <v>34.968012865748364</v>
      </c>
      <c r="E17" s="4">
        <v>53.55412944400377</v>
      </c>
      <c r="F17" s="4">
        <v>69.191868779654229</v>
      </c>
      <c r="G17" s="4">
        <v>0.1837757053163519</v>
      </c>
      <c r="H17" s="4">
        <v>96.181524091305036</v>
      </c>
      <c r="J17" s="25">
        <v>-35.89</v>
      </c>
    </row>
    <row r="18" spans="1:10" x14ac:dyDescent="0.3">
      <c r="A18" s="87"/>
      <c r="B18" s="2" t="s">
        <v>22</v>
      </c>
      <c r="C18" s="4">
        <v>60.815744843317347</v>
      </c>
      <c r="D18" s="4">
        <v>29.070185088628861</v>
      </c>
      <c r="E18" s="4">
        <v>10.114070068053779</v>
      </c>
      <c r="F18" s="4">
        <v>62.441378259132762</v>
      </c>
      <c r="G18" s="4">
        <v>2.6382147518535621</v>
      </c>
      <c r="H18" s="4">
        <v>93.77736336139435</v>
      </c>
      <c r="J18" s="25">
        <v>-7.84</v>
      </c>
    </row>
    <row r="19" spans="1:10" x14ac:dyDescent="0.3">
      <c r="A19" s="87"/>
      <c r="B19" s="2" t="s">
        <v>23</v>
      </c>
      <c r="C19" s="4">
        <v>46.298334704757167</v>
      </c>
      <c r="D19" s="4">
        <v>25.282831089796559</v>
      </c>
      <c r="E19" s="4">
        <v>28.418834205446259</v>
      </c>
      <c r="F19" s="4">
        <v>66.114884539627269</v>
      </c>
      <c r="G19" s="4">
        <v>1.397929294679378</v>
      </c>
      <c r="H19" s="4">
        <v>130.01494095431201</v>
      </c>
      <c r="J19" s="25">
        <v>-15.4</v>
      </c>
    </row>
    <row r="20" spans="1:10" x14ac:dyDescent="0.3">
      <c r="A20" s="87"/>
      <c r="B20" s="2" t="s">
        <v>24</v>
      </c>
      <c r="C20" s="4">
        <v>11.47674417755008</v>
      </c>
      <c r="D20" s="4">
        <v>34.967184822184187</v>
      </c>
      <c r="E20" s="4">
        <v>53.556071000265739</v>
      </c>
      <c r="F20" s="4">
        <v>69.192148900750553</v>
      </c>
      <c r="G20" s="4">
        <v>0.18363369456937459</v>
      </c>
      <c r="H20" s="4">
        <v>96.173986321033112</v>
      </c>
      <c r="J20" s="25">
        <v>-35.01</v>
      </c>
    </row>
    <row r="21" spans="1:10" x14ac:dyDescent="0.3">
      <c r="A21" s="87"/>
      <c r="B21" s="2" t="s">
        <v>25</v>
      </c>
      <c r="C21" s="4">
        <v>25.454685447875541</v>
      </c>
      <c r="D21" s="4">
        <v>38.282272493793499</v>
      </c>
      <c r="E21" s="4">
        <v>36.263042058330967</v>
      </c>
      <c r="F21" s="4">
        <v>65.941230518676605</v>
      </c>
      <c r="G21" s="4">
        <v>1.8016588374095579</v>
      </c>
      <c r="H21" s="4">
        <v>168.9413280576743</v>
      </c>
      <c r="J21" s="25">
        <v>-32.590000000000003</v>
      </c>
    </row>
    <row r="22" spans="1:10" x14ac:dyDescent="0.3">
      <c r="A22" s="87"/>
      <c r="B22" s="2" t="s">
        <v>26</v>
      </c>
      <c r="C22" s="4">
        <v>8.9827687505305711</v>
      </c>
      <c r="D22" s="4">
        <v>51.058712635468282</v>
      </c>
      <c r="E22" s="4">
        <v>39.958518614001143</v>
      </c>
      <c r="F22" s="4">
        <v>65.312442697883711</v>
      </c>
      <c r="G22" s="4">
        <v>1.895371987934541</v>
      </c>
      <c r="H22" s="4">
        <v>146.40875375560691</v>
      </c>
      <c r="J22" s="25">
        <v>-44.99</v>
      </c>
    </row>
    <row r="23" spans="1:10" x14ac:dyDescent="0.3">
      <c r="A23" s="87"/>
      <c r="B23" s="2" t="s">
        <v>27</v>
      </c>
      <c r="C23" s="4">
        <v>29.068805531826278</v>
      </c>
      <c r="D23" s="4">
        <v>53.624248025615387</v>
      </c>
      <c r="E23" s="4">
        <v>17.306946442558331</v>
      </c>
      <c r="F23" s="4">
        <v>73.41140815988183</v>
      </c>
      <c r="G23" s="4">
        <v>1.57915851845406</v>
      </c>
      <c r="H23" s="4">
        <v>459.05692560598249</v>
      </c>
      <c r="J23" s="25">
        <v>-39.049999999999997</v>
      </c>
    </row>
    <row r="24" spans="1:10" x14ac:dyDescent="0.3">
      <c r="A24" s="87"/>
      <c r="B24" s="2" t="s">
        <v>28</v>
      </c>
      <c r="C24" s="4">
        <v>46.493267505486052</v>
      </c>
      <c r="D24" s="4">
        <v>8.3742241611059924</v>
      </c>
      <c r="E24" s="4">
        <v>45.132508333407962</v>
      </c>
      <c r="F24" s="4">
        <v>65.424515323870096</v>
      </c>
      <c r="G24" s="4">
        <v>3.3557356077709048</v>
      </c>
      <c r="H24" s="4">
        <v>41.452219970378543</v>
      </c>
      <c r="J24" s="25">
        <v>5.61</v>
      </c>
    </row>
    <row r="25" spans="1:10" x14ac:dyDescent="0.3">
      <c r="A25" s="87"/>
      <c r="B25" s="5" t="s">
        <v>29</v>
      </c>
      <c r="C25" s="4">
        <v>33.333333333333343</v>
      </c>
      <c r="D25" s="4">
        <v>33.333333333333343</v>
      </c>
      <c r="E25" s="4">
        <v>33.333333333333343</v>
      </c>
      <c r="F25" s="4">
        <v>80</v>
      </c>
      <c r="G25" s="4">
        <v>0.01</v>
      </c>
      <c r="H25" s="4">
        <v>480</v>
      </c>
      <c r="J25" s="25">
        <v>-24.21</v>
      </c>
    </row>
    <row r="26" spans="1:10" x14ac:dyDescent="0.3">
      <c r="A26" s="87"/>
      <c r="B26" s="5" t="s">
        <v>30</v>
      </c>
      <c r="C26" s="4">
        <v>26.227406083387478</v>
      </c>
      <c r="D26" s="4">
        <v>3.214398766983189</v>
      </c>
      <c r="E26" s="4">
        <v>70.558195149629341</v>
      </c>
      <c r="F26" s="4">
        <v>73.615564316116419</v>
      </c>
      <c r="G26" s="4">
        <v>1.308429723535403</v>
      </c>
      <c r="H26" s="4">
        <v>298.86003097106322</v>
      </c>
      <c r="J26" s="25">
        <v>9.14</v>
      </c>
    </row>
    <row r="27" spans="1:10" x14ac:dyDescent="0.3">
      <c r="A27" s="87"/>
      <c r="B27" s="2" t="s">
        <v>31</v>
      </c>
      <c r="C27" s="3">
        <v>46.493267505486052</v>
      </c>
      <c r="D27" s="3">
        <v>8.3742241611059924</v>
      </c>
      <c r="E27" s="3">
        <v>45.132508333407962</v>
      </c>
      <c r="F27" s="3">
        <v>65.424515323870096</v>
      </c>
      <c r="G27" s="3">
        <v>3.3557356077709048</v>
      </c>
      <c r="H27" s="3">
        <v>41.452219970378543</v>
      </c>
      <c r="J27" s="25">
        <v>6.19</v>
      </c>
    </row>
    <row r="28" spans="1:10" x14ac:dyDescent="0.3">
      <c r="A28" s="87"/>
      <c r="B28" s="2" t="s">
        <v>32</v>
      </c>
      <c r="C28" s="3">
        <v>46.298334704757167</v>
      </c>
      <c r="D28" s="3">
        <v>25.282831089796559</v>
      </c>
      <c r="E28" s="3">
        <v>28.418834205446259</v>
      </c>
      <c r="F28" s="3">
        <v>66.114884539627269</v>
      </c>
      <c r="G28" s="3">
        <v>1.397929294679378</v>
      </c>
      <c r="H28" s="3">
        <v>130.01494095431201</v>
      </c>
      <c r="J28" s="25">
        <v>-19.350000000000001</v>
      </c>
    </row>
    <row r="29" spans="1:10" x14ac:dyDescent="0.3">
      <c r="A29" s="88">
        <v>4</v>
      </c>
      <c r="B29" s="11" t="s">
        <v>93</v>
      </c>
      <c r="C29" s="12">
        <v>18.12316921165079</v>
      </c>
      <c r="D29" s="12">
        <v>19.26501801056888</v>
      </c>
      <c r="E29" s="12">
        <v>62.611812777780337</v>
      </c>
      <c r="F29" s="12">
        <v>67.442767657339573</v>
      </c>
      <c r="G29" s="12">
        <v>4.8159597864188246</v>
      </c>
      <c r="H29" s="12">
        <v>235.3126999922097</v>
      </c>
      <c r="J29" s="24">
        <v>-23.22</v>
      </c>
    </row>
    <row r="30" spans="1:10" x14ac:dyDescent="0.3">
      <c r="A30" s="88"/>
      <c r="B30" s="11" t="s">
        <v>94</v>
      </c>
      <c r="C30" s="12">
        <v>25.14868723083956</v>
      </c>
      <c r="D30" s="12">
        <v>39.370809473131082</v>
      </c>
      <c r="E30" s="12">
        <v>35.480503296029362</v>
      </c>
      <c r="F30" s="12">
        <v>76.595072671771049</v>
      </c>
      <c r="G30" s="12">
        <v>2.81021890043281</v>
      </c>
      <c r="H30" s="12">
        <v>275.52667960524559</v>
      </c>
      <c r="J30" s="24">
        <v>-38.83</v>
      </c>
    </row>
    <row r="31" spans="1:10" x14ac:dyDescent="0.3">
      <c r="A31" s="88"/>
      <c r="B31" s="11" t="s">
        <v>95</v>
      </c>
      <c r="C31" s="12">
        <v>10.863183508333631</v>
      </c>
      <c r="D31" s="12">
        <v>17.70569034584517</v>
      </c>
      <c r="E31" s="12">
        <v>71.431126145821196</v>
      </c>
      <c r="F31" s="12">
        <v>79.858949556946754</v>
      </c>
      <c r="G31" s="12">
        <v>4.180993366064504</v>
      </c>
      <c r="H31" s="12">
        <v>61.417689453810453</v>
      </c>
      <c r="J31" s="24">
        <v>-27.69</v>
      </c>
    </row>
    <row r="32" spans="1:10" x14ac:dyDescent="0.3">
      <c r="A32" s="88"/>
      <c r="B32" s="11" t="s">
        <v>96</v>
      </c>
      <c r="C32" s="12">
        <v>39.452427329672133</v>
      </c>
      <c r="D32" s="12">
        <v>13.791820263838501</v>
      </c>
      <c r="E32" s="12">
        <v>46.755752406489371</v>
      </c>
      <c r="F32" s="12">
        <v>78.889893982559443</v>
      </c>
      <c r="G32" s="12">
        <v>3.2596048526838421</v>
      </c>
      <c r="H32" s="12">
        <v>67.170731909573078</v>
      </c>
      <c r="J32" s="24">
        <v>-2.68</v>
      </c>
    </row>
    <row r="33" spans="1:10" x14ac:dyDescent="0.3">
      <c r="A33" s="88"/>
      <c r="B33" s="11" t="s">
        <v>97</v>
      </c>
      <c r="C33" s="12">
        <v>53.26989081892247</v>
      </c>
      <c r="D33" s="12">
        <v>37.903702036709042</v>
      </c>
      <c r="E33" s="12">
        <v>8.8264071443684848</v>
      </c>
      <c r="F33" s="12">
        <v>63.316199015825987</v>
      </c>
      <c r="G33" s="12">
        <v>2.4438761636707929</v>
      </c>
      <c r="H33" s="12">
        <v>468.97080833092332</v>
      </c>
      <c r="J33" s="24">
        <v>-24.9</v>
      </c>
    </row>
    <row r="34" spans="1:10" x14ac:dyDescent="0.3">
      <c r="A34" s="88"/>
      <c r="B34" s="11" t="s">
        <v>98</v>
      </c>
      <c r="C34" s="12">
        <v>21.184016350625981</v>
      </c>
      <c r="D34" s="12">
        <v>41.81146592472308</v>
      </c>
      <c r="E34" s="12">
        <v>37.004517724650938</v>
      </c>
      <c r="F34" s="12">
        <v>79.14344934746623</v>
      </c>
      <c r="G34" s="12">
        <v>4.4807309159822761</v>
      </c>
      <c r="H34" s="12">
        <v>101.17949411273</v>
      </c>
      <c r="J34" s="24">
        <v>-31.85</v>
      </c>
    </row>
    <row r="35" spans="1:10" x14ac:dyDescent="0.3">
      <c r="A35" s="88"/>
      <c r="B35" s="11" t="s">
        <v>99</v>
      </c>
      <c r="C35" s="12">
        <v>45.921238145830692</v>
      </c>
      <c r="D35" s="12">
        <v>15.968221335928041</v>
      </c>
      <c r="E35" s="12">
        <v>38.11054051824128</v>
      </c>
      <c r="F35" s="12">
        <v>64.996886253356934</v>
      </c>
      <c r="G35" s="12">
        <v>0.1707389598712325</v>
      </c>
      <c r="H35" s="12">
        <v>420.93009581789369</v>
      </c>
      <c r="J35" s="24">
        <v>-0.87</v>
      </c>
    </row>
    <row r="36" spans="1:10" x14ac:dyDescent="0.3">
      <c r="A36" s="88"/>
      <c r="B36" s="11" t="s">
        <v>100</v>
      </c>
      <c r="C36" s="12">
        <v>43.571058978226993</v>
      </c>
      <c r="D36" s="12">
        <v>31.198098599899289</v>
      </c>
      <c r="E36" s="12">
        <v>25.230842421873731</v>
      </c>
      <c r="F36" s="12">
        <v>63.117949590086937</v>
      </c>
      <c r="G36" s="12">
        <v>3.6762453414127232</v>
      </c>
      <c r="H36" s="12">
        <v>413.21403449401259</v>
      </c>
      <c r="J36" s="24">
        <v>-19.54</v>
      </c>
    </row>
    <row r="37" spans="1:10" x14ac:dyDescent="0.3">
      <c r="A37" s="88"/>
      <c r="B37" s="11" t="s">
        <v>101</v>
      </c>
      <c r="C37" s="12">
        <v>16.446030555518909</v>
      </c>
      <c r="D37" s="12">
        <v>51.071719755594451</v>
      </c>
      <c r="E37" s="12">
        <v>32.48224968888664</v>
      </c>
      <c r="F37" s="12">
        <v>74.020853582769632</v>
      </c>
      <c r="G37" s="12">
        <v>1.338144353767857</v>
      </c>
      <c r="H37" s="12">
        <v>309.94270937517291</v>
      </c>
      <c r="J37" s="24">
        <v>-43.1</v>
      </c>
    </row>
    <row r="38" spans="1:10" x14ac:dyDescent="0.3">
      <c r="A38" s="88"/>
      <c r="B38" s="11" t="s">
        <v>102</v>
      </c>
      <c r="C38" s="12">
        <v>21.27810248592591</v>
      </c>
      <c r="D38" s="12">
        <v>56.853506615240953</v>
      </c>
      <c r="E38" s="12">
        <v>21.868390898833141</v>
      </c>
      <c r="F38" s="12">
        <v>61.231970805674791</v>
      </c>
      <c r="G38" s="12">
        <v>2.8919532458018509</v>
      </c>
      <c r="H38" s="12">
        <v>427.65626152977347</v>
      </c>
      <c r="J38" s="24">
        <v>-40.51</v>
      </c>
    </row>
    <row r="39" spans="1:10" x14ac:dyDescent="0.3">
      <c r="A39" s="88"/>
      <c r="B39" s="11" t="s">
        <v>103</v>
      </c>
      <c r="C39" s="12">
        <v>24.10943710563782</v>
      </c>
      <c r="D39" s="12">
        <v>33.567372340355263</v>
      </c>
      <c r="E39" s="12">
        <v>42.323190554006921</v>
      </c>
      <c r="F39" s="12">
        <v>71.553724370896816</v>
      </c>
      <c r="G39" s="12">
        <v>4.3687821798399087</v>
      </c>
      <c r="H39" s="12">
        <v>124.1342939436436</v>
      </c>
      <c r="J39" s="24">
        <v>-29.2</v>
      </c>
    </row>
    <row r="40" spans="1:10" x14ac:dyDescent="0.3">
      <c r="A40" s="88"/>
      <c r="B40" s="11" t="s">
        <v>104</v>
      </c>
      <c r="C40" s="12">
        <v>42.09829843677128</v>
      </c>
      <c r="D40" s="12">
        <v>34.195777566745022</v>
      </c>
      <c r="E40" s="12">
        <v>23.705923996483691</v>
      </c>
      <c r="F40" s="12">
        <v>79.781684521585703</v>
      </c>
      <c r="G40" s="12">
        <v>3.246879500607029</v>
      </c>
      <c r="H40" s="12">
        <v>253.7180607765913</v>
      </c>
      <c r="J40" s="24">
        <v>-23.45</v>
      </c>
    </row>
    <row r="41" spans="1:10" x14ac:dyDescent="0.3">
      <c r="A41" s="89">
        <v>5</v>
      </c>
      <c r="B41" s="31" t="s">
        <v>107</v>
      </c>
      <c r="C41" s="32">
        <v>48.137475834526107</v>
      </c>
      <c r="D41" s="32">
        <v>5.7237357049518831</v>
      </c>
      <c r="E41" s="32">
        <v>46.138788460522008</v>
      </c>
      <c r="F41" s="32">
        <v>73.844446819275618</v>
      </c>
      <c r="G41" s="32">
        <v>3.3224899365752929</v>
      </c>
      <c r="H41" s="32">
        <v>320.74341852217913</v>
      </c>
      <c r="J41" s="41">
        <v>22.03</v>
      </c>
    </row>
    <row r="42" spans="1:10" x14ac:dyDescent="0.3">
      <c r="A42" s="90"/>
      <c r="B42" s="31" t="s">
        <v>108</v>
      </c>
      <c r="C42" s="32">
        <v>15.13946797497962</v>
      </c>
      <c r="D42" s="32">
        <v>67.424981167580469</v>
      </c>
      <c r="E42" s="32">
        <v>17.43555085743991</v>
      </c>
      <c r="F42" s="32">
        <v>68.207335136830807</v>
      </c>
      <c r="G42" s="32">
        <v>4.7212786497920751</v>
      </c>
      <c r="H42" s="32">
        <v>284.73952671512961</v>
      </c>
      <c r="J42" s="41">
        <v>-46.52</v>
      </c>
    </row>
    <row r="43" spans="1:10" x14ac:dyDescent="0.3">
      <c r="A43" s="90"/>
      <c r="B43" s="31" t="s">
        <v>109</v>
      </c>
      <c r="C43" s="32">
        <v>29.138335967777898</v>
      </c>
      <c r="D43" s="32">
        <v>36.942053971254509</v>
      </c>
      <c r="E43" s="32">
        <v>33.919610060967592</v>
      </c>
      <c r="F43" s="32">
        <v>72.634262461215258</v>
      </c>
      <c r="G43" s="32">
        <v>1.062952139675617</v>
      </c>
      <c r="H43" s="32">
        <v>101.0330372862518</v>
      </c>
      <c r="J43" s="41">
        <v>-28.06</v>
      </c>
    </row>
    <row r="44" spans="1:10" x14ac:dyDescent="0.3">
      <c r="A44" s="90"/>
      <c r="B44" s="31" t="s">
        <v>110</v>
      </c>
      <c r="C44" s="32">
        <v>10.85130643737582</v>
      </c>
      <c r="D44" s="32">
        <v>82.24716741272195</v>
      </c>
      <c r="E44" s="32">
        <v>6.9015261499022351</v>
      </c>
      <c r="F44" s="32">
        <v>74.662914164364338</v>
      </c>
      <c r="G44" s="32">
        <v>1.1777873229235409</v>
      </c>
      <c r="H44" s="32">
        <v>381.35991588234901</v>
      </c>
      <c r="J44" s="41">
        <v>-56.36</v>
      </c>
    </row>
    <row r="45" spans="1:10" x14ac:dyDescent="0.3">
      <c r="A45" s="90"/>
      <c r="B45" s="31" t="s">
        <v>111</v>
      </c>
      <c r="C45" s="32">
        <v>38.499979676202628</v>
      </c>
      <c r="D45" s="32">
        <v>22.232808329665669</v>
      </c>
      <c r="E45" s="32">
        <v>39.267211994131713</v>
      </c>
      <c r="F45" s="32">
        <v>71.378886196762323</v>
      </c>
      <c r="G45" s="32">
        <v>4.8966870898380872</v>
      </c>
      <c r="H45" s="32">
        <v>254.9074671976268</v>
      </c>
      <c r="J45" s="41">
        <v>-14.22</v>
      </c>
    </row>
    <row r="46" spans="1:10" x14ac:dyDescent="0.3">
      <c r="A46" s="90"/>
      <c r="B46" s="31" t="s">
        <v>112</v>
      </c>
      <c r="C46" s="32">
        <v>76.771416367318878</v>
      </c>
      <c r="D46" s="32">
        <v>6.9382584091119472</v>
      </c>
      <c r="E46" s="32">
        <v>16.29032522356918</v>
      </c>
      <c r="F46" s="32">
        <v>78.63732885569334</v>
      </c>
      <c r="G46" s="32">
        <v>4.924731168439612</v>
      </c>
      <c r="H46" s="32">
        <v>476.7142603173852</v>
      </c>
      <c r="J46" s="41">
        <v>45.94</v>
      </c>
    </row>
    <row r="47" spans="1:10" x14ac:dyDescent="0.3">
      <c r="A47" s="90"/>
      <c r="B47" s="31" t="s">
        <v>113</v>
      </c>
      <c r="C47" s="32">
        <v>41.61300467399407</v>
      </c>
      <c r="D47" s="32">
        <v>35.472999443660107</v>
      </c>
      <c r="E47" s="32">
        <v>22.913995882345819</v>
      </c>
      <c r="F47" s="32">
        <v>65.609430987387896</v>
      </c>
      <c r="G47" s="32">
        <v>3.3282660653069609</v>
      </c>
      <c r="H47" s="32">
        <v>437.41322390735149</v>
      </c>
      <c r="J47" s="41">
        <v>-24.34</v>
      </c>
    </row>
    <row r="48" spans="1:10" x14ac:dyDescent="0.3">
      <c r="A48" s="90"/>
      <c r="B48" s="31" t="s">
        <v>114</v>
      </c>
      <c r="C48" s="32">
        <v>66.29151461356625</v>
      </c>
      <c r="D48" s="32">
        <v>29.483519277535819</v>
      </c>
      <c r="E48" s="32">
        <v>4.2249661088979336</v>
      </c>
      <c r="F48" s="32">
        <v>63.290451038628817</v>
      </c>
      <c r="G48" s="32">
        <v>0.56845868377014996</v>
      </c>
      <c r="H48" s="32">
        <v>306.5135857835412</v>
      </c>
      <c r="J48" s="41">
        <v>-5.0599999999999996</v>
      </c>
    </row>
    <row r="49" spans="1:17" x14ac:dyDescent="0.3">
      <c r="A49" s="90"/>
      <c r="B49" s="31" t="s">
        <v>115</v>
      </c>
      <c r="C49" s="32">
        <v>11.38441770738722</v>
      </c>
      <c r="D49" s="32">
        <v>34.66858802520575</v>
      </c>
      <c r="E49" s="32">
        <v>53.946994267407042</v>
      </c>
      <c r="F49" s="32">
        <v>74.380262475460768</v>
      </c>
      <c r="G49" s="32">
        <v>2.9412421759031711</v>
      </c>
      <c r="H49" s="32">
        <v>236.82233327999711</v>
      </c>
      <c r="J49" s="41">
        <v>-31.78</v>
      </c>
    </row>
    <row r="50" spans="1:17" x14ac:dyDescent="0.3">
      <c r="A50" s="90"/>
      <c r="B50" s="31" t="s">
        <v>116</v>
      </c>
      <c r="C50" s="32">
        <v>45.567099506334927</v>
      </c>
      <c r="D50" s="32">
        <v>15.1998842480915</v>
      </c>
      <c r="E50" s="32">
        <v>39.233016245573573</v>
      </c>
      <c r="F50" s="32">
        <v>74.886854030191898</v>
      </c>
      <c r="G50" s="32">
        <v>4.280840078489855</v>
      </c>
      <c r="H50" s="32">
        <v>278.22881570085877</v>
      </c>
      <c r="J50" s="41">
        <v>3.82</v>
      </c>
    </row>
    <row r="51" spans="1:17" x14ac:dyDescent="0.3">
      <c r="A51" s="90"/>
      <c r="B51" s="31" t="s">
        <v>117</v>
      </c>
      <c r="C51" s="32">
        <v>9.3274770832810212</v>
      </c>
      <c r="D51" s="32">
        <v>42.130400839849003</v>
      </c>
      <c r="E51" s="32">
        <v>48.542122076869987</v>
      </c>
      <c r="F51" s="32">
        <v>62.412986382842057</v>
      </c>
      <c r="G51" s="32">
        <v>1.986792735652998</v>
      </c>
      <c r="H51" s="32">
        <v>64.087909609079361</v>
      </c>
      <c r="J51" s="41">
        <v>-37.229999999999997</v>
      </c>
    </row>
    <row r="52" spans="1:17" x14ac:dyDescent="0.3">
      <c r="A52" s="90"/>
      <c r="B52" s="31" t="s">
        <v>118</v>
      </c>
      <c r="C52" s="32">
        <v>12.86149239682889</v>
      </c>
      <c r="D52" s="32">
        <v>16.521658331365941</v>
      </c>
      <c r="E52" s="32">
        <v>70.616849271805165</v>
      </c>
      <c r="F52" s="32">
        <v>67.341491710394621</v>
      </c>
      <c r="G52" s="32">
        <v>0.91699948379769924</v>
      </c>
      <c r="H52" s="32">
        <v>239.21898789703849</v>
      </c>
      <c r="J52" s="41">
        <v>-23.98</v>
      </c>
    </row>
    <row r="53" spans="1:17" x14ac:dyDescent="0.3">
      <c r="A53" s="90"/>
      <c r="B53" s="31" t="s">
        <v>119</v>
      </c>
      <c r="C53" s="32">
        <v>5</v>
      </c>
      <c r="D53" s="32">
        <v>5</v>
      </c>
      <c r="E53" s="32">
        <v>90</v>
      </c>
      <c r="F53" s="32">
        <v>75</v>
      </c>
      <c r="G53" s="32">
        <v>0.1</v>
      </c>
      <c r="H53" s="32">
        <v>240</v>
      </c>
      <c r="J53" s="41">
        <v>-4.8899999999999997</v>
      </c>
    </row>
    <row r="54" spans="1:17" x14ac:dyDescent="0.3">
      <c r="A54" s="90"/>
      <c r="B54" s="31" t="s">
        <v>120</v>
      </c>
      <c r="C54" s="32">
        <v>25</v>
      </c>
      <c r="D54" s="32">
        <v>5</v>
      </c>
      <c r="E54" s="32">
        <v>70</v>
      </c>
      <c r="F54" s="32">
        <v>75</v>
      </c>
      <c r="G54" s="32">
        <v>0.1</v>
      </c>
      <c r="H54" s="32">
        <v>240</v>
      </c>
      <c r="J54" s="41">
        <v>5.99</v>
      </c>
    </row>
    <row r="55" spans="1:17" x14ac:dyDescent="0.3">
      <c r="A55" s="90"/>
      <c r="B55" s="31" t="s">
        <v>122</v>
      </c>
      <c r="C55" s="32">
        <v>39.452427329672133</v>
      </c>
      <c r="D55" s="32">
        <v>13.791820263838501</v>
      </c>
      <c r="E55" s="32">
        <v>46.755752406489371</v>
      </c>
      <c r="F55" s="32">
        <v>78.889893982559443</v>
      </c>
      <c r="G55" s="32">
        <v>3.2596048526838421</v>
      </c>
      <c r="H55" s="32">
        <v>67.170731909573078</v>
      </c>
      <c r="J55" s="41">
        <v>4.7699999999999996</v>
      </c>
    </row>
    <row r="56" spans="1:17" x14ac:dyDescent="0.3">
      <c r="A56" s="90"/>
      <c r="B56" s="31" t="s">
        <v>123</v>
      </c>
      <c r="C56" s="32">
        <v>35.818897700000001</v>
      </c>
      <c r="D56" s="32">
        <v>10.306069150000001</v>
      </c>
      <c r="E56" s="32">
        <v>53.87503315</v>
      </c>
      <c r="F56" s="32">
        <v>69.788146749999996</v>
      </c>
      <c r="G56" s="32">
        <v>4.9314850610000001</v>
      </c>
      <c r="H56" s="32">
        <v>126.9982419</v>
      </c>
      <c r="J56" s="41">
        <v>-2.37</v>
      </c>
    </row>
    <row r="57" spans="1:17" x14ac:dyDescent="0.3">
      <c r="A57" s="91">
        <v>6</v>
      </c>
      <c r="B57" s="47" t="s">
        <v>121</v>
      </c>
      <c r="C57" s="48">
        <v>35</v>
      </c>
      <c r="D57" s="48">
        <v>5</v>
      </c>
      <c r="E57" s="48">
        <v>60</v>
      </c>
      <c r="F57" s="48">
        <v>65</v>
      </c>
      <c r="G57" s="48">
        <v>0.5</v>
      </c>
      <c r="H57" s="48">
        <v>120</v>
      </c>
      <c r="J57" s="48">
        <v>20.84</v>
      </c>
    </row>
    <row r="58" spans="1:17" x14ac:dyDescent="0.3">
      <c r="A58" s="91"/>
      <c r="B58" s="47" t="s">
        <v>125</v>
      </c>
      <c r="C58" s="48">
        <v>15</v>
      </c>
      <c r="D58" s="48">
        <v>5</v>
      </c>
      <c r="E58" s="48">
        <v>80</v>
      </c>
      <c r="F58" s="48">
        <v>70</v>
      </c>
      <c r="G58" s="48">
        <v>1</v>
      </c>
      <c r="H58" s="48">
        <v>150</v>
      </c>
      <c r="J58" s="48">
        <v>3.79</v>
      </c>
    </row>
    <row r="59" spans="1:17" x14ac:dyDescent="0.3">
      <c r="A59" s="91"/>
      <c r="B59" s="47" t="s">
        <v>126</v>
      </c>
      <c r="C59" s="48">
        <v>45</v>
      </c>
      <c r="D59" s="48">
        <v>10</v>
      </c>
      <c r="E59" s="48">
        <v>45</v>
      </c>
      <c r="F59" s="48">
        <v>75</v>
      </c>
      <c r="G59" s="48">
        <v>1.5</v>
      </c>
      <c r="H59" s="48">
        <v>180</v>
      </c>
      <c r="J59" s="48">
        <v>12.97</v>
      </c>
    </row>
    <row r="60" spans="1:17" x14ac:dyDescent="0.3">
      <c r="A60" s="91"/>
      <c r="B60" s="47" t="s">
        <v>127</v>
      </c>
      <c r="C60" s="48">
        <v>55</v>
      </c>
      <c r="D60" s="48">
        <v>10</v>
      </c>
      <c r="E60" s="48">
        <v>35</v>
      </c>
      <c r="F60" s="48">
        <v>80</v>
      </c>
      <c r="G60" s="48">
        <v>2</v>
      </c>
      <c r="H60" s="48">
        <v>210</v>
      </c>
      <c r="J60" s="48">
        <v>22.62</v>
      </c>
      <c r="Q60" s="100"/>
    </row>
    <row r="61" spans="1:17" x14ac:dyDescent="0.3">
      <c r="A61" s="91"/>
      <c r="B61" s="47" t="s">
        <v>128</v>
      </c>
      <c r="C61" s="48">
        <v>65</v>
      </c>
      <c r="D61" s="48">
        <v>15</v>
      </c>
      <c r="E61" s="48">
        <v>20</v>
      </c>
      <c r="F61" s="48">
        <v>80</v>
      </c>
      <c r="G61" s="48">
        <v>0.5</v>
      </c>
      <c r="H61" s="48">
        <v>210</v>
      </c>
      <c r="J61" s="48">
        <v>13.73</v>
      </c>
      <c r="Q61" s="100"/>
    </row>
    <row r="62" spans="1:17" x14ac:dyDescent="0.3">
      <c r="A62" s="91"/>
      <c r="B62" s="47" t="s">
        <v>129</v>
      </c>
      <c r="C62" s="48">
        <v>75</v>
      </c>
      <c r="D62" s="48">
        <v>15</v>
      </c>
      <c r="E62" s="48">
        <v>10</v>
      </c>
      <c r="F62" s="48">
        <v>75</v>
      </c>
      <c r="G62" s="48">
        <v>1</v>
      </c>
      <c r="H62" s="48">
        <v>180</v>
      </c>
      <c r="J62" s="48">
        <v>18.899999999999999</v>
      </c>
      <c r="Q62" s="100"/>
    </row>
    <row r="63" spans="1:17" x14ac:dyDescent="0.3">
      <c r="A63" s="91"/>
      <c r="B63" s="47" t="s">
        <v>130</v>
      </c>
      <c r="C63" s="48">
        <v>85</v>
      </c>
      <c r="D63" s="48">
        <v>10</v>
      </c>
      <c r="E63" s="48">
        <v>5</v>
      </c>
      <c r="F63" s="48">
        <v>70</v>
      </c>
      <c r="G63" s="48">
        <v>1.5</v>
      </c>
      <c r="H63" s="48">
        <v>150</v>
      </c>
      <c r="J63" s="48">
        <v>34.909999999999997</v>
      </c>
      <c r="Q63" s="100"/>
    </row>
    <row r="64" spans="1:17" x14ac:dyDescent="0.3">
      <c r="A64" s="91"/>
      <c r="B64" s="47" t="s">
        <v>131</v>
      </c>
      <c r="C64" s="48">
        <v>75</v>
      </c>
      <c r="D64" s="48">
        <v>10</v>
      </c>
      <c r="E64" s="48">
        <v>15</v>
      </c>
      <c r="F64" s="48">
        <v>65</v>
      </c>
      <c r="G64" s="48">
        <v>2</v>
      </c>
      <c r="H64" s="48">
        <v>120</v>
      </c>
      <c r="J64" s="48">
        <v>31.43</v>
      </c>
      <c r="Q64" s="100"/>
    </row>
    <row r="65" spans="1:17" x14ac:dyDescent="0.3">
      <c r="A65" s="91"/>
      <c r="B65" s="47" t="s">
        <v>132</v>
      </c>
      <c r="C65" s="48">
        <v>5.8171414836313167</v>
      </c>
      <c r="D65" s="48">
        <v>23.13628940322435</v>
      </c>
      <c r="E65" s="48">
        <v>76.046569113144329</v>
      </c>
      <c r="F65" s="48">
        <v>73.902678322046995</v>
      </c>
      <c r="G65" s="48">
        <v>0.19712415697984401</v>
      </c>
      <c r="H65" s="48">
        <v>126.7059550434351</v>
      </c>
      <c r="J65" s="48">
        <v>-31.32</v>
      </c>
      <c r="Q65" s="100"/>
    </row>
    <row r="66" spans="1:17" x14ac:dyDescent="0.3">
      <c r="A66" s="91"/>
      <c r="B66" s="47" t="s">
        <v>133</v>
      </c>
      <c r="C66" s="48">
        <v>12.838396188867019</v>
      </c>
      <c r="D66" s="48">
        <v>12.391390864366899</v>
      </c>
      <c r="E66" s="48">
        <v>79.77021294676608</v>
      </c>
      <c r="F66" s="48">
        <v>61.931941527873278</v>
      </c>
      <c r="G66" s="48">
        <v>1.326026083091274</v>
      </c>
      <c r="H66" s="48">
        <v>451.48481899872422</v>
      </c>
      <c r="J66" s="48">
        <v>-16.07</v>
      </c>
      <c r="Q66" s="100"/>
    </row>
    <row r="67" spans="1:17" x14ac:dyDescent="0.3">
      <c r="A67" s="91"/>
      <c r="B67" s="47" t="s">
        <v>134</v>
      </c>
      <c r="C67" s="48">
        <v>10.65426714826463</v>
      </c>
      <c r="D67" s="48">
        <v>46.196472511796337</v>
      </c>
      <c r="E67" s="48">
        <v>48.149260339939033</v>
      </c>
      <c r="F67" s="48">
        <v>61.162686701863997</v>
      </c>
      <c r="G67" s="48">
        <v>4.9908378348033873</v>
      </c>
      <c r="H67" s="48">
        <v>471.59997671842581</v>
      </c>
      <c r="J67" s="48">
        <v>-42.72</v>
      </c>
      <c r="Q67" s="100"/>
    </row>
    <row r="68" spans="1:17" x14ac:dyDescent="0.3">
      <c r="A68" s="91"/>
      <c r="B68" s="47" t="s">
        <v>135</v>
      </c>
      <c r="C68" s="48">
        <v>9.3009173220609362</v>
      </c>
      <c r="D68" s="48">
        <v>24.52262302025748</v>
      </c>
      <c r="E68" s="48">
        <v>71.17645965768159</v>
      </c>
      <c r="F68" s="48">
        <v>62.442488595843322</v>
      </c>
      <c r="G68" s="48">
        <v>3.4210793267283588</v>
      </c>
      <c r="H68" s="48">
        <v>393.95680513232952</v>
      </c>
      <c r="J68" s="48">
        <v>-36.25</v>
      </c>
      <c r="Q68" s="100"/>
    </row>
    <row r="69" spans="1:17" x14ac:dyDescent="0.3">
      <c r="A69" s="91"/>
      <c r="B69" s="47" t="s">
        <v>136</v>
      </c>
      <c r="C69" s="48">
        <v>5.6246800497920653</v>
      </c>
      <c r="D69" s="48">
        <v>15.432539949917221</v>
      </c>
      <c r="E69" s="48">
        <v>83.942780000290711</v>
      </c>
      <c r="F69" s="48">
        <v>78.553798384964466</v>
      </c>
      <c r="G69" s="48">
        <v>2.3036797321401541</v>
      </c>
      <c r="H69" s="48">
        <v>154.28011452779171</v>
      </c>
      <c r="J69" s="48">
        <v>-27.71</v>
      </c>
      <c r="Q69" s="100"/>
    </row>
    <row r="70" spans="1:17" x14ac:dyDescent="0.3">
      <c r="A70" s="91"/>
      <c r="B70" s="47" t="s">
        <v>137</v>
      </c>
      <c r="C70" s="48">
        <v>6.3499945151765171</v>
      </c>
      <c r="D70" s="48">
        <v>35.918352967716487</v>
      </c>
      <c r="E70" s="48">
        <v>62.731652517106987</v>
      </c>
      <c r="F70" s="48">
        <v>66.293084006756544</v>
      </c>
      <c r="G70" s="48">
        <v>3.835560642862692</v>
      </c>
      <c r="H70" s="48">
        <v>321.84410501271492</v>
      </c>
      <c r="J70" s="48">
        <v>-39.840000000000003</v>
      </c>
      <c r="Q70" s="100"/>
    </row>
    <row r="71" spans="1:17" x14ac:dyDescent="0.3">
      <c r="A71" s="91"/>
      <c r="B71" s="47" t="s">
        <v>138</v>
      </c>
      <c r="C71" s="48">
        <v>5.9441503232691231</v>
      </c>
      <c r="D71" s="48">
        <v>37.105327292945987</v>
      </c>
      <c r="E71" s="48">
        <v>61.950522383784893</v>
      </c>
      <c r="F71" s="48">
        <v>62.770997732877731</v>
      </c>
      <c r="G71" s="48">
        <v>4.0463502345420421</v>
      </c>
      <c r="H71" s="48">
        <v>255.2977863885462</v>
      </c>
      <c r="J71" s="48">
        <v>-40.76</v>
      </c>
      <c r="Q71" s="100"/>
    </row>
    <row r="72" spans="1:17" x14ac:dyDescent="0.3">
      <c r="A72" s="91"/>
      <c r="B72" s="47" t="s">
        <v>139</v>
      </c>
      <c r="C72" s="48">
        <v>5.2308371809787602</v>
      </c>
      <c r="D72" s="48">
        <v>36.260258073391277</v>
      </c>
      <c r="E72" s="48">
        <v>63.508904745629962</v>
      </c>
      <c r="F72" s="48">
        <v>62.399601526558399</v>
      </c>
      <c r="G72" s="48">
        <v>4.5309693358745422</v>
      </c>
      <c r="H72" s="48">
        <v>226.06715580448511</v>
      </c>
      <c r="J72" s="48">
        <v>-39.65</v>
      </c>
      <c r="Q72" s="100"/>
    </row>
    <row r="73" spans="1:17" x14ac:dyDescent="0.3">
      <c r="A73" s="91"/>
      <c r="B73" s="47" t="s">
        <v>140</v>
      </c>
      <c r="C73" s="48">
        <v>5.0037769378934511</v>
      </c>
      <c r="D73" s="48">
        <v>43.989556439888439</v>
      </c>
      <c r="E73" s="48">
        <v>56.006666622218113</v>
      </c>
      <c r="F73" s="48">
        <v>70.454117953777313</v>
      </c>
      <c r="G73" s="48">
        <v>2.5499191950727251</v>
      </c>
      <c r="H73" s="48">
        <v>477.00841041281819</v>
      </c>
      <c r="J73" s="48">
        <v>-38.26</v>
      </c>
      <c r="Q73" s="100"/>
    </row>
    <row r="74" spans="1:17" x14ac:dyDescent="0.3">
      <c r="A74" s="91"/>
      <c r="B74" s="47" t="s">
        <v>141</v>
      </c>
      <c r="C74" s="48">
        <v>6.4876483106511316</v>
      </c>
      <c r="D74" s="48">
        <v>34.531665603089643</v>
      </c>
      <c r="E74" s="48">
        <v>63.980686086259233</v>
      </c>
      <c r="F74" s="48">
        <v>67.736944053322077</v>
      </c>
      <c r="G74" s="48">
        <v>4.4239892229717226</v>
      </c>
      <c r="H74" s="48">
        <v>433.39623196050519</v>
      </c>
      <c r="J74" s="48">
        <v>-38.93</v>
      </c>
      <c r="Q74" s="100"/>
    </row>
    <row r="75" spans="1:17" x14ac:dyDescent="0.3">
      <c r="A75" s="91"/>
      <c r="B75" s="47" t="s">
        <v>142</v>
      </c>
      <c r="C75" s="48">
        <v>5.8311530611412623</v>
      </c>
      <c r="D75" s="48">
        <v>17.864715811845759</v>
      </c>
      <c r="E75" s="48">
        <v>81.30413112701298</v>
      </c>
      <c r="F75" s="48">
        <v>75.392290614545345</v>
      </c>
      <c r="G75" s="48">
        <v>1.155122591257095</v>
      </c>
      <c r="H75" s="48">
        <v>436.95741863921279</v>
      </c>
      <c r="J75" s="48">
        <v>-25.71</v>
      </c>
      <c r="Q75" s="100"/>
    </row>
    <row r="76" spans="1:17" x14ac:dyDescent="0.3">
      <c r="A76" s="91"/>
      <c r="B76" s="47" t="s">
        <v>143</v>
      </c>
      <c r="C76" s="48">
        <v>13.447861234984201</v>
      </c>
      <c r="D76" s="48">
        <v>5.4463578636034153</v>
      </c>
      <c r="E76" s="48">
        <v>86.105780901412388</v>
      </c>
      <c r="F76" s="48">
        <v>74.740929454565048</v>
      </c>
      <c r="G76" s="48">
        <v>0.199034633981064</v>
      </c>
      <c r="H76" s="48">
        <v>316.82258589193219</v>
      </c>
      <c r="J76" s="48">
        <v>-1.94</v>
      </c>
      <c r="Q76" s="100"/>
    </row>
    <row r="77" spans="1:17" x14ac:dyDescent="0.3">
      <c r="A77" s="92">
        <v>7</v>
      </c>
      <c r="B77" s="72" t="s">
        <v>145</v>
      </c>
      <c r="C77" s="73">
        <v>56.42840274873388</v>
      </c>
      <c r="D77" s="73">
        <v>6.9499948354668906</v>
      </c>
      <c r="E77" s="73">
        <v>41.621602415799231</v>
      </c>
      <c r="F77" s="73">
        <v>78.796169180423021</v>
      </c>
      <c r="G77" s="73">
        <v>1.589405279736966</v>
      </c>
      <c r="H77" s="73">
        <v>72.883486915379763</v>
      </c>
      <c r="J77" s="84">
        <v>15.65</v>
      </c>
      <c r="Q77" s="100"/>
    </row>
    <row r="78" spans="1:17" x14ac:dyDescent="0.3">
      <c r="A78" s="92"/>
      <c r="B78" s="72" t="s">
        <v>146</v>
      </c>
      <c r="C78" s="73">
        <v>71.540264223756864</v>
      </c>
      <c r="D78" s="73">
        <v>5.1528758666232912</v>
      </c>
      <c r="E78" s="73">
        <v>28.306859909619849</v>
      </c>
      <c r="F78" s="73">
        <v>76.742273829877377</v>
      </c>
      <c r="G78" s="73">
        <v>3.2848049930296841</v>
      </c>
      <c r="H78" s="73">
        <v>118.96234072744851</v>
      </c>
      <c r="J78" s="84">
        <v>25.91</v>
      </c>
      <c r="Q78" s="100"/>
    </row>
    <row r="79" spans="1:17" x14ac:dyDescent="0.3">
      <c r="A79" s="92"/>
      <c r="B79" s="72" t="s">
        <v>147</v>
      </c>
      <c r="C79" s="73">
        <v>75.42799063401479</v>
      </c>
      <c r="D79" s="73">
        <v>5.4133380447153296</v>
      </c>
      <c r="E79" s="73">
        <v>24.158671321269878</v>
      </c>
      <c r="F79" s="73">
        <v>66.48887699469924</v>
      </c>
      <c r="G79" s="73">
        <v>2.2420415605697781</v>
      </c>
      <c r="H79" s="73">
        <v>128.3132981881499</v>
      </c>
      <c r="J79" s="84">
        <v>11.34</v>
      </c>
    </row>
    <row r="80" spans="1:17" x14ac:dyDescent="0.3">
      <c r="A80" s="92"/>
      <c r="B80" s="72" t="s">
        <v>148</v>
      </c>
      <c r="C80" s="73">
        <v>57.908877127593144</v>
      </c>
      <c r="D80" s="73">
        <v>6.3616777521748222</v>
      </c>
      <c r="E80" s="73">
        <v>40.729445120232043</v>
      </c>
      <c r="F80" s="73">
        <v>76.661193016916513</v>
      </c>
      <c r="G80" s="73">
        <v>3.62753784426488</v>
      </c>
      <c r="H80" s="73">
        <v>148.73566316440699</v>
      </c>
      <c r="J80" s="84">
        <v>24.82</v>
      </c>
    </row>
    <row r="81" spans="1:10" x14ac:dyDescent="0.3">
      <c r="A81" s="92"/>
      <c r="B81" s="72" t="s">
        <v>149</v>
      </c>
      <c r="C81" s="73">
        <v>78.470673794962252</v>
      </c>
      <c r="D81" s="73">
        <v>5.7785206221400154</v>
      </c>
      <c r="E81" s="73">
        <v>20.75080558289774</v>
      </c>
      <c r="F81" s="73">
        <v>64.467761348932981</v>
      </c>
      <c r="G81" s="73">
        <v>1.0287138845026489</v>
      </c>
      <c r="H81" s="73">
        <v>161.55092200264329</v>
      </c>
      <c r="J81" s="84">
        <v>33.479999999999997</v>
      </c>
    </row>
    <row r="82" spans="1:10" x14ac:dyDescent="0.3">
      <c r="A82" s="92"/>
      <c r="B82" s="72" t="s">
        <v>150</v>
      </c>
      <c r="C82" s="73">
        <v>66.358367656854881</v>
      </c>
      <c r="D82" s="73">
        <v>8.3686023346000855</v>
      </c>
      <c r="E82" s="73">
        <v>30.273030008545039</v>
      </c>
      <c r="F82" s="73">
        <v>64.025698583573103</v>
      </c>
      <c r="G82" s="73">
        <v>0.83972085314802825</v>
      </c>
      <c r="H82" s="73">
        <v>221.01608566939831</v>
      </c>
      <c r="J82" s="84">
        <v>24.58</v>
      </c>
    </row>
    <row r="83" spans="1:10" x14ac:dyDescent="0.3">
      <c r="A83" s="92"/>
      <c r="B83" s="72" t="s">
        <v>151</v>
      </c>
      <c r="C83" s="73">
        <v>26.24842565001839</v>
      </c>
      <c r="D83" s="73">
        <v>7.3779251952025033</v>
      </c>
      <c r="E83" s="73">
        <v>71.373649154779102</v>
      </c>
      <c r="F83" s="73">
        <v>79.939791411161423</v>
      </c>
      <c r="G83" s="73">
        <v>4.3947493291087447</v>
      </c>
      <c r="H83" s="73">
        <v>313.28876132145518</v>
      </c>
      <c r="J83" s="84">
        <v>-0.78</v>
      </c>
    </row>
    <row r="84" spans="1:10" x14ac:dyDescent="0.3">
      <c r="A84" s="92"/>
      <c r="B84" s="72" t="s">
        <v>152</v>
      </c>
      <c r="C84" s="73">
        <v>42.274694573218042</v>
      </c>
      <c r="D84" s="73">
        <v>9.1409249349084529</v>
      </c>
      <c r="E84" s="73">
        <v>53.584380491873517</v>
      </c>
      <c r="F84" s="73">
        <v>60.371354036033154</v>
      </c>
      <c r="G84" s="73">
        <v>1.1800982298515741</v>
      </c>
      <c r="H84" s="73">
        <v>458.14110791310668</v>
      </c>
      <c r="J84" s="84">
        <v>11.34</v>
      </c>
    </row>
    <row r="85" spans="1:10" x14ac:dyDescent="0.3">
      <c r="A85" s="92"/>
      <c r="B85" s="72" t="s">
        <v>153</v>
      </c>
      <c r="C85" s="73">
        <v>8.1588840507531817</v>
      </c>
      <c r="D85" s="73">
        <v>48.645240139304448</v>
      </c>
      <c r="E85" s="73">
        <v>48.195875809942372</v>
      </c>
      <c r="F85" s="73">
        <v>79.755699131637812</v>
      </c>
      <c r="G85" s="73">
        <v>0.72778959549963473</v>
      </c>
      <c r="H85" s="73">
        <v>73.30421844497323</v>
      </c>
      <c r="J85" s="84">
        <v>-42.98</v>
      </c>
    </row>
    <row r="86" spans="1:10" x14ac:dyDescent="0.3">
      <c r="A86" s="92"/>
      <c r="B86" s="72" t="s">
        <v>154</v>
      </c>
      <c r="C86" s="73">
        <v>10.85451018064022</v>
      </c>
      <c r="D86" s="73">
        <v>14.826966529278939</v>
      </c>
      <c r="E86" s="73">
        <v>79.318523290080833</v>
      </c>
      <c r="F86" s="73">
        <v>78.095239698886871</v>
      </c>
      <c r="G86" s="73">
        <v>2.343185422625393</v>
      </c>
      <c r="H86" s="73">
        <v>461.63233799859881</v>
      </c>
      <c r="J86" s="84">
        <v>-16.86</v>
      </c>
    </row>
    <row r="87" spans="1:10" x14ac:dyDescent="0.3">
      <c r="A87" s="92"/>
      <c r="B87" s="72" t="s">
        <v>155</v>
      </c>
      <c r="C87" s="73">
        <v>33.146630483740452</v>
      </c>
      <c r="D87" s="73">
        <v>5.1118348837541676</v>
      </c>
      <c r="E87" s="73">
        <v>66.741534632505392</v>
      </c>
      <c r="F87" s="73">
        <v>70.622494779527187</v>
      </c>
      <c r="G87" s="73">
        <v>9.0641676923260098E-2</v>
      </c>
      <c r="H87" s="73">
        <v>190.40968811139459</v>
      </c>
      <c r="J87" s="84">
        <v>-19.71</v>
      </c>
    </row>
    <row r="88" spans="1:10" x14ac:dyDescent="0.3">
      <c r="A88" s="92"/>
      <c r="B88" s="72" t="s">
        <v>156</v>
      </c>
      <c r="C88" s="73">
        <v>30.23066150536085</v>
      </c>
      <c r="D88" s="73">
        <v>6.350083130427139</v>
      </c>
      <c r="E88" s="73">
        <v>68.419255364212006</v>
      </c>
      <c r="F88" s="73">
        <v>61.597876083105803</v>
      </c>
      <c r="G88" s="73">
        <v>0.69851296938024465</v>
      </c>
      <c r="H88" s="73">
        <v>406.76794979721308</v>
      </c>
      <c r="J88" s="84">
        <v>6.22</v>
      </c>
    </row>
    <row r="89" spans="1:10" x14ac:dyDescent="0.3">
      <c r="A89" s="92"/>
      <c r="B89" s="72" t="s">
        <v>157</v>
      </c>
      <c r="C89" s="73">
        <v>48.137475834526107</v>
      </c>
      <c r="D89" s="73">
        <v>5.7237357049518831</v>
      </c>
      <c r="E89" s="73">
        <v>46.138788460522008</v>
      </c>
      <c r="F89" s="73">
        <v>73.844446819275618</v>
      </c>
      <c r="G89" s="73">
        <v>3.3224899365752929</v>
      </c>
      <c r="H89" s="73">
        <v>320.74341852217913</v>
      </c>
      <c r="J89" s="84">
        <v>21.57</v>
      </c>
    </row>
    <row r="90" spans="1:10" x14ac:dyDescent="0.3">
      <c r="A90" s="92"/>
      <c r="B90" s="72" t="s">
        <v>158</v>
      </c>
      <c r="C90" s="73">
        <v>45.567099506334927</v>
      </c>
      <c r="D90" s="73">
        <v>15.1998842480915</v>
      </c>
      <c r="E90" s="73">
        <v>39.233016245573573</v>
      </c>
      <c r="F90" s="73">
        <v>74.886854030191898</v>
      </c>
      <c r="G90" s="73">
        <v>4.280840078489855</v>
      </c>
      <c r="H90" s="73">
        <v>278.22881570085877</v>
      </c>
      <c r="J90" s="84">
        <v>2.85</v>
      </c>
    </row>
  </sheetData>
  <mergeCells count="5">
    <mergeCell ref="A2:A28"/>
    <mergeCell ref="A29:A40"/>
    <mergeCell ref="A41:A56"/>
    <mergeCell ref="A57:A76"/>
    <mergeCell ref="A77:A90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3A92-50D2-4DB9-B580-70D39375F1AC}">
  <dimension ref="A1:N90"/>
  <sheetViews>
    <sheetView zoomScale="70" zoomScaleNormal="70" workbookViewId="0">
      <pane ySplit="1" topLeftCell="A44" activePane="bottomLeft" state="frozen"/>
      <selection activeCell="C1" sqref="C1"/>
      <selection pane="bottomLeft" activeCell="Q49" sqref="Q49"/>
    </sheetView>
  </sheetViews>
  <sheetFormatPr defaultColWidth="17.6640625" defaultRowHeight="15" x14ac:dyDescent="0.3"/>
  <cols>
    <col min="1" max="1" width="7.44140625" style="16" bestFit="1" customWidth="1"/>
    <col min="2" max="2" width="9.109375" style="16" bestFit="1" customWidth="1"/>
    <col min="3" max="3" width="16.44140625" style="16" bestFit="1" customWidth="1"/>
    <col min="4" max="4" width="12.33203125" style="16" bestFit="1" customWidth="1"/>
    <col min="5" max="5" width="15.5546875" style="16" bestFit="1" customWidth="1"/>
    <col min="6" max="6" width="14.88671875" style="16" bestFit="1" customWidth="1"/>
    <col min="7" max="7" width="20.109375" style="16" bestFit="1" customWidth="1"/>
    <col min="8" max="8" width="16.77734375" style="16" bestFit="1" customWidth="1"/>
    <col min="9" max="9" width="20.109375" style="16" bestFit="1" customWidth="1"/>
    <col min="10" max="10" width="20.6640625" style="16" bestFit="1" customWidth="1"/>
    <col min="11" max="11" width="17.33203125" style="16" bestFit="1" customWidth="1"/>
    <col min="12" max="12" width="17.5546875" style="16" bestFit="1" customWidth="1"/>
    <col min="13" max="14" width="17.33203125" style="16" bestFit="1" customWidth="1"/>
    <col min="15" max="16384" width="17.6640625" style="16"/>
  </cols>
  <sheetData>
    <row r="1" spans="1:14" ht="62.4" x14ac:dyDescent="0.3">
      <c r="A1" s="8" t="s">
        <v>81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ht="15.6" x14ac:dyDescent="0.3">
      <c r="A2" s="93" t="s">
        <v>124</v>
      </c>
      <c r="B2" s="2" t="s">
        <v>6</v>
      </c>
      <c r="C2" s="13">
        <v>0.55700000000000005</v>
      </c>
      <c r="D2" s="13">
        <v>1.133</v>
      </c>
      <c r="E2" s="13">
        <v>1.17</v>
      </c>
      <c r="F2" s="13">
        <f>SUM(C2:E2)</f>
        <v>2.86</v>
      </c>
      <c r="G2" s="13">
        <v>5.0000000000000001E-3</v>
      </c>
      <c r="H2" s="13">
        <v>0.23100000000000001</v>
      </c>
      <c r="I2" s="13">
        <v>0.32</v>
      </c>
      <c r="J2" s="14">
        <f>SUM(G2:I2)</f>
        <v>0.55600000000000005</v>
      </c>
      <c r="K2" s="13">
        <f>(1-(G2/C2))*100</f>
        <v>99.10233393177738</v>
      </c>
      <c r="L2" s="13">
        <f t="shared" ref="L2:N17" si="0">(1-(H2/D2))*100</f>
        <v>79.611650485436897</v>
      </c>
      <c r="M2" s="13">
        <f t="shared" si="0"/>
        <v>72.649572649572647</v>
      </c>
      <c r="N2" s="13">
        <f t="shared" si="0"/>
        <v>80.55944055944056</v>
      </c>
    </row>
    <row r="3" spans="1:14" ht="15.6" x14ac:dyDescent="0.3">
      <c r="A3" s="93"/>
      <c r="B3" s="2" t="s">
        <v>7</v>
      </c>
      <c r="C3" s="13">
        <v>1.6870000000000001</v>
      </c>
      <c r="D3" s="13">
        <v>2.7E-2</v>
      </c>
      <c r="E3" s="13">
        <v>1.0329999999999999</v>
      </c>
      <c r="F3" s="13">
        <f t="shared" ref="F3:F13" si="1">SUM(C3:E3)</f>
        <v>2.7469999999999999</v>
      </c>
      <c r="G3" s="13">
        <v>1.304</v>
      </c>
      <c r="H3" s="13">
        <v>1.2999999999999999E-2</v>
      </c>
      <c r="I3" s="13">
        <v>0.89800000000000002</v>
      </c>
      <c r="J3" s="14">
        <f t="shared" ref="J3:J13" si="2">SUM(G3:I3)</f>
        <v>2.2149999999999999</v>
      </c>
      <c r="K3" s="13">
        <f t="shared" ref="K3:K13" si="3">(1-(G3/C3))*100</f>
        <v>22.703023117960875</v>
      </c>
      <c r="L3" s="13">
        <f t="shared" si="0"/>
        <v>51.851851851851862</v>
      </c>
      <c r="M3" s="13">
        <f t="shared" si="0"/>
        <v>13.068731848983539</v>
      </c>
      <c r="N3" s="13">
        <f t="shared" si="0"/>
        <v>19.366581725518749</v>
      </c>
    </row>
    <row r="4" spans="1:14" ht="15.6" x14ac:dyDescent="0.3">
      <c r="A4" s="93"/>
      <c r="B4" s="2" t="s">
        <v>8</v>
      </c>
      <c r="C4" s="13">
        <v>0.83299999999999996</v>
      </c>
      <c r="D4" s="13">
        <v>0.93600000000000005</v>
      </c>
      <c r="E4" s="13">
        <v>1.173</v>
      </c>
      <c r="F4" s="13">
        <f t="shared" si="1"/>
        <v>2.9420000000000002</v>
      </c>
      <c r="G4" s="13">
        <v>0.67300000000000004</v>
      </c>
      <c r="H4" s="13">
        <v>0.81699999999999995</v>
      </c>
      <c r="I4" s="13">
        <v>1.04</v>
      </c>
      <c r="J4" s="14">
        <f t="shared" si="2"/>
        <v>2.5300000000000002</v>
      </c>
      <c r="K4" s="13">
        <f t="shared" si="3"/>
        <v>19.207683073229287</v>
      </c>
      <c r="L4" s="13">
        <f t="shared" si="0"/>
        <v>12.713675213675224</v>
      </c>
      <c r="M4" s="13">
        <f t="shared" si="0"/>
        <v>11.338448422847403</v>
      </c>
      <c r="N4" s="13">
        <f t="shared" si="0"/>
        <v>14.004078857919778</v>
      </c>
    </row>
    <row r="5" spans="1:14" ht="15.6" x14ac:dyDescent="0.3">
      <c r="A5" s="93"/>
      <c r="B5" s="2" t="s">
        <v>9</v>
      </c>
      <c r="C5" s="13">
        <v>0.60599999999999998</v>
      </c>
      <c r="D5" s="13">
        <v>0.27100000000000002</v>
      </c>
      <c r="E5" s="13">
        <v>2.109</v>
      </c>
      <c r="F5" s="13">
        <f t="shared" si="1"/>
        <v>2.9859999999999998</v>
      </c>
      <c r="G5" s="13">
        <v>0.5</v>
      </c>
      <c r="H5" s="13">
        <v>0.222</v>
      </c>
      <c r="I5" s="13">
        <v>1.905</v>
      </c>
      <c r="J5" s="14">
        <f t="shared" si="2"/>
        <v>2.6269999999999998</v>
      </c>
      <c r="K5" s="13">
        <f t="shared" si="3"/>
        <v>17.491749174917494</v>
      </c>
      <c r="L5" s="13">
        <f t="shared" si="0"/>
        <v>18.081180811808117</v>
      </c>
      <c r="M5" s="13">
        <f t="shared" si="0"/>
        <v>9.6728307254623012</v>
      </c>
      <c r="N5" s="13">
        <f t="shared" si="0"/>
        <v>12.022772940388482</v>
      </c>
    </row>
    <row r="6" spans="1:14" ht="15.6" x14ac:dyDescent="0.3">
      <c r="A6" s="93"/>
      <c r="B6" s="2" t="s">
        <v>10</v>
      </c>
      <c r="C6" s="13">
        <v>1.3420000000000001</v>
      </c>
      <c r="D6" s="13">
        <v>0.71899999999999997</v>
      </c>
      <c r="E6" s="13">
        <v>0.97699999999999998</v>
      </c>
      <c r="F6" s="13">
        <f t="shared" si="1"/>
        <v>3.0379999999999998</v>
      </c>
      <c r="G6" s="13">
        <v>0.93200000000000005</v>
      </c>
      <c r="H6" s="13">
        <v>0.53900000000000003</v>
      </c>
      <c r="I6" s="13">
        <v>0.85499999999999998</v>
      </c>
      <c r="J6" s="14">
        <f t="shared" si="2"/>
        <v>2.3260000000000001</v>
      </c>
      <c r="K6" s="13">
        <f t="shared" si="3"/>
        <v>30.551415797317439</v>
      </c>
      <c r="L6" s="13">
        <f t="shared" si="0"/>
        <v>25.034770514603611</v>
      </c>
      <c r="M6" s="13">
        <f t="shared" si="0"/>
        <v>12.487205731832141</v>
      </c>
      <c r="N6" s="13">
        <f t="shared" si="0"/>
        <v>23.436471362738644</v>
      </c>
    </row>
    <row r="7" spans="1:14" ht="15.6" x14ac:dyDescent="0.3">
      <c r="A7" s="93"/>
      <c r="B7" s="2" t="s">
        <v>11</v>
      </c>
      <c r="C7" s="13">
        <v>1.4039999999999999</v>
      </c>
      <c r="D7" s="13">
        <v>1.643</v>
      </c>
      <c r="E7" s="13">
        <v>6.5000000000000002E-2</v>
      </c>
      <c r="F7" s="13">
        <f t="shared" si="1"/>
        <v>3.1119999999999997</v>
      </c>
      <c r="G7" s="13">
        <v>1.2969999999999999</v>
      </c>
      <c r="H7" s="13">
        <v>1.5760000000000001</v>
      </c>
      <c r="I7" s="13">
        <v>3.7999999999999999E-2</v>
      </c>
      <c r="J7" s="14">
        <f t="shared" si="2"/>
        <v>2.911</v>
      </c>
      <c r="K7" s="13">
        <f t="shared" si="3"/>
        <v>7.6210826210826195</v>
      </c>
      <c r="L7" s="13">
        <f t="shared" si="0"/>
        <v>4.0779062690200814</v>
      </c>
      <c r="M7" s="13">
        <f t="shared" si="0"/>
        <v>41.538461538461547</v>
      </c>
      <c r="N7" s="13">
        <f t="shared" si="0"/>
        <v>6.4588688946015331</v>
      </c>
    </row>
    <row r="8" spans="1:14" ht="15.6" x14ac:dyDescent="0.3">
      <c r="A8" s="93"/>
      <c r="B8" s="2" t="s">
        <v>12</v>
      </c>
      <c r="C8" s="13">
        <v>0.12</v>
      </c>
      <c r="D8" s="13">
        <v>2.2120000000000002</v>
      </c>
      <c r="E8" s="13">
        <v>0.77200000000000002</v>
      </c>
      <c r="F8" s="13">
        <f t="shared" si="1"/>
        <v>3.1040000000000001</v>
      </c>
      <c r="G8" s="13">
        <v>0</v>
      </c>
      <c r="H8" s="13">
        <v>1.046</v>
      </c>
      <c r="I8" s="13">
        <v>7.9000000000000001E-2</v>
      </c>
      <c r="J8" s="14">
        <f t="shared" si="2"/>
        <v>1.125</v>
      </c>
      <c r="K8" s="13">
        <f t="shared" si="3"/>
        <v>100</v>
      </c>
      <c r="L8" s="13">
        <f t="shared" si="0"/>
        <v>52.712477396021697</v>
      </c>
      <c r="M8" s="13">
        <f t="shared" si="0"/>
        <v>89.766839378238345</v>
      </c>
      <c r="N8" s="13">
        <f t="shared" si="0"/>
        <v>63.756443298969081</v>
      </c>
    </row>
    <row r="9" spans="1:14" ht="15.6" x14ac:dyDescent="0.3">
      <c r="A9" s="93"/>
      <c r="B9" s="2" t="s">
        <v>13</v>
      </c>
      <c r="C9" s="13">
        <v>0.22500000000000001</v>
      </c>
      <c r="D9" s="13">
        <v>1.3879999999999999</v>
      </c>
      <c r="E9" s="13">
        <v>1.3560000000000001</v>
      </c>
      <c r="F9" s="13">
        <f t="shared" si="1"/>
        <v>2.9690000000000003</v>
      </c>
      <c r="G9" s="13">
        <v>0.17599999999999999</v>
      </c>
      <c r="H9" s="13">
        <v>1.2989999999999999</v>
      </c>
      <c r="I9" s="13">
        <v>1.23</v>
      </c>
      <c r="J9" s="14">
        <f t="shared" si="2"/>
        <v>2.7050000000000001</v>
      </c>
      <c r="K9" s="13">
        <f t="shared" si="3"/>
        <v>21.777777777777786</v>
      </c>
      <c r="L9" s="13">
        <f t="shared" si="0"/>
        <v>6.4121037463976904</v>
      </c>
      <c r="M9" s="13">
        <f t="shared" si="0"/>
        <v>9.2920353982300909</v>
      </c>
      <c r="N9" s="13">
        <f t="shared" si="0"/>
        <v>8.8918827888177958</v>
      </c>
    </row>
    <row r="10" spans="1:14" ht="15.6" x14ac:dyDescent="0.3">
      <c r="A10" s="93"/>
      <c r="B10" s="2" t="s">
        <v>14</v>
      </c>
      <c r="C10" s="13">
        <v>1.59</v>
      </c>
      <c r="D10" s="13">
        <v>0.53900000000000003</v>
      </c>
      <c r="E10" s="13">
        <v>0.82599999999999996</v>
      </c>
      <c r="F10" s="13">
        <f t="shared" si="1"/>
        <v>2.9550000000000001</v>
      </c>
      <c r="G10" s="13">
        <v>1.1339999999999999</v>
      </c>
      <c r="H10" s="13">
        <v>0.33400000000000002</v>
      </c>
      <c r="I10" s="13">
        <v>0.68600000000000005</v>
      </c>
      <c r="J10" s="14">
        <f t="shared" si="2"/>
        <v>2.1539999999999999</v>
      </c>
      <c r="K10" s="13">
        <f t="shared" si="3"/>
        <v>28.679245283018872</v>
      </c>
      <c r="L10" s="13">
        <f t="shared" si="0"/>
        <v>38.033395176252313</v>
      </c>
      <c r="M10" s="13">
        <f t="shared" si="0"/>
        <v>16.949152542372868</v>
      </c>
      <c r="N10" s="13">
        <f t="shared" si="0"/>
        <v>27.10659898477158</v>
      </c>
    </row>
    <row r="11" spans="1:14" ht="15.6" x14ac:dyDescent="0.3">
      <c r="A11" s="93"/>
      <c r="B11" s="2" t="s">
        <v>15</v>
      </c>
      <c r="C11" s="13">
        <v>0.81499999999999995</v>
      </c>
      <c r="D11" s="13">
        <v>1.47</v>
      </c>
      <c r="E11" s="13">
        <v>0.64700000000000002</v>
      </c>
      <c r="F11" s="13">
        <f t="shared" si="1"/>
        <v>2.9320000000000004</v>
      </c>
      <c r="G11" s="13">
        <v>0.34599999999999997</v>
      </c>
      <c r="H11" s="13">
        <v>0.89600000000000002</v>
      </c>
      <c r="I11" s="13">
        <v>0.42299999999999999</v>
      </c>
      <c r="J11" s="14">
        <f t="shared" si="2"/>
        <v>1.665</v>
      </c>
      <c r="K11" s="13">
        <f t="shared" si="3"/>
        <v>57.54601226993865</v>
      </c>
      <c r="L11" s="13">
        <f t="shared" si="0"/>
        <v>39.047619047619044</v>
      </c>
      <c r="M11" s="13">
        <f t="shared" si="0"/>
        <v>34.62132921174652</v>
      </c>
      <c r="N11" s="13">
        <f t="shared" si="0"/>
        <v>43.212824010914055</v>
      </c>
    </row>
    <row r="12" spans="1:14" ht="15.6" x14ac:dyDescent="0.3">
      <c r="A12" s="93"/>
      <c r="B12" s="2" t="s">
        <v>16</v>
      </c>
      <c r="C12" s="13">
        <v>1.0660000000000001</v>
      </c>
      <c r="D12" s="13">
        <v>1.083</v>
      </c>
      <c r="E12" s="13">
        <v>0.55400000000000005</v>
      </c>
      <c r="F12" s="13">
        <f t="shared" si="1"/>
        <v>2.7030000000000003</v>
      </c>
      <c r="G12" s="13">
        <v>5.0999999999999997E-2</v>
      </c>
      <c r="H12" s="13">
        <v>0.125</v>
      </c>
      <c r="I12" s="13">
        <v>0.155</v>
      </c>
      <c r="J12" s="14">
        <f t="shared" si="2"/>
        <v>0.33099999999999996</v>
      </c>
      <c r="K12" s="13">
        <f t="shared" si="3"/>
        <v>95.215759849906192</v>
      </c>
      <c r="L12" s="13">
        <f t="shared" si="0"/>
        <v>88.457987072945514</v>
      </c>
      <c r="M12" s="13">
        <f t="shared" si="0"/>
        <v>72.021660649819495</v>
      </c>
      <c r="N12" s="13">
        <f t="shared" si="0"/>
        <v>87.754347021827613</v>
      </c>
    </row>
    <row r="13" spans="1:14" ht="15.6" x14ac:dyDescent="0.3">
      <c r="A13" s="93"/>
      <c r="B13" s="2" t="s">
        <v>17</v>
      </c>
      <c r="C13" s="13">
        <v>1.401</v>
      </c>
      <c r="D13" s="13">
        <v>1.3959999999999999</v>
      </c>
      <c r="E13" s="13">
        <v>0.224</v>
      </c>
      <c r="F13" s="13">
        <f t="shared" si="1"/>
        <v>3.0209999999999999</v>
      </c>
      <c r="G13" s="13">
        <v>0.72699999999999998</v>
      </c>
      <c r="H13" s="13">
        <v>0.81200000000000006</v>
      </c>
      <c r="I13" s="13">
        <v>0.16400000000000001</v>
      </c>
      <c r="J13" s="14">
        <f t="shared" si="2"/>
        <v>1.7030000000000001</v>
      </c>
      <c r="K13" s="13">
        <f t="shared" si="3"/>
        <v>48.10849393290507</v>
      </c>
      <c r="L13" s="13">
        <f t="shared" si="0"/>
        <v>41.833810888252145</v>
      </c>
      <c r="M13" s="13">
        <f t="shared" si="0"/>
        <v>26.785714285714278</v>
      </c>
      <c r="N13" s="13">
        <f t="shared" si="0"/>
        <v>43.627937768950673</v>
      </c>
    </row>
    <row r="14" spans="1:14" ht="15.6" x14ac:dyDescent="0.3">
      <c r="A14" s="93"/>
      <c r="B14" s="2" t="s">
        <v>18</v>
      </c>
      <c r="C14" s="13">
        <v>0.89600000000000002</v>
      </c>
      <c r="D14" s="13">
        <v>1.631</v>
      </c>
      <c r="E14" s="13">
        <v>0.31900000000000001</v>
      </c>
      <c r="F14" s="13">
        <f>SUM(C14:E14)</f>
        <v>2.8460000000000001</v>
      </c>
      <c r="G14" s="13">
        <v>0.79900000000000004</v>
      </c>
      <c r="H14" s="13">
        <v>1.504</v>
      </c>
      <c r="I14" s="13">
        <v>0.28999999999999998</v>
      </c>
      <c r="J14" s="14">
        <f>SUM(G14:I14)</f>
        <v>2.593</v>
      </c>
      <c r="K14" s="13">
        <f>(1-(G14/C14))*100</f>
        <v>10.825892857142849</v>
      </c>
      <c r="L14" s="13">
        <f t="shared" si="0"/>
        <v>7.7866339668914764</v>
      </c>
      <c r="M14" s="13">
        <f t="shared" si="0"/>
        <v>9.0909090909090935</v>
      </c>
      <c r="N14" s="13">
        <f t="shared" si="0"/>
        <v>8.8896697118763246</v>
      </c>
    </row>
    <row r="15" spans="1:14" ht="15.6" x14ac:dyDescent="0.3">
      <c r="A15" s="93"/>
      <c r="B15" s="2" t="s">
        <v>19</v>
      </c>
      <c r="C15" s="13">
        <v>0.314</v>
      </c>
      <c r="D15" s="13">
        <v>1.6679999999999999</v>
      </c>
      <c r="E15" s="13">
        <v>1.0609999999999999</v>
      </c>
      <c r="F15" s="13">
        <f t="shared" ref="F15:F75" si="4">SUM(C15:E15)</f>
        <v>3.0430000000000001</v>
      </c>
      <c r="G15" s="13">
        <v>7.8E-2</v>
      </c>
      <c r="H15" s="13">
        <v>0.92800000000000005</v>
      </c>
      <c r="I15" s="13">
        <v>0.48499999999999999</v>
      </c>
      <c r="J15" s="14">
        <f t="shared" ref="J15:J23" si="5">SUM(G15:I15)</f>
        <v>1.4910000000000001</v>
      </c>
      <c r="K15" s="13">
        <f t="shared" ref="K15:N28" si="6">(1-(G15/C15))*100</f>
        <v>75.159235668789819</v>
      </c>
      <c r="L15" s="13">
        <f t="shared" si="0"/>
        <v>44.364508393285362</v>
      </c>
      <c r="M15" s="13">
        <f t="shared" si="0"/>
        <v>54.288407163053719</v>
      </c>
      <c r="N15" s="13">
        <f t="shared" si="0"/>
        <v>51.002300361485375</v>
      </c>
    </row>
    <row r="16" spans="1:14" ht="15.6" x14ac:dyDescent="0.3">
      <c r="A16" s="93"/>
      <c r="B16" s="2" t="s">
        <v>20</v>
      </c>
      <c r="C16" s="13">
        <v>2.1739999999999999</v>
      </c>
      <c r="D16" s="13">
        <v>0.435</v>
      </c>
      <c r="E16" s="13">
        <v>0.314</v>
      </c>
      <c r="F16" s="13">
        <f t="shared" si="4"/>
        <v>2.923</v>
      </c>
      <c r="G16" s="13">
        <v>2.1259999999999999</v>
      </c>
      <c r="H16" s="13">
        <v>0.42399999999999999</v>
      </c>
      <c r="I16" s="13">
        <v>0.30199999999999999</v>
      </c>
      <c r="J16" s="14">
        <f t="shared" si="5"/>
        <v>2.8519999999999999</v>
      </c>
      <c r="K16" s="13">
        <f t="shared" si="6"/>
        <v>2.2079116835326595</v>
      </c>
      <c r="L16" s="13">
        <f t="shared" si="0"/>
        <v>2.5287356321839094</v>
      </c>
      <c r="M16" s="13">
        <f t="shared" si="0"/>
        <v>3.8216560509554132</v>
      </c>
      <c r="N16" s="13">
        <f t="shared" si="0"/>
        <v>2.4290112897707883</v>
      </c>
    </row>
    <row r="17" spans="1:14" ht="15.6" x14ac:dyDescent="0.3">
      <c r="A17" s="93"/>
      <c r="B17" s="2" t="s">
        <v>21</v>
      </c>
      <c r="C17" s="13">
        <v>0.97399999999999998</v>
      </c>
      <c r="D17" s="13">
        <v>1.712</v>
      </c>
      <c r="E17" s="13">
        <v>0.40200000000000002</v>
      </c>
      <c r="F17" s="13">
        <f t="shared" si="4"/>
        <v>3.0880000000000001</v>
      </c>
      <c r="G17" s="13">
        <v>0.86599999999999999</v>
      </c>
      <c r="H17" s="13">
        <v>1.6459999999999999</v>
      </c>
      <c r="I17" s="13">
        <v>0.36599999999999999</v>
      </c>
      <c r="J17" s="14">
        <f t="shared" si="5"/>
        <v>2.8780000000000001</v>
      </c>
      <c r="K17" s="13">
        <f t="shared" si="6"/>
        <v>11.088295687885008</v>
      </c>
      <c r="L17" s="13">
        <f t="shared" si="0"/>
        <v>3.8551401869158952</v>
      </c>
      <c r="M17" s="13">
        <f t="shared" si="0"/>
        <v>8.9552238805970177</v>
      </c>
      <c r="N17" s="13">
        <f t="shared" si="0"/>
        <v>6.8005181347150279</v>
      </c>
    </row>
    <row r="18" spans="1:14" ht="15.6" x14ac:dyDescent="0.3">
      <c r="A18" s="93"/>
      <c r="B18" s="2" t="s">
        <v>22</v>
      </c>
      <c r="C18" s="13">
        <v>0.79</v>
      </c>
      <c r="D18" s="13">
        <v>0.32300000000000001</v>
      </c>
      <c r="E18" s="13">
        <v>1.84</v>
      </c>
      <c r="F18" s="13">
        <f t="shared" si="4"/>
        <v>2.9530000000000003</v>
      </c>
      <c r="G18" s="13">
        <v>0.69699999999999995</v>
      </c>
      <c r="H18" s="13">
        <v>0.28100000000000003</v>
      </c>
      <c r="I18" s="13">
        <v>1.73</v>
      </c>
      <c r="J18" s="14">
        <f t="shared" si="5"/>
        <v>2.7080000000000002</v>
      </c>
      <c r="K18" s="13">
        <f t="shared" si="6"/>
        <v>11.772151898734185</v>
      </c>
      <c r="L18" s="13">
        <f t="shared" si="6"/>
        <v>13.003095975232192</v>
      </c>
      <c r="M18" s="13">
        <f t="shared" si="6"/>
        <v>5.9782608695652222</v>
      </c>
      <c r="N18" s="13">
        <f t="shared" si="6"/>
        <v>8.2966474771418941</v>
      </c>
    </row>
    <row r="19" spans="1:14" ht="15.6" x14ac:dyDescent="0.3">
      <c r="A19" s="93"/>
      <c r="B19" s="2" t="s">
        <v>23</v>
      </c>
      <c r="C19" s="13">
        <v>0.72699999999999998</v>
      </c>
      <c r="D19" s="13">
        <v>0.97699999999999998</v>
      </c>
      <c r="E19" s="13">
        <v>1.4970000000000001</v>
      </c>
      <c r="F19" s="13">
        <f t="shared" si="4"/>
        <v>3.2010000000000001</v>
      </c>
      <c r="G19" s="13">
        <v>0.55600000000000005</v>
      </c>
      <c r="H19" s="13">
        <v>0.78700000000000003</v>
      </c>
      <c r="I19" s="13">
        <v>1.3089999999999999</v>
      </c>
      <c r="J19" s="14">
        <f t="shared" si="5"/>
        <v>2.6520000000000001</v>
      </c>
      <c r="K19" s="13">
        <f t="shared" si="6"/>
        <v>23.521320495185684</v>
      </c>
      <c r="L19" s="13">
        <f t="shared" si="6"/>
        <v>19.447287615148412</v>
      </c>
      <c r="M19" s="13">
        <f t="shared" si="6"/>
        <v>12.558450233800944</v>
      </c>
      <c r="N19" s="13">
        <f t="shared" si="6"/>
        <v>17.150890346766634</v>
      </c>
    </row>
    <row r="20" spans="1:14" ht="15.6" x14ac:dyDescent="0.3">
      <c r="A20" s="93"/>
      <c r="B20" s="2" t="s">
        <v>24</v>
      </c>
      <c r="C20" s="13">
        <v>1.018</v>
      </c>
      <c r="D20" s="13">
        <v>1.748</v>
      </c>
      <c r="E20" s="13">
        <v>0.38</v>
      </c>
      <c r="F20" s="13">
        <f t="shared" si="4"/>
        <v>3.1459999999999999</v>
      </c>
      <c r="G20" s="13">
        <v>0.92800000000000005</v>
      </c>
      <c r="H20" s="13">
        <v>1.6819999999999999</v>
      </c>
      <c r="I20" s="13">
        <v>0.36</v>
      </c>
      <c r="J20" s="14">
        <f t="shared" si="5"/>
        <v>2.9699999999999998</v>
      </c>
      <c r="K20" s="13">
        <f t="shared" si="6"/>
        <v>8.8408644400785779</v>
      </c>
      <c r="L20" s="13">
        <f t="shared" si="6"/>
        <v>3.775743707093826</v>
      </c>
      <c r="M20" s="13">
        <f t="shared" si="6"/>
        <v>5.2631578947368478</v>
      </c>
      <c r="N20" s="13">
        <f t="shared" si="6"/>
        <v>5.5944055944056048</v>
      </c>
    </row>
    <row r="21" spans="1:14" ht="15.6" x14ac:dyDescent="0.3">
      <c r="A21" s="93"/>
      <c r="B21" s="2" t="s">
        <v>25</v>
      </c>
      <c r="C21" s="13">
        <v>1.1399999999999999</v>
      </c>
      <c r="D21" s="13">
        <v>1.2390000000000001</v>
      </c>
      <c r="E21" s="13">
        <v>0.77400000000000002</v>
      </c>
      <c r="F21" s="13">
        <f t="shared" si="4"/>
        <v>3.153</v>
      </c>
      <c r="G21" s="13">
        <v>0.873</v>
      </c>
      <c r="H21" s="13">
        <v>1.0189999999999999</v>
      </c>
      <c r="I21" s="13">
        <v>0.66700000000000004</v>
      </c>
      <c r="J21" s="14">
        <f t="shared" si="5"/>
        <v>2.5590000000000002</v>
      </c>
      <c r="K21" s="13">
        <f t="shared" si="6"/>
        <v>23.421052631578942</v>
      </c>
      <c r="L21" s="13">
        <f t="shared" si="6"/>
        <v>17.756255044390656</v>
      </c>
      <c r="M21" s="13">
        <f t="shared" si="6"/>
        <v>13.824289405684754</v>
      </c>
      <c r="N21" s="13">
        <f t="shared" si="6"/>
        <v>18.839200761179818</v>
      </c>
    </row>
    <row r="22" spans="1:14" ht="15.6" x14ac:dyDescent="0.3">
      <c r="A22" s="93"/>
      <c r="B22" s="2" t="s">
        <v>26</v>
      </c>
      <c r="C22" s="13">
        <v>1.4059999999999999</v>
      </c>
      <c r="D22" s="13">
        <v>1.28</v>
      </c>
      <c r="E22" s="13">
        <v>0.27400000000000002</v>
      </c>
      <c r="F22" s="13">
        <f t="shared" si="4"/>
        <v>2.96</v>
      </c>
      <c r="G22" s="13">
        <v>1.1240000000000001</v>
      </c>
      <c r="H22" s="13">
        <v>1.048</v>
      </c>
      <c r="I22" s="13">
        <v>0.22900000000000001</v>
      </c>
      <c r="J22" s="14">
        <f t="shared" si="5"/>
        <v>2.4010000000000002</v>
      </c>
      <c r="K22" s="13">
        <f t="shared" si="6"/>
        <v>20.056899004267414</v>
      </c>
      <c r="L22" s="13">
        <f t="shared" si="6"/>
        <v>18.125000000000004</v>
      </c>
      <c r="M22" s="13">
        <f t="shared" si="6"/>
        <v>16.423357664233585</v>
      </c>
      <c r="N22" s="13">
        <f t="shared" si="6"/>
        <v>18.885135135135123</v>
      </c>
    </row>
    <row r="23" spans="1:14" ht="15.6" x14ac:dyDescent="0.3">
      <c r="A23" s="93"/>
      <c r="B23" s="2" t="s">
        <v>27</v>
      </c>
      <c r="C23" s="13">
        <v>1.4590000000000001</v>
      </c>
      <c r="D23" s="13">
        <v>0.55200000000000005</v>
      </c>
      <c r="E23" s="13">
        <v>0.84099999999999997</v>
      </c>
      <c r="F23" s="13">
        <f t="shared" si="4"/>
        <v>2.8520000000000003</v>
      </c>
      <c r="G23" s="13">
        <v>0.64700000000000002</v>
      </c>
      <c r="H23" s="13">
        <v>0.17199999999999999</v>
      </c>
      <c r="I23" s="13">
        <v>0.55800000000000005</v>
      </c>
      <c r="J23" s="14">
        <f t="shared" si="5"/>
        <v>1.377</v>
      </c>
      <c r="K23" s="13">
        <f t="shared" si="6"/>
        <v>55.654557916381087</v>
      </c>
      <c r="L23" s="13">
        <f t="shared" si="6"/>
        <v>68.840579710144937</v>
      </c>
      <c r="M23" s="13">
        <f t="shared" si="6"/>
        <v>33.650416171224727</v>
      </c>
      <c r="N23" s="13">
        <f t="shared" si="6"/>
        <v>51.718092566619923</v>
      </c>
    </row>
    <row r="24" spans="1:14" ht="15.6" x14ac:dyDescent="0.3">
      <c r="A24" s="93"/>
      <c r="B24" s="2" t="s">
        <v>28</v>
      </c>
      <c r="C24" s="13">
        <v>0.218</v>
      </c>
      <c r="D24" s="13">
        <v>1.3029999999999999</v>
      </c>
      <c r="E24" s="13">
        <v>1.31</v>
      </c>
      <c r="F24" s="13">
        <f t="shared" si="4"/>
        <v>2.831</v>
      </c>
      <c r="G24" s="13">
        <v>0.16900000000000001</v>
      </c>
      <c r="H24" s="13">
        <v>1.196</v>
      </c>
      <c r="I24" s="13">
        <v>1.167</v>
      </c>
      <c r="J24" s="14">
        <f t="shared" ref="J24:J28" si="7">SUM(G24:I24)</f>
        <v>2.532</v>
      </c>
      <c r="K24" s="13">
        <f t="shared" si="6"/>
        <v>22.477064220183486</v>
      </c>
      <c r="L24" s="13">
        <f t="shared" si="6"/>
        <v>8.2118188795088258</v>
      </c>
      <c r="M24" s="13">
        <f t="shared" si="6"/>
        <v>10.916030534351151</v>
      </c>
      <c r="N24" s="13">
        <f t="shared" si="6"/>
        <v>10.561638996820911</v>
      </c>
    </row>
    <row r="25" spans="1:14" ht="15.6" x14ac:dyDescent="0.3">
      <c r="A25" s="93"/>
      <c r="B25" s="5" t="s">
        <v>29</v>
      </c>
      <c r="C25" s="13">
        <v>0.94</v>
      </c>
      <c r="D25" s="13">
        <v>1.0640000000000001</v>
      </c>
      <c r="E25" s="13">
        <v>0.996</v>
      </c>
      <c r="F25" s="13">
        <f t="shared" si="4"/>
        <v>3</v>
      </c>
      <c r="G25" s="13">
        <v>0.77800000000000002</v>
      </c>
      <c r="H25" s="13">
        <v>0.93899999999999995</v>
      </c>
      <c r="I25" s="13">
        <v>0.93700000000000006</v>
      </c>
      <c r="J25" s="14">
        <f t="shared" si="7"/>
        <v>2.6539999999999999</v>
      </c>
      <c r="K25" s="13">
        <f t="shared" si="6"/>
        <v>17.234042553191486</v>
      </c>
      <c r="L25" s="13">
        <f t="shared" si="6"/>
        <v>11.748120300751886</v>
      </c>
      <c r="M25" s="13">
        <f t="shared" si="6"/>
        <v>5.9236947791164614</v>
      </c>
      <c r="N25" s="13">
        <f t="shared" si="6"/>
        <v>11.53333333333334</v>
      </c>
    </row>
    <row r="26" spans="1:14" ht="15.6" x14ac:dyDescent="0.3">
      <c r="A26" s="93"/>
      <c r="B26" s="5" t="s">
        <v>30</v>
      </c>
      <c r="C26" s="13">
        <v>0.109</v>
      </c>
      <c r="D26" s="13">
        <v>2.2549999999999999</v>
      </c>
      <c r="E26" s="13">
        <v>0.79300000000000004</v>
      </c>
      <c r="F26" s="13">
        <f t="shared" si="4"/>
        <v>3.157</v>
      </c>
      <c r="G26" s="13">
        <v>0</v>
      </c>
      <c r="H26" s="13">
        <v>1.0780000000000001</v>
      </c>
      <c r="I26" s="13">
        <v>0.14299999999999999</v>
      </c>
      <c r="J26" s="14">
        <f t="shared" si="7"/>
        <v>1.2210000000000001</v>
      </c>
      <c r="K26" s="13">
        <f t="shared" si="6"/>
        <v>100</v>
      </c>
      <c r="L26" s="13">
        <f t="shared" si="6"/>
        <v>52.195121951219512</v>
      </c>
      <c r="M26" s="13">
        <f t="shared" si="6"/>
        <v>81.967213114754102</v>
      </c>
      <c r="N26" s="13">
        <f t="shared" si="6"/>
        <v>61.324041811846683</v>
      </c>
    </row>
    <row r="27" spans="1:14" ht="15.6" x14ac:dyDescent="0.3">
      <c r="A27" s="93"/>
      <c r="B27" s="2" t="s">
        <v>31</v>
      </c>
      <c r="C27" s="13">
        <v>0.23100000000000001</v>
      </c>
      <c r="D27" s="13">
        <v>1.4019999999999999</v>
      </c>
      <c r="E27" s="13">
        <v>1.37</v>
      </c>
      <c r="F27" s="15">
        <f t="shared" si="4"/>
        <v>3.0030000000000001</v>
      </c>
      <c r="G27" s="13">
        <v>0.17599999999999999</v>
      </c>
      <c r="H27" s="13">
        <v>1.31</v>
      </c>
      <c r="I27" s="13">
        <v>1.2370000000000001</v>
      </c>
      <c r="J27" s="14">
        <f t="shared" si="7"/>
        <v>2.7229999999999999</v>
      </c>
      <c r="K27" s="13">
        <f t="shared" si="6"/>
        <v>23.809523809523814</v>
      </c>
      <c r="L27" s="13">
        <f t="shared" si="6"/>
        <v>6.5620542082738815</v>
      </c>
      <c r="M27" s="13">
        <f t="shared" si="6"/>
        <v>9.7080291970802932</v>
      </c>
      <c r="N27" s="13">
        <f t="shared" si="6"/>
        <v>9.3240093240093298</v>
      </c>
    </row>
    <row r="28" spans="1:14" ht="15.6" x14ac:dyDescent="0.3">
      <c r="A28" s="93"/>
      <c r="B28" s="2" t="s">
        <v>32</v>
      </c>
      <c r="C28" s="13">
        <v>0.70399999999999996</v>
      </c>
      <c r="D28" s="13">
        <v>0.94199999999999995</v>
      </c>
      <c r="E28" s="13">
        <v>1.4590000000000001</v>
      </c>
      <c r="F28" s="13">
        <f t="shared" si="4"/>
        <v>3.105</v>
      </c>
      <c r="G28" s="13">
        <v>0.54900000000000004</v>
      </c>
      <c r="H28" s="13">
        <v>0.80700000000000005</v>
      </c>
      <c r="I28" s="13">
        <v>1.2889999999999999</v>
      </c>
      <c r="J28" s="14">
        <f t="shared" si="7"/>
        <v>2.645</v>
      </c>
      <c r="K28" s="13">
        <f t="shared" si="6"/>
        <v>22.017045454545446</v>
      </c>
      <c r="L28" s="13">
        <f t="shared" si="6"/>
        <v>14.331210191082789</v>
      </c>
      <c r="M28" s="13">
        <f t="shared" si="6"/>
        <v>11.65181631254285</v>
      </c>
      <c r="N28" s="13">
        <f t="shared" si="6"/>
        <v>14.814814814814813</v>
      </c>
    </row>
    <row r="29" spans="1:14" ht="15.6" x14ac:dyDescent="0.3">
      <c r="A29" s="94">
        <v>4</v>
      </c>
      <c r="B29" s="11" t="s">
        <v>93</v>
      </c>
      <c r="C29" s="12">
        <v>0.60499999999999998</v>
      </c>
      <c r="D29" s="12">
        <v>2.0110000000000001</v>
      </c>
      <c r="E29" s="12">
        <v>0.51600000000000001</v>
      </c>
      <c r="F29" s="17">
        <f t="shared" si="4"/>
        <v>3.1320000000000001</v>
      </c>
      <c r="G29" s="12">
        <v>0.151</v>
      </c>
      <c r="H29" s="12">
        <v>1.1990000000000001</v>
      </c>
      <c r="I29" s="12">
        <v>0.253</v>
      </c>
      <c r="J29" s="18">
        <f t="shared" ref="J29:J76" si="8">SUM(G29:I29)</f>
        <v>1.6030000000000002</v>
      </c>
      <c r="K29" s="17">
        <f t="shared" ref="K29:K40" si="9">(1-(G29/C29))*100</f>
        <v>75.04132231404958</v>
      </c>
      <c r="L29" s="17">
        <f t="shared" ref="L29:L40" si="10">(1-(H29/D29))*100</f>
        <v>40.377921432123323</v>
      </c>
      <c r="M29" s="17">
        <f t="shared" ref="M29:M40" si="11">(1-(I29/E29))*100</f>
        <v>50.968992248062015</v>
      </c>
      <c r="N29" s="17">
        <f t="shared" ref="N29:N40" si="12">(1-(J29/F29))*100</f>
        <v>48.818646232439335</v>
      </c>
    </row>
    <row r="30" spans="1:14" ht="15.6" x14ac:dyDescent="0.3">
      <c r="A30" s="94"/>
      <c r="B30" s="11" t="s">
        <v>94</v>
      </c>
      <c r="C30" s="12">
        <v>1.1499999999999999</v>
      </c>
      <c r="D30" s="12">
        <v>1.157</v>
      </c>
      <c r="E30" s="12">
        <v>0.74199999999999999</v>
      </c>
      <c r="F30" s="17">
        <f t="shared" si="4"/>
        <v>3.0489999999999999</v>
      </c>
      <c r="G30" s="12">
        <v>0.252</v>
      </c>
      <c r="H30" s="12">
        <v>0.35199999999999998</v>
      </c>
      <c r="I30" s="12">
        <v>0.36399999999999999</v>
      </c>
      <c r="J30" s="18">
        <f t="shared" si="8"/>
        <v>0.96799999999999997</v>
      </c>
      <c r="K30" s="17">
        <f t="shared" si="9"/>
        <v>78.086956521739125</v>
      </c>
      <c r="L30" s="17">
        <f t="shared" si="10"/>
        <v>69.57649092480554</v>
      </c>
      <c r="M30" s="17">
        <f t="shared" si="11"/>
        <v>50.943396226415096</v>
      </c>
      <c r="N30" s="17">
        <f t="shared" si="12"/>
        <v>68.251885864217769</v>
      </c>
    </row>
    <row r="31" spans="1:14" ht="15.6" x14ac:dyDescent="0.3">
      <c r="A31" s="94"/>
      <c r="B31" s="11" t="s">
        <v>95</v>
      </c>
      <c r="C31" s="12">
        <v>0.505</v>
      </c>
      <c r="D31" s="12">
        <v>2.3199999999999998</v>
      </c>
      <c r="E31" s="12">
        <v>0.33800000000000002</v>
      </c>
      <c r="F31" s="17">
        <f t="shared" si="4"/>
        <v>3.1629999999999998</v>
      </c>
      <c r="G31" s="12">
        <v>0.14399999999999999</v>
      </c>
      <c r="H31" s="12">
        <v>1.5820000000000001</v>
      </c>
      <c r="I31" s="12">
        <v>0.17699999999999999</v>
      </c>
      <c r="J31" s="18">
        <f t="shared" si="8"/>
        <v>1.903</v>
      </c>
      <c r="K31" s="17">
        <f t="shared" si="9"/>
        <v>71.485148514851488</v>
      </c>
      <c r="L31" s="17">
        <f t="shared" si="10"/>
        <v>31.810344827586199</v>
      </c>
      <c r="M31" s="17">
        <f t="shared" si="11"/>
        <v>47.633136094674569</v>
      </c>
      <c r="N31" s="17">
        <f t="shared" si="12"/>
        <v>39.835599114764463</v>
      </c>
    </row>
    <row r="32" spans="1:14" ht="15.6" x14ac:dyDescent="0.3">
      <c r="A32" s="94"/>
      <c r="B32" s="11" t="s">
        <v>96</v>
      </c>
      <c r="C32" s="12">
        <v>0.38400000000000001</v>
      </c>
      <c r="D32" s="12">
        <v>1.4950000000000001</v>
      </c>
      <c r="E32" s="12">
        <v>1.2010000000000001</v>
      </c>
      <c r="F32" s="17">
        <f t="shared" si="4"/>
        <v>3.08</v>
      </c>
      <c r="G32" s="12">
        <v>0.13400000000000001</v>
      </c>
      <c r="H32" s="12">
        <v>0.84799999999999998</v>
      </c>
      <c r="I32" s="19">
        <v>0.69299999999999995</v>
      </c>
      <c r="J32" s="18">
        <f t="shared" si="8"/>
        <v>1.6749999999999998</v>
      </c>
      <c r="K32" s="17">
        <f t="shared" si="9"/>
        <v>65.104166666666657</v>
      </c>
      <c r="L32" s="17">
        <f t="shared" si="10"/>
        <v>43.277591973244157</v>
      </c>
      <c r="M32" s="17">
        <f t="shared" si="11"/>
        <v>42.298084929225652</v>
      </c>
      <c r="N32" s="17">
        <f t="shared" si="12"/>
        <v>45.616883116883123</v>
      </c>
    </row>
    <row r="33" spans="1:14" ht="15.6" x14ac:dyDescent="0.3">
      <c r="A33" s="94"/>
      <c r="B33" s="11" t="s">
        <v>97</v>
      </c>
      <c r="C33" s="12">
        <v>1.105</v>
      </c>
      <c r="D33" s="12">
        <v>0.312</v>
      </c>
      <c r="E33" s="12">
        <v>1.7569999999999999</v>
      </c>
      <c r="F33" s="17">
        <f t="shared" si="4"/>
        <v>3.1739999999999999</v>
      </c>
      <c r="G33" s="12">
        <v>0.63800000000000001</v>
      </c>
      <c r="H33" s="12">
        <v>0.13700000000000001</v>
      </c>
      <c r="I33" s="12">
        <v>1.327</v>
      </c>
      <c r="J33" s="18">
        <f t="shared" si="8"/>
        <v>2.1019999999999999</v>
      </c>
      <c r="K33" s="17">
        <f t="shared" si="9"/>
        <v>42.262443438914019</v>
      </c>
      <c r="L33" s="17">
        <f t="shared" si="10"/>
        <v>56.089743589743591</v>
      </c>
      <c r="M33" s="17">
        <f t="shared" si="11"/>
        <v>24.473534433693789</v>
      </c>
      <c r="N33" s="17">
        <f t="shared" si="12"/>
        <v>33.774417139256464</v>
      </c>
    </row>
    <row r="34" spans="1:14" ht="15.6" x14ac:dyDescent="0.3">
      <c r="A34" s="94"/>
      <c r="B34" s="11" t="s">
        <v>98</v>
      </c>
      <c r="C34" s="12">
        <v>1.1870000000000001</v>
      </c>
      <c r="D34" s="12">
        <v>1.26</v>
      </c>
      <c r="E34" s="12">
        <v>0.71099999999999997</v>
      </c>
      <c r="F34" s="17">
        <f t="shared" si="4"/>
        <v>3.1579999999999999</v>
      </c>
      <c r="G34" s="12">
        <v>0.379</v>
      </c>
      <c r="H34" s="12">
        <v>0.55600000000000005</v>
      </c>
      <c r="I34" s="12">
        <v>0.40200000000000002</v>
      </c>
      <c r="J34" s="18">
        <f t="shared" si="8"/>
        <v>1.3370000000000002</v>
      </c>
      <c r="K34" s="17">
        <f t="shared" si="9"/>
        <v>68.070766638584672</v>
      </c>
      <c r="L34" s="17">
        <f t="shared" si="10"/>
        <v>55.873015873015873</v>
      </c>
      <c r="M34" s="17">
        <f t="shared" si="11"/>
        <v>43.459915611814338</v>
      </c>
      <c r="N34" s="17">
        <f t="shared" si="12"/>
        <v>57.663077897403411</v>
      </c>
    </row>
    <row r="35" spans="1:14" ht="15.6" x14ac:dyDescent="0.3">
      <c r="A35" s="94"/>
      <c r="B35" s="11" t="s">
        <v>99</v>
      </c>
      <c r="C35" s="12">
        <v>0.48699999999999999</v>
      </c>
      <c r="D35" s="12">
        <v>1.2689999999999999</v>
      </c>
      <c r="E35" s="12">
        <v>1.478</v>
      </c>
      <c r="F35" s="17">
        <f t="shared" si="4"/>
        <v>3.234</v>
      </c>
      <c r="G35" s="12">
        <v>0.33900000000000002</v>
      </c>
      <c r="H35" s="12">
        <v>1.0509999999999999</v>
      </c>
      <c r="I35" s="12">
        <v>1.234</v>
      </c>
      <c r="J35" s="18">
        <f t="shared" si="8"/>
        <v>2.6239999999999997</v>
      </c>
      <c r="K35" s="17">
        <f t="shared" si="9"/>
        <v>30.390143737166319</v>
      </c>
      <c r="L35" s="17">
        <f t="shared" si="10"/>
        <v>17.178881008668245</v>
      </c>
      <c r="M35" s="17">
        <f t="shared" si="11"/>
        <v>16.508795669824082</v>
      </c>
      <c r="N35" s="17">
        <f t="shared" si="12"/>
        <v>18.862090290661726</v>
      </c>
    </row>
    <row r="36" spans="1:14" ht="15.6" x14ac:dyDescent="0.3">
      <c r="A36" s="94"/>
      <c r="B36" s="11" t="s">
        <v>100</v>
      </c>
      <c r="C36" s="12">
        <v>0.92500000000000004</v>
      </c>
      <c r="D36" s="12">
        <v>0.86299999999999999</v>
      </c>
      <c r="E36" s="12">
        <v>1.4490000000000001</v>
      </c>
      <c r="F36" s="17">
        <f t="shared" si="4"/>
        <v>3.2370000000000001</v>
      </c>
      <c r="G36" s="12">
        <v>0.40699999999999997</v>
      </c>
      <c r="H36" s="12">
        <v>0.41099999999999998</v>
      </c>
      <c r="I36" s="12">
        <v>0.97</v>
      </c>
      <c r="J36" s="18">
        <f t="shared" si="8"/>
        <v>1.7879999999999998</v>
      </c>
      <c r="K36" s="17">
        <f t="shared" si="9"/>
        <v>56.000000000000007</v>
      </c>
      <c r="L36" s="17">
        <f t="shared" si="10"/>
        <v>52.375434530706833</v>
      </c>
      <c r="M36" s="17">
        <f t="shared" si="11"/>
        <v>33.057280883367845</v>
      </c>
      <c r="N36" s="17">
        <f t="shared" si="12"/>
        <v>44.763670064874894</v>
      </c>
    </row>
    <row r="37" spans="1:14" ht="15.6" x14ac:dyDescent="0.3">
      <c r="A37" s="94"/>
      <c r="B37" s="11" t="s">
        <v>101</v>
      </c>
      <c r="C37" s="12">
        <v>1.5509999999999999</v>
      </c>
      <c r="D37" s="12">
        <v>1.1120000000000001</v>
      </c>
      <c r="E37" s="12">
        <v>0.502</v>
      </c>
      <c r="F37" s="17">
        <f t="shared" si="4"/>
        <v>3.165</v>
      </c>
      <c r="G37" s="12">
        <v>0.77400000000000002</v>
      </c>
      <c r="H37" s="12">
        <v>0.57099999999999995</v>
      </c>
      <c r="I37" s="12">
        <v>0.34799999999999998</v>
      </c>
      <c r="J37" s="18">
        <f t="shared" si="8"/>
        <v>1.6930000000000001</v>
      </c>
      <c r="K37" s="17">
        <f t="shared" si="9"/>
        <v>50.096711798839458</v>
      </c>
      <c r="L37" s="17">
        <f t="shared" si="10"/>
        <v>48.651079136690655</v>
      </c>
      <c r="M37" s="17">
        <f t="shared" si="11"/>
        <v>30.677290836653391</v>
      </c>
      <c r="N37" s="17">
        <f t="shared" si="12"/>
        <v>46.508688783570292</v>
      </c>
    </row>
    <row r="38" spans="1:14" ht="15.6" x14ac:dyDescent="0.3">
      <c r="A38" s="94"/>
      <c r="B38" s="11" t="s">
        <v>102</v>
      </c>
      <c r="C38" s="12">
        <v>1.409</v>
      </c>
      <c r="D38" s="12">
        <v>0.61399999999999999</v>
      </c>
      <c r="E38" s="12">
        <v>0.60299999999999998</v>
      </c>
      <c r="F38" s="17">
        <f t="shared" si="4"/>
        <v>2.6260000000000003</v>
      </c>
      <c r="G38" s="12">
        <v>1.0309999999999999</v>
      </c>
      <c r="H38" s="12">
        <v>0.41799999999999998</v>
      </c>
      <c r="I38" s="12">
        <v>0.50600000000000001</v>
      </c>
      <c r="J38" s="18">
        <f t="shared" si="8"/>
        <v>1.9549999999999998</v>
      </c>
      <c r="K38" s="17">
        <f t="shared" si="9"/>
        <v>26.827537260468425</v>
      </c>
      <c r="L38" s="17">
        <f t="shared" si="10"/>
        <v>31.921824104234531</v>
      </c>
      <c r="M38" s="17">
        <f t="shared" si="11"/>
        <v>16.086235489220556</v>
      </c>
      <c r="N38" s="17">
        <f t="shared" si="12"/>
        <v>25.552170601675574</v>
      </c>
    </row>
    <row r="39" spans="1:14" ht="15.6" x14ac:dyDescent="0.3">
      <c r="A39" s="94"/>
      <c r="B39" s="11" t="s">
        <v>103</v>
      </c>
      <c r="C39" s="12">
        <v>0.876</v>
      </c>
      <c r="D39" s="12">
        <v>1.29</v>
      </c>
      <c r="E39" s="12">
        <v>0.72199999999999998</v>
      </c>
      <c r="F39" s="17">
        <f t="shared" si="4"/>
        <v>2.8879999999999999</v>
      </c>
      <c r="G39" s="12">
        <v>0.41699999999999998</v>
      </c>
      <c r="H39" s="12">
        <v>0.82599999999999996</v>
      </c>
      <c r="I39" s="12">
        <v>0.49</v>
      </c>
      <c r="J39" s="18">
        <f t="shared" si="8"/>
        <v>1.7329999999999999</v>
      </c>
      <c r="K39" s="17">
        <f t="shared" si="9"/>
        <v>52.397260273972599</v>
      </c>
      <c r="L39" s="17">
        <f t="shared" si="10"/>
        <v>35.968992248062023</v>
      </c>
      <c r="M39" s="17">
        <f t="shared" si="11"/>
        <v>32.13296398891967</v>
      </c>
      <c r="N39" s="17">
        <f t="shared" si="12"/>
        <v>39.993074792243767</v>
      </c>
    </row>
    <row r="40" spans="1:14" ht="15.6" x14ac:dyDescent="0.3">
      <c r="A40" s="94"/>
      <c r="B40" s="11" t="s">
        <v>104</v>
      </c>
      <c r="C40" s="12">
        <v>0.90200000000000002</v>
      </c>
      <c r="D40" s="12">
        <v>0.69899999999999995</v>
      </c>
      <c r="E40" s="12">
        <v>1.1459999999999999</v>
      </c>
      <c r="F40" s="17">
        <f t="shared" si="4"/>
        <v>2.7469999999999999</v>
      </c>
      <c r="G40" s="12">
        <v>0.126</v>
      </c>
      <c r="H40" s="12">
        <v>0.106</v>
      </c>
      <c r="I40" s="12">
        <v>0.46100000000000002</v>
      </c>
      <c r="J40" s="18">
        <f t="shared" si="8"/>
        <v>0.69300000000000006</v>
      </c>
      <c r="K40" s="17">
        <f t="shared" si="9"/>
        <v>86.031042128603104</v>
      </c>
      <c r="L40" s="17">
        <f t="shared" si="10"/>
        <v>84.83547925608012</v>
      </c>
      <c r="M40" s="17">
        <f t="shared" si="11"/>
        <v>59.773123909249563</v>
      </c>
      <c r="N40" s="17">
        <f t="shared" si="12"/>
        <v>74.772479068074261</v>
      </c>
    </row>
    <row r="41" spans="1:14" ht="15.6" customHeight="1" x14ac:dyDescent="0.3">
      <c r="A41" s="95">
        <v>5</v>
      </c>
      <c r="B41" s="31" t="s">
        <v>107</v>
      </c>
      <c r="C41" s="35">
        <v>0.14899999999999999</v>
      </c>
      <c r="D41" s="35">
        <v>1.421</v>
      </c>
      <c r="E41" s="35">
        <v>1.4239999999999999</v>
      </c>
      <c r="F41" s="33">
        <f t="shared" si="4"/>
        <v>2.9939999999999998</v>
      </c>
      <c r="G41" s="35">
        <v>0</v>
      </c>
      <c r="H41" s="35">
        <v>0.217</v>
      </c>
      <c r="I41" s="35">
        <v>0.13200000000000001</v>
      </c>
      <c r="J41" s="34">
        <f t="shared" si="8"/>
        <v>0.34899999999999998</v>
      </c>
      <c r="K41" s="33">
        <f t="shared" ref="K41:K56" si="13">(1-(G41/C41))*100</f>
        <v>100</v>
      </c>
      <c r="L41" s="33">
        <f t="shared" ref="L41:L56" si="14">(1-(H41/D41))*100</f>
        <v>84.729064039408868</v>
      </c>
      <c r="M41" s="33">
        <f t="shared" ref="M41:M56" si="15">(1-(I41/E41))*100</f>
        <v>90.730337078651672</v>
      </c>
      <c r="N41" s="33">
        <f t="shared" ref="N41:N56" si="16">(1-(J41/F41))*100</f>
        <v>88.343353373413493</v>
      </c>
    </row>
    <row r="42" spans="1:14" ht="15.6" customHeight="1" x14ac:dyDescent="0.3">
      <c r="A42" s="95"/>
      <c r="B42" s="31" t="s">
        <v>108</v>
      </c>
      <c r="C42" s="35">
        <v>1.907</v>
      </c>
      <c r="D42" s="35">
        <v>0.61499999999999999</v>
      </c>
      <c r="E42" s="35">
        <v>0.46300000000000002</v>
      </c>
      <c r="F42" s="33">
        <f t="shared" si="4"/>
        <v>2.9850000000000003</v>
      </c>
      <c r="G42" s="35">
        <v>1.147</v>
      </c>
      <c r="H42" s="35">
        <v>0.30399999999999999</v>
      </c>
      <c r="I42" s="35">
        <v>0.34100000000000003</v>
      </c>
      <c r="J42" s="34">
        <f t="shared" si="8"/>
        <v>1.792</v>
      </c>
      <c r="K42" s="33">
        <f t="shared" si="13"/>
        <v>39.853172522286314</v>
      </c>
      <c r="L42" s="33">
        <f t="shared" si="14"/>
        <v>50.569105691056905</v>
      </c>
      <c r="M42" s="33">
        <f t="shared" si="15"/>
        <v>26.349892008639308</v>
      </c>
      <c r="N42" s="33">
        <f t="shared" si="16"/>
        <v>39.96649916247906</v>
      </c>
    </row>
    <row r="43" spans="1:14" ht="15.6" customHeight="1" x14ac:dyDescent="0.3">
      <c r="A43" s="95"/>
      <c r="B43" s="31" t="s">
        <v>109</v>
      </c>
      <c r="C43" s="35">
        <v>1.012</v>
      </c>
      <c r="D43" s="35">
        <v>1.0660000000000001</v>
      </c>
      <c r="E43" s="35">
        <v>0.871</v>
      </c>
      <c r="F43" s="33">
        <f t="shared" si="4"/>
        <v>2.9490000000000003</v>
      </c>
      <c r="G43" s="35">
        <v>0.73399999999999999</v>
      </c>
      <c r="H43" s="35">
        <v>0.82199999999999995</v>
      </c>
      <c r="I43" s="35">
        <v>0.71699999999999997</v>
      </c>
      <c r="J43" s="34">
        <f t="shared" si="8"/>
        <v>2.2730000000000001</v>
      </c>
      <c r="K43" s="33">
        <f t="shared" si="13"/>
        <v>27.470355731225293</v>
      </c>
      <c r="L43" s="33">
        <f t="shared" si="14"/>
        <v>22.889305816135096</v>
      </c>
      <c r="M43" s="33">
        <f t="shared" si="15"/>
        <v>17.680826636050519</v>
      </c>
      <c r="N43" s="33">
        <f t="shared" si="16"/>
        <v>22.923024754153953</v>
      </c>
    </row>
    <row r="44" spans="1:14" ht="15.6" customHeight="1" x14ac:dyDescent="0.3">
      <c r="A44" s="95"/>
      <c r="B44" s="31" t="s">
        <v>110</v>
      </c>
      <c r="C44" s="35">
        <v>2.355</v>
      </c>
      <c r="D44" s="35">
        <v>0.28399999999999997</v>
      </c>
      <c r="E44" s="35">
        <v>0.33200000000000002</v>
      </c>
      <c r="F44" s="33">
        <f t="shared" si="4"/>
        <v>2.9709999999999996</v>
      </c>
      <c r="G44" s="35">
        <v>1.6639999999999999</v>
      </c>
      <c r="H44" s="35">
        <v>0.14099999999999999</v>
      </c>
      <c r="I44" s="35">
        <v>0.27600000000000002</v>
      </c>
      <c r="J44" s="34">
        <f t="shared" si="8"/>
        <v>2.081</v>
      </c>
      <c r="K44" s="33">
        <f t="shared" si="13"/>
        <v>29.341825902335462</v>
      </c>
      <c r="L44" s="33">
        <f t="shared" si="14"/>
        <v>50.352112676056336</v>
      </c>
      <c r="M44" s="33">
        <f t="shared" si="15"/>
        <v>16.867469879518072</v>
      </c>
      <c r="N44" s="33">
        <f t="shared" si="16"/>
        <v>29.956243688993599</v>
      </c>
    </row>
    <row r="45" spans="1:14" ht="15.6" customHeight="1" x14ac:dyDescent="0.3">
      <c r="A45" s="95"/>
      <c r="B45" s="31" t="s">
        <v>111</v>
      </c>
      <c r="C45" s="35">
        <v>0.65900000000000003</v>
      </c>
      <c r="D45" s="35">
        <v>1.2350000000000001</v>
      </c>
      <c r="E45" s="35">
        <v>1.115</v>
      </c>
      <c r="F45" s="33">
        <f t="shared" si="4"/>
        <v>3.0090000000000003</v>
      </c>
      <c r="G45" s="35">
        <v>0.104</v>
      </c>
      <c r="H45" s="35">
        <v>0.436</v>
      </c>
      <c r="I45" s="35">
        <v>0.49299999999999999</v>
      </c>
      <c r="J45" s="34">
        <f t="shared" si="8"/>
        <v>1.0329999999999999</v>
      </c>
      <c r="K45" s="33">
        <f t="shared" si="13"/>
        <v>84.2185128983308</v>
      </c>
      <c r="L45" s="33">
        <f t="shared" si="14"/>
        <v>64.696356275303643</v>
      </c>
      <c r="M45" s="33">
        <f t="shared" si="15"/>
        <v>55.784753363228702</v>
      </c>
      <c r="N45" s="33">
        <f t="shared" si="16"/>
        <v>65.669657693585918</v>
      </c>
    </row>
    <row r="46" spans="1:14" ht="15.6" customHeight="1" x14ac:dyDescent="0.3">
      <c r="A46" s="95"/>
      <c r="B46" s="31" t="s">
        <v>112</v>
      </c>
      <c r="C46" s="35">
        <v>0.16500000000000001</v>
      </c>
      <c r="D46" s="35">
        <v>0.50600000000000001</v>
      </c>
      <c r="E46" s="35">
        <v>2.2749999999999999</v>
      </c>
      <c r="F46" s="33">
        <f t="shared" si="4"/>
        <v>2.9459999999999997</v>
      </c>
      <c r="G46" s="35">
        <v>0</v>
      </c>
      <c r="H46" s="35">
        <v>0</v>
      </c>
      <c r="I46" s="35">
        <v>5.6000000000000001E-2</v>
      </c>
      <c r="J46" s="34">
        <f t="shared" si="8"/>
        <v>5.6000000000000001E-2</v>
      </c>
      <c r="K46" s="33">
        <f t="shared" si="13"/>
        <v>100</v>
      </c>
      <c r="L46" s="33">
        <f t="shared" si="14"/>
        <v>100</v>
      </c>
      <c r="M46" s="33">
        <f t="shared" si="15"/>
        <v>97.538461538461547</v>
      </c>
      <c r="N46" s="33">
        <f t="shared" si="16"/>
        <v>98.099117447386291</v>
      </c>
    </row>
    <row r="47" spans="1:14" ht="15.6" customHeight="1" x14ac:dyDescent="0.3">
      <c r="A47" s="95"/>
      <c r="B47" s="31" t="s">
        <v>113</v>
      </c>
      <c r="C47" s="35">
        <v>0.88900000000000001</v>
      </c>
      <c r="D47" s="35">
        <v>0.68300000000000005</v>
      </c>
      <c r="E47" s="35">
        <v>1.131</v>
      </c>
      <c r="F47" s="33">
        <f t="shared" si="4"/>
        <v>2.7030000000000003</v>
      </c>
      <c r="G47" s="35">
        <v>0.33600000000000002</v>
      </c>
      <c r="H47" s="35">
        <v>0.26</v>
      </c>
      <c r="I47" s="35">
        <v>0.70899999999999996</v>
      </c>
      <c r="J47" s="34">
        <f t="shared" si="8"/>
        <v>1.3050000000000002</v>
      </c>
      <c r="K47" s="33">
        <f t="shared" si="13"/>
        <v>62.204724409448822</v>
      </c>
      <c r="L47" s="33">
        <f t="shared" si="14"/>
        <v>61.932650073206439</v>
      </c>
      <c r="M47" s="33">
        <f t="shared" si="15"/>
        <v>37.312113174182137</v>
      </c>
      <c r="N47" s="33">
        <f t="shared" si="16"/>
        <v>51.720310765815761</v>
      </c>
    </row>
    <row r="48" spans="1:14" ht="15.6" customHeight="1" x14ac:dyDescent="0.3">
      <c r="A48" s="95"/>
      <c r="B48" s="31" t="s">
        <v>114</v>
      </c>
      <c r="C48" s="35">
        <v>0.83799999999999997</v>
      </c>
      <c r="D48" s="35">
        <v>0.14599999999999999</v>
      </c>
      <c r="E48" s="35">
        <v>2.0419999999999998</v>
      </c>
      <c r="F48" s="33">
        <f t="shared" si="4"/>
        <v>3.0259999999999998</v>
      </c>
      <c r="G48" s="35">
        <v>0.66900000000000004</v>
      </c>
      <c r="H48" s="35">
        <v>0.10100000000000001</v>
      </c>
      <c r="I48" s="35">
        <v>1.784</v>
      </c>
      <c r="J48" s="34">
        <f t="shared" si="8"/>
        <v>2.5540000000000003</v>
      </c>
      <c r="K48" s="33">
        <f t="shared" si="13"/>
        <v>20.167064439140802</v>
      </c>
      <c r="L48" s="33">
        <f t="shared" si="14"/>
        <v>30.821917808219169</v>
      </c>
      <c r="M48" s="33">
        <f t="shared" si="15"/>
        <v>12.634671890303617</v>
      </c>
      <c r="N48" s="33">
        <f t="shared" si="16"/>
        <v>15.598149372108383</v>
      </c>
    </row>
    <row r="49" spans="1:14" ht="15.6" customHeight="1" x14ac:dyDescent="0.3">
      <c r="A49" s="95"/>
      <c r="B49" s="31" t="s">
        <v>115</v>
      </c>
      <c r="C49" s="35">
        <v>0.999</v>
      </c>
      <c r="D49" s="35">
        <v>1.83</v>
      </c>
      <c r="E49" s="35">
        <v>0.40799999999999997</v>
      </c>
      <c r="F49" s="33">
        <f t="shared" si="4"/>
        <v>3.2370000000000001</v>
      </c>
      <c r="G49" s="35">
        <v>0.23200000000000001</v>
      </c>
      <c r="H49" s="35">
        <v>0.89400000000000002</v>
      </c>
      <c r="I49" s="35">
        <v>0.17599999999999999</v>
      </c>
      <c r="J49" s="34">
        <f t="shared" si="8"/>
        <v>1.302</v>
      </c>
      <c r="K49" s="33">
        <f t="shared" si="13"/>
        <v>76.776776776776785</v>
      </c>
      <c r="L49" s="33">
        <f t="shared" si="14"/>
        <v>51.147540983606568</v>
      </c>
      <c r="M49" s="33">
        <f t="shared" si="15"/>
        <v>56.862745098039213</v>
      </c>
      <c r="N49" s="33">
        <f t="shared" si="16"/>
        <v>59.777571825764596</v>
      </c>
    </row>
    <row r="50" spans="1:14" ht="15.6" customHeight="1" x14ac:dyDescent="0.3">
      <c r="A50" s="95"/>
      <c r="B50" s="31" t="s">
        <v>116</v>
      </c>
      <c r="C50" s="35">
        <v>0.48399999999999999</v>
      </c>
      <c r="D50" s="35">
        <v>1.3009999999999999</v>
      </c>
      <c r="E50" s="35">
        <v>1.397</v>
      </c>
      <c r="F50" s="33">
        <f t="shared" si="4"/>
        <v>3.1819999999999999</v>
      </c>
      <c r="G50" s="35">
        <v>3.0000000000000001E-3</v>
      </c>
      <c r="H50" s="35">
        <v>0.21099999999999999</v>
      </c>
      <c r="I50" s="35">
        <v>0.22500000000000001</v>
      </c>
      <c r="J50" s="34">
        <f t="shared" si="8"/>
        <v>0.439</v>
      </c>
      <c r="K50" s="33">
        <f t="shared" si="13"/>
        <v>99.380165289256198</v>
      </c>
      <c r="L50" s="33">
        <f t="shared" si="14"/>
        <v>83.781706379707927</v>
      </c>
      <c r="M50" s="33">
        <f t="shared" si="15"/>
        <v>83.894058697208308</v>
      </c>
      <c r="N50" s="33">
        <f t="shared" si="16"/>
        <v>86.203645505971082</v>
      </c>
    </row>
    <row r="51" spans="1:14" ht="15.6" customHeight="1" x14ac:dyDescent="0.3">
      <c r="A51" s="95"/>
      <c r="B51" s="31" t="s">
        <v>117</v>
      </c>
      <c r="C51" s="35">
        <v>1.1539999999999999</v>
      </c>
      <c r="D51" s="35">
        <v>1.5189999999999999</v>
      </c>
      <c r="E51" s="35">
        <v>0.27600000000000002</v>
      </c>
      <c r="F51" s="33">
        <f t="shared" si="4"/>
        <v>2.9489999999999998</v>
      </c>
      <c r="G51" s="35">
        <v>1.044</v>
      </c>
      <c r="H51" s="35">
        <v>1.397</v>
      </c>
      <c r="I51" s="35">
        <v>0.251</v>
      </c>
      <c r="J51" s="34">
        <f t="shared" si="8"/>
        <v>2.6919999999999997</v>
      </c>
      <c r="K51" s="33">
        <f t="shared" si="13"/>
        <v>9.5320623916810945</v>
      </c>
      <c r="L51" s="33">
        <f t="shared" si="14"/>
        <v>8.0315997366688592</v>
      </c>
      <c r="M51" s="33">
        <f t="shared" si="15"/>
        <v>9.057971014492761</v>
      </c>
      <c r="N51" s="33">
        <f t="shared" si="16"/>
        <v>8.7148185825703717</v>
      </c>
    </row>
    <row r="52" spans="1:14" ht="15.6" customHeight="1" x14ac:dyDescent="0.3">
      <c r="A52" s="95"/>
      <c r="B52" s="31" t="s">
        <v>118</v>
      </c>
      <c r="C52" s="35">
        <v>0.47599999999999998</v>
      </c>
      <c r="D52" s="35">
        <v>2.081</v>
      </c>
      <c r="E52" s="35">
        <v>0.379</v>
      </c>
      <c r="F52" s="33">
        <f t="shared" si="4"/>
        <v>2.9359999999999999</v>
      </c>
      <c r="G52" s="35">
        <v>0.26800000000000002</v>
      </c>
      <c r="H52" s="35">
        <v>1.732</v>
      </c>
      <c r="I52" s="35">
        <v>0.26800000000000002</v>
      </c>
      <c r="J52" s="34">
        <f t="shared" si="8"/>
        <v>2.2679999999999998</v>
      </c>
      <c r="K52" s="33">
        <f t="shared" si="13"/>
        <v>43.697478991596626</v>
      </c>
      <c r="L52" s="33">
        <f t="shared" si="14"/>
        <v>16.770783277270539</v>
      </c>
      <c r="M52" s="33">
        <f t="shared" si="15"/>
        <v>29.287598944591021</v>
      </c>
      <c r="N52" s="33">
        <f t="shared" si="16"/>
        <v>22.752043596730253</v>
      </c>
    </row>
    <row r="53" spans="1:14" ht="15.6" x14ac:dyDescent="0.3">
      <c r="A53" s="95"/>
      <c r="B53" s="31" t="s">
        <v>119</v>
      </c>
      <c r="C53" s="35">
        <v>0.14199999999999999</v>
      </c>
      <c r="D53" s="35">
        <v>2.722</v>
      </c>
      <c r="E53" s="35">
        <v>0.156</v>
      </c>
      <c r="F53" s="33">
        <f t="shared" si="4"/>
        <v>3.02</v>
      </c>
      <c r="G53" s="35">
        <v>2.3E-2</v>
      </c>
      <c r="H53" s="35">
        <v>2.4140000000000001</v>
      </c>
      <c r="I53" s="35">
        <v>7.0000000000000007E-2</v>
      </c>
      <c r="J53" s="34">
        <f t="shared" si="8"/>
        <v>2.5070000000000001</v>
      </c>
      <c r="K53" s="33">
        <f t="shared" si="13"/>
        <v>83.802816901408448</v>
      </c>
      <c r="L53" s="33">
        <f t="shared" si="14"/>
        <v>11.315209404849369</v>
      </c>
      <c r="M53" s="33">
        <f t="shared" si="15"/>
        <v>55.128205128205131</v>
      </c>
      <c r="N53" s="33">
        <f t="shared" si="16"/>
        <v>16.986754966887418</v>
      </c>
    </row>
    <row r="54" spans="1:14" ht="15.6" x14ac:dyDescent="0.3">
      <c r="A54" s="95"/>
      <c r="B54" s="31" t="s">
        <v>120</v>
      </c>
      <c r="C54" s="35">
        <v>0.13800000000000001</v>
      </c>
      <c r="D54" s="35">
        <v>2.0539999999999998</v>
      </c>
      <c r="E54" s="35">
        <v>0.70699999999999996</v>
      </c>
      <c r="F54" s="33">
        <f t="shared" si="4"/>
        <v>2.8989999999999996</v>
      </c>
      <c r="G54" s="35">
        <v>5.8000000000000003E-2</v>
      </c>
      <c r="H54" s="35">
        <v>1.8640000000000001</v>
      </c>
      <c r="I54" s="35">
        <v>0.52800000000000002</v>
      </c>
      <c r="J54" s="34">
        <f t="shared" si="8"/>
        <v>2.4500000000000002</v>
      </c>
      <c r="K54" s="33">
        <f t="shared" si="13"/>
        <v>57.971014492753625</v>
      </c>
      <c r="L54" s="33">
        <f t="shared" si="14"/>
        <v>9.2502434274586047</v>
      </c>
      <c r="M54" s="33">
        <f t="shared" si="15"/>
        <v>25.318246110325315</v>
      </c>
      <c r="N54" s="33">
        <f t="shared" si="16"/>
        <v>15.488099344601569</v>
      </c>
    </row>
    <row r="55" spans="1:14" ht="15.6" x14ac:dyDescent="0.3">
      <c r="A55" s="95"/>
      <c r="B55" s="31" t="s">
        <v>122</v>
      </c>
      <c r="C55" s="35">
        <v>0.28100000000000003</v>
      </c>
      <c r="D55" s="35">
        <v>1.659</v>
      </c>
      <c r="E55" s="35">
        <v>1.0389999999999999</v>
      </c>
      <c r="F55" s="33">
        <f t="shared" si="4"/>
        <v>2.9790000000000001</v>
      </c>
      <c r="G55" s="35">
        <v>0.14099999999999999</v>
      </c>
      <c r="H55" s="35">
        <v>0.92500000000000004</v>
      </c>
      <c r="I55" s="35">
        <v>0.59199999999999997</v>
      </c>
      <c r="J55" s="34">
        <f t="shared" si="8"/>
        <v>1.6579999999999999</v>
      </c>
      <c r="K55" s="33">
        <f t="shared" si="13"/>
        <v>49.82206405693951</v>
      </c>
      <c r="L55" s="33">
        <f t="shared" si="14"/>
        <v>44.243520192887274</v>
      </c>
      <c r="M55" s="33">
        <f t="shared" si="15"/>
        <v>43.022136669874875</v>
      </c>
      <c r="N55" s="33">
        <f t="shared" si="16"/>
        <v>44.343739509902655</v>
      </c>
    </row>
    <row r="56" spans="1:14" ht="15.6" x14ac:dyDescent="0.3">
      <c r="A56" s="95"/>
      <c r="B56" s="31" t="s">
        <v>123</v>
      </c>
      <c r="C56" s="35">
        <v>0.36899999999999999</v>
      </c>
      <c r="D56" s="35">
        <v>1.4830000000000001</v>
      </c>
      <c r="E56" s="35">
        <v>1.17</v>
      </c>
      <c r="F56" s="33">
        <f t="shared" si="4"/>
        <v>3.0220000000000002</v>
      </c>
      <c r="G56" s="35">
        <v>0.11899999999999999</v>
      </c>
      <c r="H56" s="35">
        <v>0.76400000000000001</v>
      </c>
      <c r="I56" s="35">
        <v>0.61599999999999999</v>
      </c>
      <c r="J56" s="34">
        <f t="shared" si="8"/>
        <v>1.4990000000000001</v>
      </c>
      <c r="K56" s="33">
        <f t="shared" si="13"/>
        <v>67.750677506775077</v>
      </c>
      <c r="L56" s="33">
        <f t="shared" si="14"/>
        <v>48.482805124747145</v>
      </c>
      <c r="M56" s="33">
        <f t="shared" si="15"/>
        <v>47.350427350427346</v>
      </c>
      <c r="N56" s="33">
        <f t="shared" si="16"/>
        <v>50.397088021178028</v>
      </c>
    </row>
    <row r="57" spans="1:14" ht="15.6" x14ac:dyDescent="0.3">
      <c r="A57" s="91">
        <v>6</v>
      </c>
      <c r="B57" s="47" t="s">
        <v>121</v>
      </c>
      <c r="C57" s="49">
        <v>0.14199999999999999</v>
      </c>
      <c r="D57" s="49">
        <v>1.9410000000000001</v>
      </c>
      <c r="E57" s="49">
        <v>1.0740000000000001</v>
      </c>
      <c r="F57" s="50">
        <f t="shared" si="4"/>
        <v>3.157</v>
      </c>
      <c r="G57" s="49">
        <v>7.9000000000000001E-2</v>
      </c>
      <c r="H57" s="49">
        <v>1.855</v>
      </c>
      <c r="I57" s="49">
        <v>0.92500000000000004</v>
      </c>
      <c r="J57" s="51">
        <f t="shared" si="8"/>
        <v>2.859</v>
      </c>
      <c r="K57" s="50">
        <f t="shared" ref="K57:K76" si="17">(1-(G57/C57))*100</f>
        <v>44.366197183098585</v>
      </c>
      <c r="L57" s="50">
        <f t="shared" ref="L57:L76" si="18">(1-(H57/D57))*100</f>
        <v>4.4307058217413768</v>
      </c>
      <c r="M57" s="50">
        <f t="shared" ref="M57:M76" si="19">(1-(I57/E57))*100</f>
        <v>13.873370577281197</v>
      </c>
      <c r="N57" s="50">
        <f t="shared" ref="N57:N76" si="20">(1-(J57/F57))*100</f>
        <v>9.4393411466582204</v>
      </c>
    </row>
    <row r="58" spans="1:14" ht="15.6" x14ac:dyDescent="0.3">
      <c r="A58" s="91"/>
      <c r="B58" s="47" t="s">
        <v>125</v>
      </c>
      <c r="C58" s="49">
        <v>0.159</v>
      </c>
      <c r="D58" s="49">
        <v>2.6539999999999999</v>
      </c>
      <c r="E58" s="49">
        <v>0.48099999999999998</v>
      </c>
      <c r="F58" s="50">
        <f t="shared" si="4"/>
        <v>3.2939999999999996</v>
      </c>
      <c r="G58" s="49">
        <v>5.5E-2</v>
      </c>
      <c r="H58" s="49">
        <v>2.0779999999999998</v>
      </c>
      <c r="I58" s="49">
        <v>0.22900000000000001</v>
      </c>
      <c r="J58" s="51">
        <f t="shared" si="8"/>
        <v>2.3620000000000001</v>
      </c>
      <c r="K58" s="50">
        <f t="shared" si="17"/>
        <v>65.408805031446548</v>
      </c>
      <c r="L58" s="50">
        <f t="shared" si="18"/>
        <v>21.703089675960818</v>
      </c>
      <c r="M58" s="50">
        <f t="shared" si="19"/>
        <v>52.390852390852395</v>
      </c>
      <c r="N58" s="50">
        <f t="shared" si="20"/>
        <v>28.293867638129921</v>
      </c>
    </row>
    <row r="59" spans="1:14" ht="15.6" x14ac:dyDescent="0.3">
      <c r="A59" s="91"/>
      <c r="B59" s="47" t="s">
        <v>126</v>
      </c>
      <c r="C59" s="49">
        <v>0.255</v>
      </c>
      <c r="D59" s="49">
        <v>1.45</v>
      </c>
      <c r="E59" s="49">
        <v>1.353</v>
      </c>
      <c r="F59" s="50">
        <f t="shared" si="4"/>
        <v>3.0579999999999998</v>
      </c>
      <c r="G59" s="49">
        <v>3.3000000000000002E-2</v>
      </c>
      <c r="H59" s="49">
        <v>0.73099999999999998</v>
      </c>
      <c r="I59" s="49">
        <v>0.59699999999999998</v>
      </c>
      <c r="J59" s="51">
        <f t="shared" si="8"/>
        <v>1.361</v>
      </c>
      <c r="K59" s="50">
        <f t="shared" si="17"/>
        <v>87.058823529411768</v>
      </c>
      <c r="L59" s="50">
        <f t="shared" si="18"/>
        <v>49.586206896551722</v>
      </c>
      <c r="M59" s="50">
        <f t="shared" si="19"/>
        <v>55.875831485587589</v>
      </c>
      <c r="N59" s="50">
        <f t="shared" si="20"/>
        <v>55.493786788750811</v>
      </c>
    </row>
    <row r="60" spans="1:14" ht="15.6" x14ac:dyDescent="0.3">
      <c r="A60" s="91"/>
      <c r="B60" s="47" t="s">
        <v>127</v>
      </c>
      <c r="C60" s="49">
        <v>0.245</v>
      </c>
      <c r="D60" s="49">
        <v>1.087</v>
      </c>
      <c r="E60" s="49">
        <v>1.6180000000000001</v>
      </c>
      <c r="F60" s="50">
        <f t="shared" si="4"/>
        <v>2.95</v>
      </c>
      <c r="G60" s="49">
        <v>1.2E-2</v>
      </c>
      <c r="H60" s="49">
        <v>0.23799999999999999</v>
      </c>
      <c r="I60" s="49">
        <v>0.438</v>
      </c>
      <c r="J60" s="51">
        <f t="shared" si="8"/>
        <v>0.68799999999999994</v>
      </c>
      <c r="K60" s="50">
        <f t="shared" si="17"/>
        <v>95.102040816326522</v>
      </c>
      <c r="L60" s="50">
        <f t="shared" si="18"/>
        <v>78.104875804967804</v>
      </c>
      <c r="M60" s="50">
        <f t="shared" si="19"/>
        <v>72.929542645241042</v>
      </c>
      <c r="N60" s="50">
        <f t="shared" si="20"/>
        <v>76.677966101694921</v>
      </c>
    </row>
    <row r="61" spans="1:14" ht="15.6" x14ac:dyDescent="0.3">
      <c r="A61" s="91"/>
      <c r="B61" s="47" t="s">
        <v>128</v>
      </c>
      <c r="C61" s="49">
        <v>0.41399999999999998</v>
      </c>
      <c r="D61" s="49">
        <v>0.628</v>
      </c>
      <c r="E61" s="49">
        <v>2.0299999999999998</v>
      </c>
      <c r="F61" s="50">
        <f t="shared" si="4"/>
        <v>3.0720000000000001</v>
      </c>
      <c r="G61" s="49">
        <v>0.161</v>
      </c>
      <c r="H61" s="49">
        <v>0.29499999999999998</v>
      </c>
      <c r="I61" s="49">
        <v>1.2589999999999999</v>
      </c>
      <c r="J61" s="51">
        <f t="shared" si="8"/>
        <v>1.7149999999999999</v>
      </c>
      <c r="K61" s="50">
        <f t="shared" si="17"/>
        <v>61.111111111111114</v>
      </c>
      <c r="L61" s="50">
        <f t="shared" si="18"/>
        <v>53.025477707006374</v>
      </c>
      <c r="M61" s="50">
        <f t="shared" si="19"/>
        <v>37.980295566502463</v>
      </c>
      <c r="N61" s="50">
        <f t="shared" si="20"/>
        <v>44.173177083333336</v>
      </c>
    </row>
    <row r="62" spans="1:14" ht="15.6" x14ac:dyDescent="0.3">
      <c r="A62" s="91"/>
      <c r="B62" s="47" t="s">
        <v>129</v>
      </c>
      <c r="C62" s="49">
        <v>0.40100000000000002</v>
      </c>
      <c r="D62" s="49">
        <v>0.30599999999999999</v>
      </c>
      <c r="E62" s="49">
        <v>2.2909999999999999</v>
      </c>
      <c r="F62" s="50">
        <f t="shared" si="4"/>
        <v>2.9980000000000002</v>
      </c>
      <c r="G62" s="49">
        <v>0.219</v>
      </c>
      <c r="H62" s="49">
        <v>0.14299999999999999</v>
      </c>
      <c r="I62" s="49">
        <v>1.57</v>
      </c>
      <c r="J62" s="51">
        <f t="shared" si="8"/>
        <v>1.9319999999999999</v>
      </c>
      <c r="K62" s="50">
        <f t="shared" si="17"/>
        <v>45.386533665835415</v>
      </c>
      <c r="L62" s="50">
        <f t="shared" si="18"/>
        <v>53.26797385620916</v>
      </c>
      <c r="M62" s="50">
        <f t="shared" si="19"/>
        <v>31.470973374072454</v>
      </c>
      <c r="N62" s="50">
        <f t="shared" si="20"/>
        <v>35.557038025350238</v>
      </c>
    </row>
    <row r="63" spans="1:14" ht="15.6" x14ac:dyDescent="0.3">
      <c r="A63" s="91"/>
      <c r="B63" s="47" t="s">
        <v>130</v>
      </c>
      <c r="C63" s="49">
        <v>0.27700000000000002</v>
      </c>
      <c r="D63" s="49">
        <v>0.157</v>
      </c>
      <c r="E63" s="49">
        <v>2.7589999999999999</v>
      </c>
      <c r="F63" s="50">
        <f t="shared" si="4"/>
        <v>3.1930000000000001</v>
      </c>
      <c r="G63" s="49">
        <v>0.20499999999999999</v>
      </c>
      <c r="H63" s="49">
        <v>8.3000000000000004E-2</v>
      </c>
      <c r="I63" s="49">
        <v>1.9610000000000001</v>
      </c>
      <c r="J63" s="51">
        <f t="shared" si="8"/>
        <v>2.2490000000000001</v>
      </c>
      <c r="K63" s="50">
        <f t="shared" si="17"/>
        <v>25.992779783393516</v>
      </c>
      <c r="L63" s="50">
        <f t="shared" si="18"/>
        <v>47.133757961783438</v>
      </c>
      <c r="M63" s="50">
        <f t="shared" si="19"/>
        <v>28.923523015585349</v>
      </c>
      <c r="N63" s="50">
        <f t="shared" si="20"/>
        <v>29.564672721578454</v>
      </c>
    </row>
    <row r="64" spans="1:14" ht="15.6" x14ac:dyDescent="0.3">
      <c r="A64" s="91"/>
      <c r="B64" s="47" t="s">
        <v>131</v>
      </c>
      <c r="C64" s="49">
        <v>0.35099999999999998</v>
      </c>
      <c r="D64" s="49">
        <v>0.60399999999999998</v>
      </c>
      <c r="E64" s="49">
        <v>3.0979999999999999</v>
      </c>
      <c r="F64" s="50">
        <f t="shared" si="4"/>
        <v>4.0529999999999999</v>
      </c>
      <c r="G64" s="49">
        <v>0.26</v>
      </c>
      <c r="H64" s="49">
        <v>0.45500000000000002</v>
      </c>
      <c r="I64" s="49">
        <v>2.5369999999999999</v>
      </c>
      <c r="J64" s="51">
        <f t="shared" si="8"/>
        <v>3.2519999999999998</v>
      </c>
      <c r="K64" s="50">
        <f t="shared" si="17"/>
        <v>25.92592592592592</v>
      </c>
      <c r="L64" s="50">
        <f t="shared" si="18"/>
        <v>24.668874172185429</v>
      </c>
      <c r="M64" s="50">
        <f t="shared" si="19"/>
        <v>18.10845706907682</v>
      </c>
      <c r="N64" s="50">
        <f t="shared" si="20"/>
        <v>19.763138415988159</v>
      </c>
    </row>
    <row r="65" spans="1:14" ht="15.6" x14ac:dyDescent="0.3">
      <c r="A65" s="91"/>
      <c r="B65" s="47" t="s">
        <v>132</v>
      </c>
      <c r="C65" s="49">
        <v>0.69599999999999995</v>
      </c>
      <c r="D65" s="49">
        <v>2.4489999999999998</v>
      </c>
      <c r="E65" s="49">
        <v>0.186</v>
      </c>
      <c r="F65" s="50">
        <f t="shared" si="4"/>
        <v>3.3309999999999995</v>
      </c>
      <c r="G65" s="49">
        <v>0.47499999999999998</v>
      </c>
      <c r="H65" s="49">
        <v>2.2799999999999998</v>
      </c>
      <c r="I65" s="49">
        <v>0.154</v>
      </c>
      <c r="J65" s="51">
        <f t="shared" si="8"/>
        <v>2.9089999999999998</v>
      </c>
      <c r="K65" s="50">
        <f t="shared" si="17"/>
        <v>31.752873563218387</v>
      </c>
      <c r="L65" s="50">
        <f t="shared" si="18"/>
        <v>6.9007758268681112</v>
      </c>
      <c r="M65" s="50">
        <f>(1-(I65/E65))*100</f>
        <v>17.204301075268813</v>
      </c>
      <c r="N65" s="50">
        <f t="shared" si="20"/>
        <v>12.66886820774541</v>
      </c>
    </row>
    <row r="66" spans="1:14" ht="15.6" x14ac:dyDescent="0.3">
      <c r="A66" s="91"/>
      <c r="B66" s="47" t="s">
        <v>133</v>
      </c>
      <c r="C66" s="49">
        <v>0.34899999999999998</v>
      </c>
      <c r="D66" s="49">
        <v>2.4870000000000001</v>
      </c>
      <c r="E66" s="49">
        <v>0.38500000000000001</v>
      </c>
      <c r="F66" s="50">
        <f t="shared" si="4"/>
        <v>3.2210000000000001</v>
      </c>
      <c r="G66" s="49">
        <v>0.14899999999999999</v>
      </c>
      <c r="H66" s="49">
        <v>1.891</v>
      </c>
      <c r="I66" s="49">
        <v>0.191</v>
      </c>
      <c r="J66" s="51">
        <f t="shared" si="8"/>
        <v>2.2309999999999999</v>
      </c>
      <c r="K66" s="50">
        <f t="shared" si="17"/>
        <v>57.306590257879655</v>
      </c>
      <c r="L66" s="50">
        <f t="shared" si="18"/>
        <v>23.964616003216733</v>
      </c>
      <c r="M66" s="50">
        <f t="shared" si="19"/>
        <v>50.389610389610382</v>
      </c>
      <c r="N66" s="50">
        <f t="shared" si="20"/>
        <v>30.735796336541455</v>
      </c>
    </row>
    <row r="67" spans="1:14" ht="15.6" x14ac:dyDescent="0.3">
      <c r="A67" s="91"/>
      <c r="B67" s="47" t="s">
        <v>134</v>
      </c>
      <c r="C67" s="49">
        <v>1.238</v>
      </c>
      <c r="D67" s="49">
        <v>1.5369999999999999</v>
      </c>
      <c r="E67" s="49">
        <v>0.29699999999999999</v>
      </c>
      <c r="F67" s="50">
        <f t="shared" si="4"/>
        <v>3.0720000000000001</v>
      </c>
      <c r="G67" s="49">
        <v>0.53200000000000003</v>
      </c>
      <c r="H67" s="49">
        <v>0.89700000000000002</v>
      </c>
      <c r="I67" s="49">
        <v>0.17399999999999999</v>
      </c>
      <c r="J67" s="51">
        <f t="shared" si="8"/>
        <v>1.603</v>
      </c>
      <c r="K67" s="50">
        <f t="shared" si="17"/>
        <v>57.02746365105007</v>
      </c>
      <c r="L67" s="50">
        <f t="shared" si="18"/>
        <v>41.639557579700714</v>
      </c>
      <c r="M67" s="50">
        <f t="shared" si="19"/>
        <v>41.414141414141412</v>
      </c>
      <c r="N67" s="50">
        <f t="shared" si="20"/>
        <v>47.819010416666664</v>
      </c>
    </row>
    <row r="68" spans="1:14" ht="15.6" x14ac:dyDescent="0.3">
      <c r="A68" s="91"/>
      <c r="B68" s="47" t="s">
        <v>135</v>
      </c>
      <c r="C68" s="49">
        <v>0.71099999999999997</v>
      </c>
      <c r="D68" s="49">
        <v>2.1539999999999999</v>
      </c>
      <c r="E68" s="49">
        <v>0.27</v>
      </c>
      <c r="F68" s="50">
        <f t="shared" si="4"/>
        <v>3.1349999999999998</v>
      </c>
      <c r="G68" s="49">
        <v>0.182</v>
      </c>
      <c r="H68" s="49">
        <v>1.419</v>
      </c>
      <c r="I68" s="49">
        <v>0.115</v>
      </c>
      <c r="J68" s="51">
        <f t="shared" si="8"/>
        <v>1.716</v>
      </c>
      <c r="K68" s="50">
        <f t="shared" si="17"/>
        <v>74.40225035161744</v>
      </c>
      <c r="L68" s="50">
        <f t="shared" si="18"/>
        <v>34.122562674094702</v>
      </c>
      <c r="M68" s="50">
        <f t="shared" si="19"/>
        <v>57.407407407407405</v>
      </c>
      <c r="N68" s="50">
        <f t="shared" si="20"/>
        <v>45.263157894736835</v>
      </c>
    </row>
    <row r="69" spans="1:14" ht="15.6" x14ac:dyDescent="0.3">
      <c r="A69" s="91"/>
      <c r="B69" s="47" t="s">
        <v>136</v>
      </c>
      <c r="C69" s="49">
        <v>0.46700000000000003</v>
      </c>
      <c r="D69" s="49">
        <v>2.681</v>
      </c>
      <c r="E69" s="49">
        <v>0.17199999999999999</v>
      </c>
      <c r="F69" s="50">
        <f t="shared" si="4"/>
        <v>3.3200000000000003</v>
      </c>
      <c r="G69" s="49">
        <v>7.9000000000000001E-2</v>
      </c>
      <c r="H69" s="49">
        <v>1.7090000000000001</v>
      </c>
      <c r="I69" s="49">
        <v>6.9000000000000006E-2</v>
      </c>
      <c r="J69" s="51">
        <f t="shared" si="8"/>
        <v>1.857</v>
      </c>
      <c r="K69" s="50">
        <f t="shared" si="17"/>
        <v>83.083511777301936</v>
      </c>
      <c r="L69" s="50">
        <f t="shared" si="18"/>
        <v>36.255128683327122</v>
      </c>
      <c r="M69" s="50">
        <f t="shared" si="19"/>
        <v>59.883720930232556</v>
      </c>
      <c r="N69" s="50">
        <f t="shared" si="20"/>
        <v>44.066265060240973</v>
      </c>
    </row>
    <row r="70" spans="1:14" ht="15.6" x14ac:dyDescent="0.3">
      <c r="A70" s="91"/>
      <c r="B70" s="47" t="s">
        <v>137</v>
      </c>
      <c r="C70" s="49">
        <v>1.014</v>
      </c>
      <c r="D70" s="49">
        <v>2.08</v>
      </c>
      <c r="E70" s="49">
        <v>0.17399999999999999</v>
      </c>
      <c r="F70" s="50">
        <f t="shared" si="4"/>
        <v>3.2680000000000002</v>
      </c>
      <c r="G70" s="49">
        <v>0.36499999999999999</v>
      </c>
      <c r="H70" s="49">
        <v>1.214</v>
      </c>
      <c r="I70" s="49">
        <v>9.5000000000000001E-2</v>
      </c>
      <c r="J70" s="51">
        <f t="shared" si="8"/>
        <v>1.6739999999999999</v>
      </c>
      <c r="K70" s="50">
        <f t="shared" si="17"/>
        <v>64.003944773175547</v>
      </c>
      <c r="L70" s="50">
        <f t="shared" si="18"/>
        <v>41.634615384615394</v>
      </c>
      <c r="M70" s="50">
        <f t="shared" si="19"/>
        <v>45.402298850574709</v>
      </c>
      <c r="N70" s="50">
        <f t="shared" si="20"/>
        <v>48.776009791921673</v>
      </c>
    </row>
    <row r="71" spans="1:14" ht="15.6" x14ac:dyDescent="0.3">
      <c r="A71" s="91"/>
      <c r="B71" s="47" t="s">
        <v>138</v>
      </c>
      <c r="C71" s="49">
        <v>1.012</v>
      </c>
      <c r="D71" s="49">
        <v>2.0680000000000001</v>
      </c>
      <c r="E71" s="49">
        <v>0.16700000000000001</v>
      </c>
      <c r="F71" s="50">
        <f t="shared" si="4"/>
        <v>3.2469999999999999</v>
      </c>
      <c r="G71" s="49">
        <v>0.53400000000000003</v>
      </c>
      <c r="H71" s="49">
        <v>1.4430000000000001</v>
      </c>
      <c r="I71" s="49">
        <v>0.113</v>
      </c>
      <c r="J71" s="51">
        <f t="shared" si="8"/>
        <v>2.0900000000000003</v>
      </c>
      <c r="K71" s="50">
        <f t="shared" si="17"/>
        <v>47.233201581027664</v>
      </c>
      <c r="L71" s="50">
        <f t="shared" si="18"/>
        <v>30.222437137330751</v>
      </c>
      <c r="M71" s="50">
        <f t="shared" si="19"/>
        <v>32.335329341317362</v>
      </c>
      <c r="N71" s="50">
        <f t="shared" si="20"/>
        <v>35.632891900215569</v>
      </c>
    </row>
    <row r="72" spans="1:14" ht="15.6" x14ac:dyDescent="0.3">
      <c r="A72" s="91"/>
      <c r="B72" s="47" t="s">
        <v>139</v>
      </c>
      <c r="C72" s="49">
        <v>1.0640000000000001</v>
      </c>
      <c r="D72" s="49">
        <v>1.99</v>
      </c>
      <c r="E72" s="49">
        <v>0.16800000000000001</v>
      </c>
      <c r="F72" s="50">
        <f t="shared" si="4"/>
        <v>3.2220000000000004</v>
      </c>
      <c r="G72" s="49">
        <v>0.59399999999999997</v>
      </c>
      <c r="H72" s="49">
        <v>1.5820000000000001</v>
      </c>
      <c r="I72" s="49">
        <v>0.115</v>
      </c>
      <c r="J72" s="51">
        <f t="shared" si="8"/>
        <v>2.2910000000000004</v>
      </c>
      <c r="K72" s="50">
        <f t="shared" si="17"/>
        <v>44.172932330827074</v>
      </c>
      <c r="L72" s="50">
        <f t="shared" si="18"/>
        <v>20.502512562814069</v>
      </c>
      <c r="M72" s="50">
        <f t="shared" si="19"/>
        <v>31.547619047619047</v>
      </c>
      <c r="N72" s="50">
        <f t="shared" si="20"/>
        <v>28.895096213531968</v>
      </c>
    </row>
    <row r="73" spans="1:14" ht="15.6" x14ac:dyDescent="0.3">
      <c r="A73" s="91"/>
      <c r="B73" s="47" t="s">
        <v>140</v>
      </c>
      <c r="C73" s="49">
        <v>1.2310000000000001</v>
      </c>
      <c r="D73" s="49">
        <v>1.827</v>
      </c>
      <c r="E73" s="49">
        <v>0.122</v>
      </c>
      <c r="F73" s="50">
        <f t="shared" si="4"/>
        <v>3.1799999999999997</v>
      </c>
      <c r="G73" s="49">
        <v>0.24199999999999999</v>
      </c>
      <c r="H73" s="49">
        <v>0.78700000000000003</v>
      </c>
      <c r="I73" s="49">
        <v>2.7E-2</v>
      </c>
      <c r="J73" s="51">
        <f t="shared" si="8"/>
        <v>1.0559999999999998</v>
      </c>
      <c r="K73" s="50">
        <f t="shared" si="17"/>
        <v>80.341186027619827</v>
      </c>
      <c r="L73" s="50">
        <f t="shared" si="18"/>
        <v>56.923918992884516</v>
      </c>
      <c r="M73" s="50">
        <f t="shared" si="19"/>
        <v>77.868852459016395</v>
      </c>
      <c r="N73" s="50">
        <f t="shared" si="20"/>
        <v>66.792452830188694</v>
      </c>
    </row>
    <row r="74" spans="1:14" ht="15.6" x14ac:dyDescent="0.3">
      <c r="A74" s="91"/>
      <c r="B74" s="47" t="s">
        <v>141</v>
      </c>
      <c r="C74" s="49">
        <v>0.90500000000000003</v>
      </c>
      <c r="D74" s="49">
        <v>1.9830000000000001</v>
      </c>
      <c r="E74" s="49">
        <v>0.16800000000000001</v>
      </c>
      <c r="F74" s="50">
        <f t="shared" si="4"/>
        <v>3.056</v>
      </c>
      <c r="G74" s="49">
        <v>0.105</v>
      </c>
      <c r="H74" s="49">
        <v>0.96299999999999997</v>
      </c>
      <c r="I74" s="49">
        <v>4.2999999999999997E-2</v>
      </c>
      <c r="J74" s="51">
        <f t="shared" si="8"/>
        <v>1.111</v>
      </c>
      <c r="K74" s="50">
        <f t="shared" si="17"/>
        <v>88.39779005524862</v>
      </c>
      <c r="L74" s="50">
        <f t="shared" si="18"/>
        <v>51.437216338880489</v>
      </c>
      <c r="M74" s="50">
        <f t="shared" si="19"/>
        <v>74.404761904761912</v>
      </c>
      <c r="N74" s="50">
        <f t="shared" si="20"/>
        <v>63.645287958115183</v>
      </c>
    </row>
    <row r="75" spans="1:14" ht="15.6" x14ac:dyDescent="0.3">
      <c r="A75" s="91"/>
      <c r="B75" s="47" t="s">
        <v>142</v>
      </c>
      <c r="C75" s="49">
        <v>0.47299999999999998</v>
      </c>
      <c r="D75" s="49">
        <v>2.5449999999999999</v>
      </c>
      <c r="E75" s="49">
        <v>0.16500000000000001</v>
      </c>
      <c r="F75" s="50">
        <f t="shared" si="4"/>
        <v>3.1829999999999998</v>
      </c>
      <c r="G75" s="49">
        <v>3.1E-2</v>
      </c>
      <c r="H75" s="49">
        <v>1.417</v>
      </c>
      <c r="I75" s="49">
        <v>0.03</v>
      </c>
      <c r="J75" s="51">
        <f t="shared" si="8"/>
        <v>1.478</v>
      </c>
      <c r="K75" s="50">
        <f t="shared" si="17"/>
        <v>93.446088794926013</v>
      </c>
      <c r="L75" s="50">
        <f t="shared" si="18"/>
        <v>44.3222003929273</v>
      </c>
      <c r="M75" s="50">
        <f t="shared" si="19"/>
        <v>81.818181818181827</v>
      </c>
      <c r="N75" s="50">
        <f t="shared" si="20"/>
        <v>53.565818410304743</v>
      </c>
    </row>
    <row r="76" spans="1:14" ht="15.6" x14ac:dyDescent="0.3">
      <c r="A76" s="91"/>
      <c r="B76" s="47" t="s">
        <v>143</v>
      </c>
      <c r="C76" s="49">
        <v>0.16700000000000001</v>
      </c>
      <c r="D76" s="49">
        <v>2.7280000000000002</v>
      </c>
      <c r="E76" s="49">
        <v>0.38600000000000001</v>
      </c>
      <c r="F76" s="50">
        <f t="shared" ref="F76" si="21">SUM(C76:E76)</f>
        <v>3.2810000000000001</v>
      </c>
      <c r="G76" s="49">
        <v>0</v>
      </c>
      <c r="H76" s="49">
        <v>2.302</v>
      </c>
      <c r="I76" s="49">
        <v>0.20200000000000001</v>
      </c>
      <c r="J76" s="51">
        <f t="shared" si="8"/>
        <v>2.504</v>
      </c>
      <c r="K76" s="50">
        <f t="shared" si="17"/>
        <v>100</v>
      </c>
      <c r="L76" s="50">
        <f t="shared" si="18"/>
        <v>15.615835777126108</v>
      </c>
      <c r="M76" s="50">
        <f t="shared" si="19"/>
        <v>47.668393782383426</v>
      </c>
      <c r="N76" s="50">
        <f t="shared" si="20"/>
        <v>23.681804327948797</v>
      </c>
    </row>
    <row r="77" spans="1:14" ht="15.6" x14ac:dyDescent="0.3">
      <c r="A77" s="92">
        <v>7</v>
      </c>
      <c r="B77" s="72" t="s">
        <v>145</v>
      </c>
      <c r="C77" s="74">
        <v>0.158</v>
      </c>
      <c r="D77" s="74">
        <v>1.288</v>
      </c>
      <c r="E77" s="74">
        <v>1.635</v>
      </c>
      <c r="F77" s="75">
        <f t="shared" ref="F77:F90" si="22">SUM(C77:E77)</f>
        <v>3.081</v>
      </c>
      <c r="G77" s="74">
        <v>0</v>
      </c>
      <c r="H77" s="74">
        <v>0.85599999999999998</v>
      </c>
      <c r="I77" s="74">
        <v>1.02</v>
      </c>
      <c r="J77" s="76">
        <f t="shared" ref="J77:J90" si="23">SUM(G77:I77)</f>
        <v>1.8759999999999999</v>
      </c>
      <c r="K77" s="75">
        <f t="shared" ref="K77:K90" si="24">(1-(G77/C77))*100</f>
        <v>100</v>
      </c>
      <c r="L77" s="75">
        <f t="shared" ref="L77:L90" si="25">(1-(H77/D77))*100</f>
        <v>33.540372670807464</v>
      </c>
      <c r="M77" s="75">
        <f t="shared" ref="M77:M90" si="26">(1-(I77/E77))*100</f>
        <v>37.614678899082563</v>
      </c>
      <c r="N77" s="75">
        <f t="shared" ref="N77:N90" si="27">(1-(J77/F77))*100</f>
        <v>39.110678351184681</v>
      </c>
    </row>
    <row r="78" spans="1:14" ht="15.6" x14ac:dyDescent="0.3">
      <c r="A78" s="92"/>
      <c r="B78" s="72" t="s">
        <v>146</v>
      </c>
      <c r="C78" s="74">
        <v>0.107</v>
      </c>
      <c r="D78" s="74">
        <v>0.89700000000000002</v>
      </c>
      <c r="E78" s="74">
        <v>2.133</v>
      </c>
      <c r="F78" s="75">
        <f t="shared" si="22"/>
        <v>3.137</v>
      </c>
      <c r="G78" s="74">
        <v>0</v>
      </c>
      <c r="H78" s="74">
        <v>0.217</v>
      </c>
      <c r="I78" s="74">
        <v>0.64800000000000002</v>
      </c>
      <c r="J78" s="76">
        <f t="shared" si="23"/>
        <v>0.86499999999999999</v>
      </c>
      <c r="K78" s="75">
        <f t="shared" si="24"/>
        <v>100</v>
      </c>
      <c r="L78" s="75">
        <f t="shared" si="25"/>
        <v>75.808249721293194</v>
      </c>
      <c r="M78" s="75">
        <f t="shared" si="26"/>
        <v>69.620253164556956</v>
      </c>
      <c r="N78" s="75">
        <f t="shared" si="27"/>
        <v>72.425884603124004</v>
      </c>
    </row>
    <row r="79" spans="1:14" ht="15.6" x14ac:dyDescent="0.3">
      <c r="A79" s="92"/>
      <c r="B79" s="72" t="s">
        <v>147</v>
      </c>
      <c r="C79" s="74">
        <v>0.13600000000000001</v>
      </c>
      <c r="D79" s="74">
        <v>0.73499999999999999</v>
      </c>
      <c r="E79" s="74">
        <v>2.29</v>
      </c>
      <c r="F79" s="75">
        <f t="shared" si="22"/>
        <v>3.161</v>
      </c>
      <c r="G79" s="74">
        <v>0</v>
      </c>
      <c r="H79" s="74">
        <v>0.49199999999999999</v>
      </c>
      <c r="I79" s="74">
        <v>1.5880000000000001</v>
      </c>
      <c r="J79" s="76">
        <f t="shared" si="23"/>
        <v>2.08</v>
      </c>
      <c r="K79" s="75">
        <f t="shared" si="24"/>
        <v>100</v>
      </c>
      <c r="L79" s="75">
        <f t="shared" si="25"/>
        <v>33.061224489795919</v>
      </c>
      <c r="M79" s="75">
        <f t="shared" si="26"/>
        <v>30.655021834061134</v>
      </c>
      <c r="N79" s="75">
        <f t="shared" si="27"/>
        <v>34.198038595381206</v>
      </c>
    </row>
    <row r="80" spans="1:14" ht="15.6" x14ac:dyDescent="0.3">
      <c r="A80" s="92"/>
      <c r="B80" s="72" t="s">
        <v>148</v>
      </c>
      <c r="C80" s="74">
        <v>0.161</v>
      </c>
      <c r="D80" s="74">
        <v>1.23</v>
      </c>
      <c r="E80" s="74">
        <v>1.734</v>
      </c>
      <c r="F80" s="75">
        <f t="shared" si="22"/>
        <v>3.125</v>
      </c>
      <c r="G80" s="74">
        <v>0</v>
      </c>
      <c r="H80" s="74">
        <v>0.35699999999999998</v>
      </c>
      <c r="I80" s="74">
        <v>0.44600000000000001</v>
      </c>
      <c r="J80" s="76">
        <f t="shared" si="23"/>
        <v>0.80299999999999994</v>
      </c>
      <c r="K80" s="75">
        <f t="shared" si="24"/>
        <v>100</v>
      </c>
      <c r="L80" s="75">
        <f t="shared" si="25"/>
        <v>70.975609756097555</v>
      </c>
      <c r="M80" s="75">
        <f t="shared" si="26"/>
        <v>74.279123414071506</v>
      </c>
      <c r="N80" s="75">
        <f t="shared" si="27"/>
        <v>74.304000000000002</v>
      </c>
    </row>
    <row r="81" spans="1:14" ht="15.6" x14ac:dyDescent="0.3">
      <c r="A81" s="92"/>
      <c r="B81" s="72" t="s">
        <v>149</v>
      </c>
      <c r="C81" s="74">
        <v>0.13500000000000001</v>
      </c>
      <c r="D81" s="74">
        <v>0.61199999999999999</v>
      </c>
      <c r="E81" s="74">
        <v>2.2810000000000001</v>
      </c>
      <c r="F81" s="75">
        <f t="shared" si="22"/>
        <v>3.028</v>
      </c>
      <c r="G81" s="74">
        <v>0</v>
      </c>
      <c r="H81" s="74">
        <v>0.34300000000000003</v>
      </c>
      <c r="I81" s="74">
        <v>1.538</v>
      </c>
      <c r="J81" s="76">
        <f t="shared" si="23"/>
        <v>1.881</v>
      </c>
      <c r="K81" s="75">
        <f t="shared" si="24"/>
        <v>100</v>
      </c>
      <c r="L81" s="75">
        <f t="shared" si="25"/>
        <v>43.954248366013069</v>
      </c>
      <c r="M81" s="75">
        <f t="shared" si="26"/>
        <v>32.573432704953973</v>
      </c>
      <c r="N81" s="75">
        <f t="shared" si="27"/>
        <v>37.87978863936592</v>
      </c>
    </row>
    <row r="82" spans="1:14" ht="15.6" x14ac:dyDescent="0.3">
      <c r="A82" s="92"/>
      <c r="B82" s="72" t="s">
        <v>150</v>
      </c>
      <c r="C82" s="74">
        <v>0.214</v>
      </c>
      <c r="D82" s="74">
        <v>0.95299999999999996</v>
      </c>
      <c r="E82" s="74">
        <v>1.9239999999999999</v>
      </c>
      <c r="F82" s="75">
        <f t="shared" si="22"/>
        <v>3.0910000000000002</v>
      </c>
      <c r="G82" s="74">
        <v>0.125</v>
      </c>
      <c r="H82" s="74">
        <v>0.73199999999999998</v>
      </c>
      <c r="I82" s="74">
        <v>1.5349999999999999</v>
      </c>
      <c r="J82" s="76">
        <f t="shared" si="23"/>
        <v>2.3919999999999999</v>
      </c>
      <c r="K82" s="75">
        <f t="shared" si="24"/>
        <v>41.588785046728972</v>
      </c>
      <c r="L82" s="75">
        <f t="shared" si="25"/>
        <v>23.189926547743966</v>
      </c>
      <c r="M82" s="75">
        <f t="shared" si="26"/>
        <v>20.218295218295225</v>
      </c>
      <c r="N82" s="75">
        <f t="shared" si="27"/>
        <v>22.61404076350696</v>
      </c>
    </row>
    <row r="83" spans="1:14" ht="15.6" x14ac:dyDescent="0.3">
      <c r="A83" s="92"/>
      <c r="B83" s="72" t="s">
        <v>151</v>
      </c>
      <c r="C83" s="74">
        <v>0.27900000000000003</v>
      </c>
      <c r="D83" s="74">
        <v>3.4220000000000002</v>
      </c>
      <c r="E83" s="74">
        <v>1.143</v>
      </c>
      <c r="F83" s="75">
        <f t="shared" si="22"/>
        <v>4.8440000000000003</v>
      </c>
      <c r="G83" s="74">
        <v>0</v>
      </c>
      <c r="H83" s="74">
        <v>0.81100000000000005</v>
      </c>
      <c r="I83" s="74">
        <v>0</v>
      </c>
      <c r="J83" s="76">
        <f t="shared" si="23"/>
        <v>0.81100000000000005</v>
      </c>
      <c r="K83" s="75">
        <f t="shared" si="24"/>
        <v>100</v>
      </c>
      <c r="L83" s="75">
        <f t="shared" si="25"/>
        <v>76.300409117475155</v>
      </c>
      <c r="M83" s="75">
        <f t="shared" si="26"/>
        <v>100</v>
      </c>
      <c r="N83" s="75">
        <f t="shared" si="27"/>
        <v>83.257638315441781</v>
      </c>
    </row>
    <row r="84" spans="1:14" ht="15.6" x14ac:dyDescent="0.3">
      <c r="A84" s="92"/>
      <c r="B84" s="72" t="s">
        <v>152</v>
      </c>
      <c r="C84" s="74">
        <v>0.223</v>
      </c>
      <c r="D84" s="74">
        <v>1.6739999999999999</v>
      </c>
      <c r="E84" s="74">
        <v>1.2250000000000001</v>
      </c>
      <c r="F84" s="75">
        <f t="shared" si="22"/>
        <v>3.1219999999999999</v>
      </c>
      <c r="G84" s="74">
        <v>5.7000000000000002E-2</v>
      </c>
      <c r="H84" s="74">
        <v>1.1319999999999999</v>
      </c>
      <c r="I84" s="74">
        <v>0.72799999999999998</v>
      </c>
      <c r="J84" s="76">
        <f t="shared" si="23"/>
        <v>1.9169999999999998</v>
      </c>
      <c r="K84" s="75">
        <f t="shared" si="24"/>
        <v>74.439461883408057</v>
      </c>
      <c r="L84" s="75">
        <f t="shared" si="25"/>
        <v>32.377538829151732</v>
      </c>
      <c r="M84" s="75">
        <f t="shared" si="26"/>
        <v>40.571428571428584</v>
      </c>
      <c r="N84" s="75">
        <f t="shared" si="27"/>
        <v>38.597053171044202</v>
      </c>
    </row>
    <row r="85" spans="1:14" ht="15.6" x14ac:dyDescent="0.3">
      <c r="A85" s="92"/>
      <c r="B85" s="72" t="s">
        <v>153</v>
      </c>
      <c r="C85" s="74">
        <v>1.274</v>
      </c>
      <c r="D85" s="74">
        <v>1.498</v>
      </c>
      <c r="E85" s="74">
        <v>0.27200000000000002</v>
      </c>
      <c r="F85" s="75">
        <f t="shared" si="22"/>
        <v>3.0440000000000005</v>
      </c>
      <c r="G85" s="74">
        <v>0.94299999999999995</v>
      </c>
      <c r="H85" s="74">
        <v>1.2929999999999999</v>
      </c>
      <c r="I85" s="74">
        <v>0.22900000000000001</v>
      </c>
      <c r="J85" s="76">
        <f t="shared" si="23"/>
        <v>2.4649999999999999</v>
      </c>
      <c r="K85" s="75">
        <f t="shared" si="24"/>
        <v>25.981161695447419</v>
      </c>
      <c r="L85" s="75">
        <f t="shared" si="25"/>
        <v>13.684913217623507</v>
      </c>
      <c r="M85" s="75">
        <f t="shared" si="26"/>
        <v>15.808823529411764</v>
      </c>
      <c r="N85" s="75">
        <f t="shared" si="27"/>
        <v>19.021024967148502</v>
      </c>
    </row>
    <row r="86" spans="1:14" ht="15.6" x14ac:dyDescent="0.3">
      <c r="A86" s="92"/>
      <c r="B86" s="72" t="s">
        <v>154</v>
      </c>
      <c r="C86" s="74">
        <v>0.42699999999999999</v>
      </c>
      <c r="D86" s="74">
        <v>2.4289999999999998</v>
      </c>
      <c r="E86" s="74">
        <v>0.309</v>
      </c>
      <c r="F86" s="75">
        <f t="shared" si="22"/>
        <v>3.165</v>
      </c>
      <c r="G86" s="74">
        <v>0</v>
      </c>
      <c r="H86" s="74">
        <v>0.871</v>
      </c>
      <c r="I86" s="74">
        <v>0</v>
      </c>
      <c r="J86" s="76">
        <f t="shared" si="23"/>
        <v>0.871</v>
      </c>
      <c r="K86" s="75">
        <f t="shared" si="24"/>
        <v>100</v>
      </c>
      <c r="L86" s="75">
        <f t="shared" si="25"/>
        <v>64.141622066694111</v>
      </c>
      <c r="M86" s="75">
        <f t="shared" si="26"/>
        <v>100</v>
      </c>
      <c r="N86" s="75">
        <f t="shared" si="27"/>
        <v>72.480252764612956</v>
      </c>
    </row>
    <row r="87" spans="1:14" ht="15.6" x14ac:dyDescent="0.3">
      <c r="A87" s="92"/>
      <c r="B87" s="72" t="s">
        <v>155</v>
      </c>
      <c r="C87" s="74">
        <v>0.17599999999999999</v>
      </c>
      <c r="D87" s="74">
        <v>3.0579999999999998</v>
      </c>
      <c r="E87" s="74">
        <v>1.4330000000000001</v>
      </c>
      <c r="F87" s="75">
        <f t="shared" si="22"/>
        <v>4.6669999999999998</v>
      </c>
      <c r="G87" s="74">
        <v>0.154</v>
      </c>
      <c r="H87" s="74">
        <v>2.657</v>
      </c>
      <c r="I87" s="74">
        <v>1.083</v>
      </c>
      <c r="J87" s="76">
        <f t="shared" si="23"/>
        <v>3.8940000000000001</v>
      </c>
      <c r="K87" s="75">
        <f t="shared" si="24"/>
        <v>12.5</v>
      </c>
      <c r="L87" s="75">
        <f t="shared" si="25"/>
        <v>13.113145846958796</v>
      </c>
      <c r="M87" s="75">
        <f t="shared" si="26"/>
        <v>24.424284717376143</v>
      </c>
      <c r="N87" s="75">
        <f t="shared" si="27"/>
        <v>16.563102635526029</v>
      </c>
    </row>
    <row r="88" spans="1:14" ht="15.6" x14ac:dyDescent="0.3">
      <c r="A88" s="92"/>
      <c r="B88" s="72" t="s">
        <v>156</v>
      </c>
      <c r="C88" s="74">
        <v>0.17499999999999999</v>
      </c>
      <c r="D88" s="74">
        <v>2.214</v>
      </c>
      <c r="E88" s="74">
        <v>0.88</v>
      </c>
      <c r="F88" s="75">
        <f t="shared" si="22"/>
        <v>3.2689999999999997</v>
      </c>
      <c r="G88" s="74">
        <v>0</v>
      </c>
      <c r="H88" s="74">
        <v>1.391</v>
      </c>
      <c r="I88" s="74">
        <v>0.33</v>
      </c>
      <c r="J88" s="76">
        <f t="shared" si="23"/>
        <v>1.7210000000000001</v>
      </c>
      <c r="K88" s="75">
        <f t="shared" si="24"/>
        <v>100</v>
      </c>
      <c r="L88" s="75">
        <f t="shared" si="25"/>
        <v>37.172538392050583</v>
      </c>
      <c r="M88" s="75">
        <f t="shared" si="26"/>
        <v>62.5</v>
      </c>
      <c r="N88" s="75">
        <f t="shared" si="27"/>
        <v>47.353930865708158</v>
      </c>
    </row>
    <row r="89" spans="1:14" ht="15.6" x14ac:dyDescent="0.3">
      <c r="A89" s="92"/>
      <c r="B89" s="72" t="s">
        <v>157</v>
      </c>
      <c r="C89" s="74">
        <v>0.13900000000000001</v>
      </c>
      <c r="D89" s="74">
        <v>1.4510000000000001</v>
      </c>
      <c r="E89" s="74">
        <v>1.4139999999999999</v>
      </c>
      <c r="F89" s="75">
        <f t="shared" si="22"/>
        <v>3.004</v>
      </c>
      <c r="G89" s="74">
        <v>0</v>
      </c>
      <c r="H89" s="74">
        <v>0.317</v>
      </c>
      <c r="I89" s="74">
        <v>0.17299999999999999</v>
      </c>
      <c r="J89" s="76">
        <f t="shared" si="23"/>
        <v>0.49</v>
      </c>
      <c r="K89" s="75">
        <f t="shared" si="24"/>
        <v>100</v>
      </c>
      <c r="L89" s="75">
        <f t="shared" si="25"/>
        <v>78.15299793246038</v>
      </c>
      <c r="M89" s="75">
        <f t="shared" si="26"/>
        <v>87.765205091937773</v>
      </c>
      <c r="N89" s="75">
        <f t="shared" si="27"/>
        <v>83.6884154460719</v>
      </c>
    </row>
    <row r="90" spans="1:14" ht="15.6" x14ac:dyDescent="0.3">
      <c r="A90" s="92"/>
      <c r="B90" s="72" t="s">
        <v>158</v>
      </c>
      <c r="C90" s="74">
        <v>0.40400000000000003</v>
      </c>
      <c r="D90" s="74">
        <v>1.2070000000000001</v>
      </c>
      <c r="E90" s="74">
        <v>1.3340000000000001</v>
      </c>
      <c r="F90" s="75">
        <f t="shared" si="22"/>
        <v>2.9450000000000003</v>
      </c>
      <c r="G90" s="74">
        <v>0</v>
      </c>
      <c r="H90" s="74">
        <v>0.16200000000000001</v>
      </c>
      <c r="I90" s="74">
        <v>0.24199999999999999</v>
      </c>
      <c r="J90" s="76">
        <f t="shared" si="23"/>
        <v>0.40400000000000003</v>
      </c>
      <c r="K90" s="75">
        <f t="shared" si="24"/>
        <v>100</v>
      </c>
      <c r="L90" s="75">
        <f t="shared" si="25"/>
        <v>86.578293289146643</v>
      </c>
      <c r="M90" s="75">
        <f t="shared" si="26"/>
        <v>81.859070464767612</v>
      </c>
      <c r="N90" s="75">
        <f t="shared" si="27"/>
        <v>86.281833616298812</v>
      </c>
    </row>
  </sheetData>
  <mergeCells count="5">
    <mergeCell ref="A2:A28"/>
    <mergeCell ref="A29:A40"/>
    <mergeCell ref="A41:A56"/>
    <mergeCell ref="A57:A76"/>
    <mergeCell ref="A77:A9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8841-C51D-4F4D-83D6-7DC949F3D075}">
  <dimension ref="A1:O90"/>
  <sheetViews>
    <sheetView topLeftCell="D1" zoomScale="85" zoomScaleNormal="85" workbookViewId="0">
      <pane ySplit="1" topLeftCell="A2" activePane="bottomLeft" state="frozen"/>
      <selection activeCell="B1" sqref="B1"/>
      <selection pane="bottomLeft" activeCell="S1" sqref="S1:V1048576"/>
    </sheetView>
  </sheetViews>
  <sheetFormatPr defaultRowHeight="15" x14ac:dyDescent="0.3"/>
  <cols>
    <col min="1" max="1" width="7.109375" style="23" bestFit="1" customWidth="1"/>
    <col min="2" max="2" width="8.6640625" style="23" bestFit="1" customWidth="1"/>
    <col min="3" max="3" width="16.5546875" style="23" bestFit="1" customWidth="1"/>
    <col min="4" max="4" width="17.21875" style="23" bestFit="1" customWidth="1"/>
    <col min="5" max="5" width="16.77734375" style="23" bestFit="1" customWidth="1"/>
    <col min="6" max="6" width="16.5546875" style="23" bestFit="1" customWidth="1"/>
    <col min="7" max="7" width="17.21875" style="23" bestFit="1" customWidth="1"/>
    <col min="8" max="8" width="16.77734375" style="23" bestFit="1" customWidth="1"/>
    <col min="9" max="10" width="15.21875" style="23" bestFit="1" customWidth="1"/>
    <col min="11" max="11" width="19.6640625" style="23" bestFit="1" customWidth="1"/>
    <col min="12" max="12" width="8.88671875" style="23"/>
    <col min="13" max="13" width="8.5546875" style="23" bestFit="1" customWidth="1"/>
    <col min="14" max="14" width="10" style="23" bestFit="1" customWidth="1"/>
    <col min="15" max="15" width="8.5546875" style="23" bestFit="1" customWidth="1"/>
    <col min="16" max="16384" width="8.88671875" style="23"/>
  </cols>
  <sheetData>
    <row r="1" spans="1:15" ht="46.8" x14ac:dyDescent="0.3">
      <c r="A1" s="1" t="s">
        <v>81</v>
      </c>
      <c r="B1" s="1" t="s">
        <v>33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M1" s="1" t="s">
        <v>42</v>
      </c>
      <c r="N1" s="1" t="s">
        <v>43</v>
      </c>
      <c r="O1" s="1" t="s">
        <v>44</v>
      </c>
    </row>
    <row r="2" spans="1:15" ht="15.6" x14ac:dyDescent="0.3">
      <c r="A2" s="87" t="s">
        <v>124</v>
      </c>
      <c r="B2" s="2" t="s">
        <v>6</v>
      </c>
      <c r="C2" s="20">
        <v>1</v>
      </c>
      <c r="D2" s="20">
        <v>0.13800000000000001</v>
      </c>
      <c r="E2" s="20">
        <v>0.55700000000000005</v>
      </c>
      <c r="F2" s="20">
        <f t="shared" ref="F2:F28" si="0">C2/$M$2</f>
        <v>0.2</v>
      </c>
      <c r="G2" s="20">
        <f t="shared" ref="G2:G28" si="1">D2/$N$2</f>
        <v>6.9000000000000006E-2</v>
      </c>
      <c r="H2" s="20">
        <f t="shared" ref="H2:H28" si="2">E2/$O$2</f>
        <v>0.13925000000000001</v>
      </c>
      <c r="I2" s="20">
        <f t="shared" ref="I2:I28" si="3">(F2/SUM($F2:$H2))*100</f>
        <v>48.989589712186167</v>
      </c>
      <c r="J2" s="20">
        <f t="shared" ref="J2:J28" si="4">(G2/SUM($F2:$H2))*100</f>
        <v>16.901408450704228</v>
      </c>
      <c r="K2" s="20">
        <f t="shared" ref="K2:K28" si="5">(H2/SUM($F2:$H2))*100</f>
        <v>34.109001837109616</v>
      </c>
      <c r="M2" s="22">
        <v>5</v>
      </c>
      <c r="N2" s="22">
        <v>2</v>
      </c>
      <c r="O2" s="22">
        <v>4</v>
      </c>
    </row>
    <row r="3" spans="1:15" ht="15.6" x14ac:dyDescent="0.3">
      <c r="A3" s="87"/>
      <c r="B3" s="2" t="s">
        <v>7</v>
      </c>
      <c r="C3" s="20">
        <v>1</v>
      </c>
      <c r="D3" s="20">
        <v>1.1419999999999999</v>
      </c>
      <c r="E3" s="20">
        <v>3.9E-2</v>
      </c>
      <c r="F3" s="20">
        <f t="shared" si="0"/>
        <v>0.2</v>
      </c>
      <c r="G3" s="20">
        <f t="shared" si="1"/>
        <v>0.57099999999999995</v>
      </c>
      <c r="H3" s="20">
        <f t="shared" si="2"/>
        <v>9.75E-3</v>
      </c>
      <c r="I3" s="20">
        <f t="shared" si="3"/>
        <v>25.616394492475187</v>
      </c>
      <c r="J3" s="20">
        <f t="shared" si="4"/>
        <v>73.134806276016647</v>
      </c>
      <c r="K3" s="20">
        <f t="shared" si="5"/>
        <v>1.2487992315081653</v>
      </c>
    </row>
    <row r="4" spans="1:15" ht="15.6" x14ac:dyDescent="0.3">
      <c r="A4" s="87"/>
      <c r="B4" s="2" t="s">
        <v>8</v>
      </c>
      <c r="C4" s="20">
        <v>1</v>
      </c>
      <c r="D4" s="20">
        <v>0.501</v>
      </c>
      <c r="E4" s="20">
        <v>0.86899999999999999</v>
      </c>
      <c r="F4" s="20">
        <f t="shared" si="0"/>
        <v>0.2</v>
      </c>
      <c r="G4" s="20">
        <f t="shared" si="1"/>
        <v>0.2505</v>
      </c>
      <c r="H4" s="20">
        <f t="shared" si="2"/>
        <v>0.21725</v>
      </c>
      <c r="I4" s="20">
        <f t="shared" si="3"/>
        <v>29.951329090228381</v>
      </c>
      <c r="J4" s="20">
        <f t="shared" si="4"/>
        <v>37.514039685511044</v>
      </c>
      <c r="K4" s="20">
        <f t="shared" si="5"/>
        <v>32.534631224260572</v>
      </c>
    </row>
    <row r="5" spans="1:15" ht="15.6" x14ac:dyDescent="0.3">
      <c r="A5" s="87"/>
      <c r="B5" s="2" t="s">
        <v>9</v>
      </c>
      <c r="C5" s="20">
        <v>1</v>
      </c>
      <c r="D5" s="20">
        <v>0.16700000000000001</v>
      </c>
      <c r="E5" s="20">
        <v>0.11600000000000001</v>
      </c>
      <c r="F5" s="20">
        <f t="shared" si="0"/>
        <v>0.2</v>
      </c>
      <c r="G5" s="20">
        <f t="shared" si="1"/>
        <v>8.3500000000000005E-2</v>
      </c>
      <c r="H5" s="20">
        <f t="shared" si="2"/>
        <v>2.9000000000000001E-2</v>
      </c>
      <c r="I5" s="20">
        <f t="shared" si="3"/>
        <v>63.999999999999993</v>
      </c>
      <c r="J5" s="20">
        <f t="shared" si="4"/>
        <v>26.72</v>
      </c>
      <c r="K5" s="20">
        <f t="shared" si="5"/>
        <v>9.2799999999999994</v>
      </c>
    </row>
    <row r="6" spans="1:15" ht="15.6" x14ac:dyDescent="0.3">
      <c r="A6" s="87"/>
      <c r="B6" s="2" t="s">
        <v>10</v>
      </c>
      <c r="C6" s="20">
        <v>1</v>
      </c>
      <c r="D6" s="20">
        <v>0.88900000000000001</v>
      </c>
      <c r="E6" s="20">
        <v>0.89500000000000002</v>
      </c>
      <c r="F6" s="20">
        <f t="shared" si="0"/>
        <v>0.2</v>
      </c>
      <c r="G6" s="20">
        <f t="shared" si="1"/>
        <v>0.44450000000000001</v>
      </c>
      <c r="H6" s="20">
        <f t="shared" si="2"/>
        <v>0.22375</v>
      </c>
      <c r="I6" s="20">
        <f t="shared" si="3"/>
        <v>23.034840195796143</v>
      </c>
      <c r="J6" s="20">
        <f t="shared" si="4"/>
        <v>51.194932335156921</v>
      </c>
      <c r="K6" s="20">
        <f t="shared" si="5"/>
        <v>25.77022746904693</v>
      </c>
    </row>
    <row r="7" spans="1:15" ht="15.6" x14ac:dyDescent="0.3">
      <c r="A7" s="87"/>
      <c r="B7" s="2" t="s">
        <v>11</v>
      </c>
      <c r="C7" s="20">
        <v>1</v>
      </c>
      <c r="D7" s="20">
        <v>22.855</v>
      </c>
      <c r="E7" s="20">
        <v>40.372</v>
      </c>
      <c r="F7" s="20">
        <f t="shared" si="0"/>
        <v>0.2</v>
      </c>
      <c r="G7" s="20">
        <f t="shared" si="1"/>
        <v>11.4275</v>
      </c>
      <c r="H7" s="20">
        <f t="shared" si="2"/>
        <v>10.093</v>
      </c>
      <c r="I7" s="20">
        <f t="shared" si="3"/>
        <v>0.9207891162726457</v>
      </c>
      <c r="J7" s="20">
        <f t="shared" si="4"/>
        <v>52.611588131028284</v>
      </c>
      <c r="K7" s="20">
        <f t="shared" si="5"/>
        <v>46.467622752699064</v>
      </c>
    </row>
    <row r="8" spans="1:15" ht="15.6" x14ac:dyDescent="0.3">
      <c r="A8" s="87"/>
      <c r="B8" s="2" t="s">
        <v>12</v>
      </c>
      <c r="C8" s="20">
        <v>1</v>
      </c>
      <c r="D8" s="20">
        <v>1.4E-2</v>
      </c>
      <c r="E8" s="20">
        <v>1.0649999999999999</v>
      </c>
      <c r="F8" s="20">
        <f t="shared" si="0"/>
        <v>0.2</v>
      </c>
      <c r="G8" s="20">
        <f t="shared" si="1"/>
        <v>7.0000000000000001E-3</v>
      </c>
      <c r="H8" s="20">
        <f t="shared" si="2"/>
        <v>0.26624999999999999</v>
      </c>
      <c r="I8" s="20">
        <f t="shared" si="3"/>
        <v>42.260961436872691</v>
      </c>
      <c r="J8" s="20">
        <f t="shared" si="4"/>
        <v>1.4791336502905441</v>
      </c>
      <c r="K8" s="20">
        <f t="shared" si="5"/>
        <v>56.259904912836767</v>
      </c>
    </row>
    <row r="9" spans="1:15" ht="15.6" x14ac:dyDescent="0.3">
      <c r="A9" s="87"/>
      <c r="B9" s="2" t="s">
        <v>13</v>
      </c>
      <c r="C9" s="20">
        <v>1</v>
      </c>
      <c r="D9" s="20">
        <v>3.5999999999999997E-2</v>
      </c>
      <c r="E9" s="20">
        <v>0.499</v>
      </c>
      <c r="F9" s="20">
        <f t="shared" si="0"/>
        <v>0.2</v>
      </c>
      <c r="G9" s="20">
        <f t="shared" si="1"/>
        <v>1.7999999999999999E-2</v>
      </c>
      <c r="H9" s="20">
        <f t="shared" si="2"/>
        <v>0.12475</v>
      </c>
      <c r="I9" s="20">
        <f t="shared" si="3"/>
        <v>58.351568198395334</v>
      </c>
      <c r="J9" s="20">
        <f t="shared" si="4"/>
        <v>5.2516411378555796</v>
      </c>
      <c r="K9" s="20">
        <f t="shared" si="5"/>
        <v>36.396790663749087</v>
      </c>
    </row>
    <row r="10" spans="1:15" ht="15.6" x14ac:dyDescent="0.3">
      <c r="A10" s="87"/>
      <c r="B10" s="2" t="s">
        <v>14</v>
      </c>
      <c r="C10" s="20">
        <v>1</v>
      </c>
      <c r="D10" s="20">
        <v>1.325</v>
      </c>
      <c r="E10" s="20">
        <v>1.0900000000000001</v>
      </c>
      <c r="F10" s="20">
        <f t="shared" si="0"/>
        <v>0.2</v>
      </c>
      <c r="G10" s="20">
        <f t="shared" si="1"/>
        <v>0.66249999999999998</v>
      </c>
      <c r="H10" s="20">
        <f t="shared" si="2"/>
        <v>0.27250000000000002</v>
      </c>
      <c r="I10" s="20">
        <f t="shared" si="3"/>
        <v>17.621145374449341</v>
      </c>
      <c r="J10" s="20">
        <f t="shared" si="4"/>
        <v>58.370044052863435</v>
      </c>
      <c r="K10" s="20">
        <f t="shared" si="5"/>
        <v>24.008810572687224</v>
      </c>
    </row>
    <row r="11" spans="1:15" ht="15.6" x14ac:dyDescent="0.3">
      <c r="A11" s="87"/>
      <c r="B11" s="2" t="s">
        <v>15</v>
      </c>
      <c r="C11" s="20">
        <v>1</v>
      </c>
      <c r="D11" s="20">
        <v>0.755</v>
      </c>
      <c r="E11" s="20">
        <v>1.8129999999999999</v>
      </c>
      <c r="F11" s="20">
        <f t="shared" si="0"/>
        <v>0.2</v>
      </c>
      <c r="G11" s="20">
        <f t="shared" si="1"/>
        <v>0.3775</v>
      </c>
      <c r="H11" s="20">
        <f t="shared" si="2"/>
        <v>0.45324999999999999</v>
      </c>
      <c r="I11" s="20">
        <f t="shared" si="3"/>
        <v>19.403347077370846</v>
      </c>
      <c r="J11" s="20">
        <f t="shared" si="4"/>
        <v>36.623817608537472</v>
      </c>
      <c r="K11" s="20">
        <f t="shared" si="5"/>
        <v>43.972835314091682</v>
      </c>
    </row>
    <row r="12" spans="1:15" ht="15.6" x14ac:dyDescent="0.3">
      <c r="A12" s="87"/>
      <c r="B12" s="2" t="s">
        <v>16</v>
      </c>
      <c r="C12" s="20">
        <v>1</v>
      </c>
      <c r="D12" s="20">
        <v>0.88500000000000001</v>
      </c>
      <c r="E12" s="20">
        <v>1.5620000000000001</v>
      </c>
      <c r="F12" s="20">
        <f t="shared" si="0"/>
        <v>0.2</v>
      </c>
      <c r="G12" s="20">
        <f t="shared" si="1"/>
        <v>0.4425</v>
      </c>
      <c r="H12" s="20">
        <f t="shared" si="2"/>
        <v>0.39050000000000001</v>
      </c>
      <c r="I12" s="20">
        <f t="shared" si="3"/>
        <v>19.361084220716361</v>
      </c>
      <c r="J12" s="20">
        <f t="shared" si="4"/>
        <v>42.836398838334944</v>
      </c>
      <c r="K12" s="20">
        <f t="shared" si="5"/>
        <v>37.802516940948685</v>
      </c>
    </row>
    <row r="13" spans="1:15" ht="15.6" x14ac:dyDescent="0.3">
      <c r="A13" s="87"/>
      <c r="B13" s="2" t="s">
        <v>17</v>
      </c>
      <c r="C13" s="20">
        <v>1</v>
      </c>
      <c r="D13" s="20">
        <v>4.3769999999999998</v>
      </c>
      <c r="E13" s="20">
        <v>7.056</v>
      </c>
      <c r="F13" s="20">
        <f t="shared" si="0"/>
        <v>0.2</v>
      </c>
      <c r="G13" s="20">
        <f t="shared" si="1"/>
        <v>2.1884999999999999</v>
      </c>
      <c r="H13" s="20">
        <f t="shared" si="2"/>
        <v>1.764</v>
      </c>
      <c r="I13" s="20">
        <f t="shared" si="3"/>
        <v>4.8163756773028306</v>
      </c>
      <c r="J13" s="20">
        <f t="shared" si="4"/>
        <v>52.703190848886216</v>
      </c>
      <c r="K13" s="20">
        <f t="shared" si="5"/>
        <v>42.480433473810955</v>
      </c>
    </row>
    <row r="14" spans="1:15" ht="15.6" x14ac:dyDescent="0.3">
      <c r="A14" s="87"/>
      <c r="B14" s="2" t="s">
        <v>18</v>
      </c>
      <c r="C14" s="20">
        <v>1</v>
      </c>
      <c r="D14" s="20">
        <v>1.9570000000000001</v>
      </c>
      <c r="E14" s="20">
        <v>4.306</v>
      </c>
      <c r="F14" s="20">
        <f t="shared" si="0"/>
        <v>0.2</v>
      </c>
      <c r="G14" s="20">
        <f t="shared" si="1"/>
        <v>0.97850000000000004</v>
      </c>
      <c r="H14" s="20">
        <f t="shared" si="2"/>
        <v>1.0765</v>
      </c>
      <c r="I14" s="20">
        <f t="shared" si="3"/>
        <v>8.8691796008869179</v>
      </c>
      <c r="J14" s="20">
        <f t="shared" si="4"/>
        <v>43.392461197339252</v>
      </c>
      <c r="K14" s="20">
        <f t="shared" si="5"/>
        <v>47.738359201773839</v>
      </c>
    </row>
    <row r="15" spans="1:15" ht="15.6" x14ac:dyDescent="0.3">
      <c r="A15" s="87"/>
      <c r="B15" s="2" t="s">
        <v>19</v>
      </c>
      <c r="C15" s="20">
        <v>1</v>
      </c>
      <c r="D15" s="20">
        <v>6.2E-2</v>
      </c>
      <c r="E15" s="20">
        <v>0.67400000000000004</v>
      </c>
      <c r="F15" s="20">
        <f t="shared" si="0"/>
        <v>0.2</v>
      </c>
      <c r="G15" s="20">
        <f t="shared" si="1"/>
        <v>3.1E-2</v>
      </c>
      <c r="H15" s="20">
        <f t="shared" si="2"/>
        <v>0.16850000000000001</v>
      </c>
      <c r="I15" s="20">
        <f t="shared" si="3"/>
        <v>50.062578222778477</v>
      </c>
      <c r="J15" s="20">
        <f t="shared" si="4"/>
        <v>7.7596996245306622</v>
      </c>
      <c r="K15" s="20">
        <f t="shared" si="5"/>
        <v>42.177722152690869</v>
      </c>
    </row>
    <row r="16" spans="1:15" ht="15.6" x14ac:dyDescent="0.3">
      <c r="A16" s="87"/>
      <c r="B16" s="2" t="s">
        <v>20</v>
      </c>
      <c r="C16" s="20">
        <v>1</v>
      </c>
      <c r="D16" s="20">
        <v>4.8719999999999999</v>
      </c>
      <c r="E16" s="20">
        <v>2.891</v>
      </c>
      <c r="F16" s="20">
        <f t="shared" si="0"/>
        <v>0.2</v>
      </c>
      <c r="G16" s="20">
        <f t="shared" si="1"/>
        <v>2.4359999999999999</v>
      </c>
      <c r="H16" s="20">
        <f t="shared" si="2"/>
        <v>0.72275</v>
      </c>
      <c r="I16" s="20">
        <f t="shared" si="3"/>
        <v>5.9545962039449201</v>
      </c>
      <c r="J16" s="20">
        <f t="shared" si="4"/>
        <v>72.526981764049125</v>
      </c>
      <c r="K16" s="20">
        <f t="shared" si="5"/>
        <v>21.518422032005954</v>
      </c>
    </row>
    <row r="17" spans="1:11" ht="15.6" x14ac:dyDescent="0.3">
      <c r="A17" s="87"/>
      <c r="B17" s="2" t="s">
        <v>21</v>
      </c>
      <c r="C17" s="20">
        <v>1</v>
      </c>
      <c r="D17" s="20">
        <v>1.72</v>
      </c>
      <c r="E17" s="20">
        <v>3.6669999999999998</v>
      </c>
      <c r="F17" s="20">
        <f t="shared" si="0"/>
        <v>0.2</v>
      </c>
      <c r="G17" s="20">
        <f t="shared" si="1"/>
        <v>0.86</v>
      </c>
      <c r="H17" s="20">
        <f t="shared" si="2"/>
        <v>0.91674999999999995</v>
      </c>
      <c r="I17" s="20">
        <f t="shared" si="3"/>
        <v>10.117617301125586</v>
      </c>
      <c r="J17" s="20">
        <f t="shared" si="4"/>
        <v>43.505754394840011</v>
      </c>
      <c r="K17" s="20">
        <f t="shared" si="5"/>
        <v>46.376628304034398</v>
      </c>
    </row>
    <row r="18" spans="1:11" ht="15.6" x14ac:dyDescent="0.3">
      <c r="A18" s="87"/>
      <c r="B18" s="2" t="s">
        <v>22</v>
      </c>
      <c r="C18" s="20">
        <v>1</v>
      </c>
      <c r="D18" s="20">
        <v>0.26900000000000002</v>
      </c>
      <c r="E18" s="20">
        <v>0.221</v>
      </c>
      <c r="F18" s="20">
        <f t="shared" si="0"/>
        <v>0.2</v>
      </c>
      <c r="G18" s="20">
        <f t="shared" si="1"/>
        <v>0.13450000000000001</v>
      </c>
      <c r="H18" s="20">
        <f t="shared" si="2"/>
        <v>5.525E-2</v>
      </c>
      <c r="I18" s="20">
        <f t="shared" si="3"/>
        <v>51.314945477870424</v>
      </c>
      <c r="J18" s="20">
        <f t="shared" si="4"/>
        <v>34.509300833867862</v>
      </c>
      <c r="K18" s="20">
        <f t="shared" si="5"/>
        <v>14.175753688261706</v>
      </c>
    </row>
    <row r="19" spans="1:11" ht="15.6" x14ac:dyDescent="0.3">
      <c r="A19" s="87"/>
      <c r="B19" s="2" t="s">
        <v>23</v>
      </c>
      <c r="C19" s="20">
        <v>1</v>
      </c>
      <c r="D19" s="20">
        <v>0.27400000000000002</v>
      </c>
      <c r="E19" s="20">
        <v>0.626</v>
      </c>
      <c r="F19" s="20">
        <f t="shared" si="0"/>
        <v>0.2</v>
      </c>
      <c r="G19" s="20">
        <f t="shared" si="1"/>
        <v>0.13700000000000001</v>
      </c>
      <c r="H19" s="20">
        <f t="shared" si="2"/>
        <v>0.1565</v>
      </c>
      <c r="I19" s="20">
        <f t="shared" si="3"/>
        <v>40.526849037487331</v>
      </c>
      <c r="J19" s="20">
        <f t="shared" si="4"/>
        <v>27.760891590678828</v>
      </c>
      <c r="K19" s="20">
        <f t="shared" si="5"/>
        <v>31.712259371833834</v>
      </c>
    </row>
    <row r="20" spans="1:11" ht="15.6" x14ac:dyDescent="0.3">
      <c r="A20" s="87"/>
      <c r="B20" s="2" t="s">
        <v>24</v>
      </c>
      <c r="C20" s="20">
        <v>1</v>
      </c>
      <c r="D20" s="20">
        <v>1.901</v>
      </c>
      <c r="E20" s="20">
        <v>4.077</v>
      </c>
      <c r="F20" s="20">
        <f t="shared" si="0"/>
        <v>0.2</v>
      </c>
      <c r="G20" s="20">
        <f t="shared" si="1"/>
        <v>0.95050000000000001</v>
      </c>
      <c r="H20" s="20">
        <f t="shared" si="2"/>
        <v>1.01925</v>
      </c>
      <c r="I20" s="20">
        <f t="shared" si="3"/>
        <v>9.2176518032031343</v>
      </c>
      <c r="J20" s="20">
        <f t="shared" si="4"/>
        <v>43.806890194722889</v>
      </c>
      <c r="K20" s="20">
        <f t="shared" si="5"/>
        <v>46.975458002073971</v>
      </c>
    </row>
    <row r="21" spans="1:11" ht="15.6" x14ac:dyDescent="0.3">
      <c r="A21" s="87"/>
      <c r="B21" s="2" t="s">
        <v>25</v>
      </c>
      <c r="C21" s="20">
        <v>1</v>
      </c>
      <c r="D21" s="20">
        <v>1.002</v>
      </c>
      <c r="E21" s="20">
        <v>1.599</v>
      </c>
      <c r="F21" s="20">
        <f t="shared" si="0"/>
        <v>0.2</v>
      </c>
      <c r="G21" s="20">
        <f t="shared" si="1"/>
        <v>0.501</v>
      </c>
      <c r="H21" s="20">
        <f t="shared" si="2"/>
        <v>0.39974999999999999</v>
      </c>
      <c r="I21" s="20">
        <f t="shared" si="3"/>
        <v>18.169429934135817</v>
      </c>
      <c r="J21" s="20">
        <f t="shared" si="4"/>
        <v>45.514421985010216</v>
      </c>
      <c r="K21" s="20">
        <f t="shared" si="5"/>
        <v>36.316148080853964</v>
      </c>
    </row>
    <row r="22" spans="1:11" ht="15.6" x14ac:dyDescent="0.3">
      <c r="A22" s="87"/>
      <c r="B22" s="2" t="s">
        <v>26</v>
      </c>
      <c r="C22" s="20">
        <v>1</v>
      </c>
      <c r="D22" s="20">
        <v>3.5830000000000002</v>
      </c>
      <c r="E22" s="20">
        <v>5.4059999999999997</v>
      </c>
      <c r="F22" s="20">
        <f t="shared" si="0"/>
        <v>0.2</v>
      </c>
      <c r="G22" s="20">
        <f t="shared" si="1"/>
        <v>1.7915000000000001</v>
      </c>
      <c r="H22" s="20">
        <f t="shared" si="2"/>
        <v>1.3514999999999999</v>
      </c>
      <c r="I22" s="20">
        <f t="shared" si="3"/>
        <v>5.9826503140891418</v>
      </c>
      <c r="J22" s="20">
        <f t="shared" si="4"/>
        <v>53.589590188453485</v>
      </c>
      <c r="K22" s="20">
        <f t="shared" si="5"/>
        <v>40.427759497457373</v>
      </c>
    </row>
    <row r="23" spans="1:11" ht="15.6" x14ac:dyDescent="0.3">
      <c r="A23" s="87"/>
      <c r="B23" s="2" t="s">
        <v>27</v>
      </c>
      <c r="C23" s="20">
        <v>1</v>
      </c>
      <c r="D23" s="20">
        <v>1.054</v>
      </c>
      <c r="E23" s="20">
        <v>0.86299999999999999</v>
      </c>
      <c r="F23" s="20">
        <f t="shared" si="0"/>
        <v>0.2</v>
      </c>
      <c r="G23" s="20">
        <f t="shared" si="1"/>
        <v>0.52700000000000002</v>
      </c>
      <c r="H23" s="20">
        <f t="shared" si="2"/>
        <v>0.21575</v>
      </c>
      <c r="I23" s="20">
        <f t="shared" si="3"/>
        <v>21.214531954388754</v>
      </c>
      <c r="J23" s="20">
        <f t="shared" si="4"/>
        <v>55.900291699814375</v>
      </c>
      <c r="K23" s="20">
        <f t="shared" si="5"/>
        <v>22.885176345796868</v>
      </c>
    </row>
    <row r="24" spans="1:11" ht="15.6" x14ac:dyDescent="0.3">
      <c r="A24" s="87"/>
      <c r="B24" s="2" t="s">
        <v>28</v>
      </c>
      <c r="C24" s="20">
        <v>1</v>
      </c>
      <c r="D24" s="20">
        <v>4.4999999999999998E-2</v>
      </c>
      <c r="E24" s="20">
        <v>0.5</v>
      </c>
      <c r="F24" s="20">
        <f t="shared" si="0"/>
        <v>0.2</v>
      </c>
      <c r="G24" s="20">
        <f t="shared" si="1"/>
        <v>2.2499999999999999E-2</v>
      </c>
      <c r="H24" s="20">
        <f t="shared" si="2"/>
        <v>0.125</v>
      </c>
      <c r="I24" s="20">
        <f t="shared" si="3"/>
        <v>57.553956834532372</v>
      </c>
      <c r="J24" s="20">
        <f t="shared" si="4"/>
        <v>6.4748201438848909</v>
      </c>
      <c r="K24" s="20">
        <f t="shared" si="5"/>
        <v>35.97122302158273</v>
      </c>
    </row>
    <row r="25" spans="1:11" ht="15.6" x14ac:dyDescent="0.3">
      <c r="A25" s="87"/>
      <c r="B25" s="5" t="s">
        <v>29</v>
      </c>
      <c r="C25" s="20">
        <v>1</v>
      </c>
      <c r="D25" s="20">
        <v>0.63300000000000001</v>
      </c>
      <c r="E25" s="20">
        <v>1.133</v>
      </c>
      <c r="F25" s="20">
        <f t="shared" si="0"/>
        <v>0.2</v>
      </c>
      <c r="G25" s="20">
        <f t="shared" si="1"/>
        <v>0.3165</v>
      </c>
      <c r="H25" s="20">
        <f t="shared" si="2"/>
        <v>0.28325</v>
      </c>
      <c r="I25" s="20">
        <f t="shared" si="3"/>
        <v>25.007814942169432</v>
      </c>
      <c r="J25" s="20">
        <f t="shared" si="4"/>
        <v>39.57486714598312</v>
      </c>
      <c r="K25" s="20">
        <f t="shared" si="5"/>
        <v>35.417317911847455</v>
      </c>
    </row>
    <row r="26" spans="1:11" ht="15.6" x14ac:dyDescent="0.3">
      <c r="A26" s="87"/>
      <c r="B26" s="5" t="s">
        <v>30</v>
      </c>
      <c r="C26" s="20">
        <v>1</v>
      </c>
      <c r="D26" s="20">
        <v>1.9E-2</v>
      </c>
      <c r="E26" s="20">
        <v>1.02</v>
      </c>
      <c r="F26" s="20">
        <f t="shared" si="0"/>
        <v>0.2</v>
      </c>
      <c r="G26" s="20">
        <f t="shared" si="1"/>
        <v>9.4999999999999998E-3</v>
      </c>
      <c r="H26" s="20">
        <f t="shared" si="2"/>
        <v>0.255</v>
      </c>
      <c r="I26" s="20">
        <f t="shared" si="3"/>
        <v>43.057050592034443</v>
      </c>
      <c r="J26" s="20">
        <f t="shared" si="4"/>
        <v>2.045209903121636</v>
      </c>
      <c r="K26" s="20">
        <f t="shared" si="5"/>
        <v>54.897739504843912</v>
      </c>
    </row>
    <row r="27" spans="1:11" ht="15.6" x14ac:dyDescent="0.3">
      <c r="A27" s="87"/>
      <c r="B27" s="2" t="s">
        <v>31</v>
      </c>
      <c r="C27" s="20">
        <v>1</v>
      </c>
      <c r="D27" s="20">
        <v>5.8000000000000003E-2</v>
      </c>
      <c r="E27" s="20">
        <v>0.51500000000000001</v>
      </c>
      <c r="F27" s="20">
        <f t="shared" si="0"/>
        <v>0.2</v>
      </c>
      <c r="G27" s="20">
        <f t="shared" si="1"/>
        <v>2.9000000000000001E-2</v>
      </c>
      <c r="H27" s="20">
        <f t="shared" si="2"/>
        <v>0.12875</v>
      </c>
      <c r="I27" s="20">
        <f t="shared" si="3"/>
        <v>55.90496156533893</v>
      </c>
      <c r="J27" s="20">
        <f t="shared" si="4"/>
        <v>8.1062194269741443</v>
      </c>
      <c r="K27" s="20">
        <f t="shared" si="5"/>
        <v>35.988819007686935</v>
      </c>
    </row>
    <row r="28" spans="1:11" ht="15.6" x14ac:dyDescent="0.3">
      <c r="A28" s="87"/>
      <c r="B28" s="2" t="s">
        <v>32</v>
      </c>
      <c r="C28" s="20">
        <v>1</v>
      </c>
      <c r="D28" s="20">
        <v>0.29899999999999999</v>
      </c>
      <c r="E28" s="20">
        <v>0.61599999999999999</v>
      </c>
      <c r="F28" s="20">
        <f t="shared" si="0"/>
        <v>0.2</v>
      </c>
      <c r="G28" s="20">
        <f t="shared" si="1"/>
        <v>0.14949999999999999</v>
      </c>
      <c r="H28" s="20">
        <f t="shared" si="2"/>
        <v>0.154</v>
      </c>
      <c r="I28" s="20">
        <f t="shared" si="3"/>
        <v>39.72194637537239</v>
      </c>
      <c r="J28" s="20">
        <f t="shared" si="4"/>
        <v>29.692154915590859</v>
      </c>
      <c r="K28" s="20">
        <f t="shared" si="5"/>
        <v>30.585898709036741</v>
      </c>
    </row>
    <row r="29" spans="1:11" ht="15.6" x14ac:dyDescent="0.3">
      <c r="A29" s="94">
        <v>4</v>
      </c>
      <c r="B29" s="11" t="s">
        <v>93</v>
      </c>
      <c r="C29" s="21">
        <v>1</v>
      </c>
      <c r="D29" s="24">
        <v>0.53200000000000003</v>
      </c>
      <c r="E29" s="24">
        <v>2.15</v>
      </c>
      <c r="F29" s="21">
        <f t="shared" ref="F29:F40" si="6">C29/$M$2</f>
        <v>0.2</v>
      </c>
      <c r="G29" s="21">
        <f t="shared" ref="G29:G40" si="7">D29/$N$2</f>
        <v>0.26600000000000001</v>
      </c>
      <c r="H29" s="21">
        <f t="shared" ref="H29:H40" si="8">E29/$O$2</f>
        <v>0.53749999999999998</v>
      </c>
      <c r="I29" s="21">
        <f t="shared" ref="I29:I40" si="9">(F29/SUM($F29:$H29))*100</f>
        <v>19.930244145490782</v>
      </c>
      <c r="J29" s="21">
        <f t="shared" ref="J29:J40" si="10">(G29/SUM($F29:$H29))*100</f>
        <v>26.50722471350274</v>
      </c>
      <c r="K29" s="21">
        <f t="shared" ref="K29:K40" si="11">(H29/SUM($F29:$H29))*100</f>
        <v>53.562531141006474</v>
      </c>
    </row>
    <row r="30" spans="1:11" ht="15.6" x14ac:dyDescent="0.3">
      <c r="A30" s="94"/>
      <c r="B30" s="11" t="s">
        <v>94</v>
      </c>
      <c r="C30" s="21">
        <v>1</v>
      </c>
      <c r="D30" s="24">
        <v>0.873</v>
      </c>
      <c r="E30" s="24">
        <v>1.474</v>
      </c>
      <c r="F30" s="21">
        <f t="shared" si="6"/>
        <v>0.2</v>
      </c>
      <c r="G30" s="21">
        <f t="shared" si="7"/>
        <v>0.4365</v>
      </c>
      <c r="H30" s="21">
        <f t="shared" si="8"/>
        <v>0.36849999999999999</v>
      </c>
      <c r="I30" s="21">
        <f t="shared" si="9"/>
        <v>19.900497512437809</v>
      </c>
      <c r="J30" s="21">
        <f t="shared" si="10"/>
        <v>43.432835820895512</v>
      </c>
      <c r="K30" s="21">
        <f t="shared" si="11"/>
        <v>36.666666666666664</v>
      </c>
    </row>
    <row r="31" spans="1:11" ht="15.6" x14ac:dyDescent="0.3">
      <c r="A31" s="94"/>
      <c r="B31" s="11" t="s">
        <v>95</v>
      </c>
      <c r="C31" s="21">
        <v>1</v>
      </c>
      <c r="D31" s="24">
        <v>0.78900000000000003</v>
      </c>
      <c r="E31" s="24">
        <v>3.3690000000000002</v>
      </c>
      <c r="F31" s="21">
        <f t="shared" si="6"/>
        <v>0.2</v>
      </c>
      <c r="G31" s="21">
        <f t="shared" si="7"/>
        <v>0.39450000000000002</v>
      </c>
      <c r="H31" s="21">
        <f t="shared" si="8"/>
        <v>0.84225000000000005</v>
      </c>
      <c r="I31" s="21">
        <f t="shared" si="9"/>
        <v>13.920306246737429</v>
      </c>
      <c r="J31" s="21">
        <f t="shared" si="10"/>
        <v>27.45780407168958</v>
      </c>
      <c r="K31" s="21">
        <f t="shared" si="11"/>
        <v>58.621889681573002</v>
      </c>
    </row>
    <row r="32" spans="1:11" ht="15.6" x14ac:dyDescent="0.3">
      <c r="A32" s="94"/>
      <c r="B32" s="11" t="s">
        <v>96</v>
      </c>
      <c r="C32" s="21">
        <v>1</v>
      </c>
      <c r="D32" s="24">
        <v>0.17699999999999999</v>
      </c>
      <c r="E32" s="24">
        <v>0.78400000000000003</v>
      </c>
      <c r="F32" s="21">
        <f t="shared" si="6"/>
        <v>0.2</v>
      </c>
      <c r="G32" s="21">
        <f t="shared" si="7"/>
        <v>8.8499999999999995E-2</v>
      </c>
      <c r="H32" s="21">
        <f t="shared" si="8"/>
        <v>0.19600000000000001</v>
      </c>
      <c r="I32" s="21">
        <f t="shared" si="9"/>
        <v>41.279669762641902</v>
      </c>
      <c r="J32" s="21">
        <f t="shared" si="10"/>
        <v>18.266253869969042</v>
      </c>
      <c r="K32" s="21">
        <f t="shared" si="11"/>
        <v>40.454076367389064</v>
      </c>
    </row>
    <row r="33" spans="1:11" ht="15.6" x14ac:dyDescent="0.3">
      <c r="A33" s="94"/>
      <c r="B33" s="11" t="s">
        <v>97</v>
      </c>
      <c r="C33" s="21">
        <v>1</v>
      </c>
      <c r="D33" s="24">
        <v>0.38</v>
      </c>
      <c r="E33" s="24">
        <v>0.223</v>
      </c>
      <c r="F33" s="21">
        <f t="shared" si="6"/>
        <v>0.2</v>
      </c>
      <c r="G33" s="21">
        <f t="shared" si="7"/>
        <v>0.19</v>
      </c>
      <c r="H33" s="21">
        <f t="shared" si="8"/>
        <v>5.5750000000000001E-2</v>
      </c>
      <c r="I33" s="21">
        <f t="shared" si="9"/>
        <v>44.868199663488504</v>
      </c>
      <c r="J33" s="21">
        <f t="shared" si="10"/>
        <v>42.624789680314073</v>
      </c>
      <c r="K33" s="21">
        <f t="shared" si="11"/>
        <v>12.507010656197421</v>
      </c>
    </row>
    <row r="34" spans="1:11" ht="15.6" x14ac:dyDescent="0.3">
      <c r="A34" s="94"/>
      <c r="B34" s="11" t="s">
        <v>98</v>
      </c>
      <c r="C34" s="21">
        <v>1</v>
      </c>
      <c r="D34" s="24">
        <v>0.95299999999999996</v>
      </c>
      <c r="E34" s="24">
        <v>1.663</v>
      </c>
      <c r="F34" s="21">
        <f t="shared" si="6"/>
        <v>0.2</v>
      </c>
      <c r="G34" s="21">
        <f t="shared" si="7"/>
        <v>0.47649999999999998</v>
      </c>
      <c r="H34" s="21">
        <f t="shared" si="8"/>
        <v>0.41575000000000001</v>
      </c>
      <c r="I34" s="21">
        <f t="shared" si="9"/>
        <v>18.310826276035709</v>
      </c>
      <c r="J34" s="21">
        <f t="shared" si="10"/>
        <v>43.625543602655071</v>
      </c>
      <c r="K34" s="21">
        <f t="shared" si="11"/>
        <v>38.063630121309231</v>
      </c>
    </row>
    <row r="35" spans="1:11" ht="15.6" x14ac:dyDescent="0.3">
      <c r="A35" s="94"/>
      <c r="B35" s="11" t="s">
        <v>99</v>
      </c>
      <c r="C35" s="21">
        <v>1</v>
      </c>
      <c r="D35" s="24">
        <v>0.216</v>
      </c>
      <c r="E35" s="24">
        <v>0.67800000000000005</v>
      </c>
      <c r="F35" s="21">
        <f t="shared" si="6"/>
        <v>0.2</v>
      </c>
      <c r="G35" s="21">
        <f t="shared" si="7"/>
        <v>0.108</v>
      </c>
      <c r="H35" s="21">
        <f t="shared" si="8"/>
        <v>0.16950000000000001</v>
      </c>
      <c r="I35" s="21">
        <f t="shared" si="9"/>
        <v>41.8848167539267</v>
      </c>
      <c r="J35" s="21">
        <f t="shared" si="10"/>
        <v>22.617801047120416</v>
      </c>
      <c r="K35" s="21">
        <f t="shared" si="11"/>
        <v>35.497382198952884</v>
      </c>
    </row>
    <row r="36" spans="1:11" ht="15.6" x14ac:dyDescent="0.3">
      <c r="A36" s="94"/>
      <c r="B36" s="11" t="s">
        <v>100</v>
      </c>
      <c r="C36" s="21">
        <v>1</v>
      </c>
      <c r="D36" s="24">
        <v>0.41099999999999998</v>
      </c>
      <c r="E36" s="24">
        <v>0.65200000000000002</v>
      </c>
      <c r="F36" s="21">
        <f t="shared" si="6"/>
        <v>0.2</v>
      </c>
      <c r="G36" s="21">
        <f t="shared" si="7"/>
        <v>0.20549999999999999</v>
      </c>
      <c r="H36" s="21">
        <f t="shared" si="8"/>
        <v>0.16300000000000001</v>
      </c>
      <c r="I36" s="21">
        <f t="shared" si="9"/>
        <v>35.180299032541775</v>
      </c>
      <c r="J36" s="21">
        <f t="shared" si="10"/>
        <v>36.147757255936675</v>
      </c>
      <c r="K36" s="21">
        <f t="shared" si="11"/>
        <v>28.671943711521546</v>
      </c>
    </row>
    <row r="37" spans="1:11" ht="15.6" x14ac:dyDescent="0.3">
      <c r="A37" s="94"/>
      <c r="B37" s="11" t="s">
        <v>101</v>
      </c>
      <c r="C37" s="21">
        <v>1</v>
      </c>
      <c r="D37" s="24">
        <v>2.0350000000000001</v>
      </c>
      <c r="E37" s="24">
        <v>2.7829999999999999</v>
      </c>
      <c r="F37" s="21">
        <f t="shared" si="6"/>
        <v>0.2</v>
      </c>
      <c r="G37" s="21">
        <f t="shared" si="7"/>
        <v>1.0175000000000001</v>
      </c>
      <c r="H37" s="21">
        <f t="shared" si="8"/>
        <v>0.69574999999999998</v>
      </c>
      <c r="I37" s="21">
        <f t="shared" si="9"/>
        <v>10.453416960669019</v>
      </c>
      <c r="J37" s="21">
        <f t="shared" si="10"/>
        <v>53.181758787403631</v>
      </c>
      <c r="K37" s="21">
        <f t="shared" si="11"/>
        <v>36.364824251927345</v>
      </c>
    </row>
    <row r="38" spans="1:11" ht="15.6" x14ac:dyDescent="0.3">
      <c r="A38" s="94"/>
      <c r="B38" s="11" t="s">
        <v>102</v>
      </c>
      <c r="C38" s="21">
        <v>1</v>
      </c>
      <c r="D38" s="24">
        <v>1.6319999999999999</v>
      </c>
      <c r="E38" s="24">
        <v>1.6020000000000001</v>
      </c>
      <c r="F38" s="21">
        <f t="shared" si="6"/>
        <v>0.2</v>
      </c>
      <c r="G38" s="21">
        <f t="shared" si="7"/>
        <v>0.81599999999999995</v>
      </c>
      <c r="H38" s="21">
        <f t="shared" si="8"/>
        <v>0.40050000000000002</v>
      </c>
      <c r="I38" s="21">
        <f t="shared" si="9"/>
        <v>14.119308153900459</v>
      </c>
      <c r="J38" s="21">
        <f t="shared" si="10"/>
        <v>57.60677726791387</v>
      </c>
      <c r="K38" s="21">
        <f t="shared" si="11"/>
        <v>28.273914578185668</v>
      </c>
    </row>
    <row r="39" spans="1:11" ht="15.6" x14ac:dyDescent="0.3">
      <c r="A39" s="94"/>
      <c r="B39" s="11" t="s">
        <v>103</v>
      </c>
      <c r="C39" s="21">
        <v>1</v>
      </c>
      <c r="D39" s="24">
        <v>0.72</v>
      </c>
      <c r="E39" s="24">
        <v>1.58</v>
      </c>
      <c r="F39" s="21">
        <f t="shared" si="6"/>
        <v>0.2</v>
      </c>
      <c r="G39" s="21">
        <f t="shared" si="7"/>
        <v>0.36</v>
      </c>
      <c r="H39" s="21">
        <f t="shared" si="8"/>
        <v>0.39500000000000002</v>
      </c>
      <c r="I39" s="21">
        <f t="shared" si="9"/>
        <v>20.94240837696335</v>
      </c>
      <c r="J39" s="21">
        <f t="shared" si="10"/>
        <v>37.696335078534027</v>
      </c>
      <c r="K39" s="21">
        <f t="shared" si="11"/>
        <v>41.361256544502616</v>
      </c>
    </row>
    <row r="40" spans="1:11" ht="15.6" x14ac:dyDescent="0.3">
      <c r="A40" s="94"/>
      <c r="B40" s="11" t="s">
        <v>104</v>
      </c>
      <c r="C40" s="21">
        <v>1</v>
      </c>
      <c r="D40" s="24">
        <v>0.32800000000000001</v>
      </c>
      <c r="E40" s="24">
        <v>0.50900000000000001</v>
      </c>
      <c r="F40" s="21">
        <f t="shared" si="6"/>
        <v>0.2</v>
      </c>
      <c r="G40" s="21">
        <f t="shared" si="7"/>
        <v>0.16400000000000001</v>
      </c>
      <c r="H40" s="21">
        <f t="shared" si="8"/>
        <v>0.12725</v>
      </c>
      <c r="I40" s="21">
        <f t="shared" si="9"/>
        <v>40.712468193384225</v>
      </c>
      <c r="J40" s="21">
        <f t="shared" si="10"/>
        <v>33.384223918575067</v>
      </c>
      <c r="K40" s="21">
        <f t="shared" si="11"/>
        <v>25.903307888040715</v>
      </c>
    </row>
    <row r="41" spans="1:11" ht="15.6" x14ac:dyDescent="0.3">
      <c r="A41" s="96">
        <v>5</v>
      </c>
      <c r="B41" s="31" t="s">
        <v>107</v>
      </c>
      <c r="C41" s="40">
        <v>1</v>
      </c>
      <c r="D41" s="41">
        <v>4.2999999999999997E-2</v>
      </c>
      <c r="E41" s="41">
        <v>0.53300000000000003</v>
      </c>
      <c r="F41" s="40">
        <f t="shared" ref="F41:F76" si="12">C41/$M$2</f>
        <v>0.2</v>
      </c>
      <c r="G41" s="40">
        <f t="shared" ref="G41:G56" si="13">D41/$N$2</f>
        <v>2.1499999999999998E-2</v>
      </c>
      <c r="H41" s="40">
        <f t="shared" ref="H41:H56" si="14">E41/$O$2</f>
        <v>0.13325000000000001</v>
      </c>
      <c r="I41" s="40">
        <f t="shared" ref="I41:I56" si="15">(F41/SUM($F41:$H41))*100</f>
        <v>56.377730796335449</v>
      </c>
      <c r="J41" s="40">
        <f t="shared" ref="J41:J56" si="16">(G41/SUM($F41:$H41))*100</f>
        <v>6.0606060606060597</v>
      </c>
      <c r="K41" s="40">
        <f t="shared" ref="K41:K56" si="17">(H41/SUM($F41:$H41))*100</f>
        <v>37.561663143058496</v>
      </c>
    </row>
    <row r="42" spans="1:11" ht="15.6" x14ac:dyDescent="0.3">
      <c r="A42" s="96"/>
      <c r="B42" s="31" t="s">
        <v>108</v>
      </c>
      <c r="C42" s="40">
        <v>1</v>
      </c>
      <c r="D42" s="41">
        <v>2.609</v>
      </c>
      <c r="E42" s="41">
        <v>2.0329999999999999</v>
      </c>
      <c r="F42" s="40">
        <f t="shared" si="12"/>
        <v>0.2</v>
      </c>
      <c r="G42" s="40">
        <f t="shared" si="13"/>
        <v>1.3045</v>
      </c>
      <c r="H42" s="40">
        <f t="shared" si="14"/>
        <v>0.50824999999999998</v>
      </c>
      <c r="I42" s="40">
        <f t="shared" si="15"/>
        <v>9.9366538318221345</v>
      </c>
      <c r="J42" s="40">
        <f t="shared" si="16"/>
        <v>64.811824618059859</v>
      </c>
      <c r="K42" s="40">
        <f t="shared" si="17"/>
        <v>25.251521550117996</v>
      </c>
    </row>
    <row r="43" spans="1:11" ht="15.6" x14ac:dyDescent="0.3">
      <c r="A43" s="96"/>
      <c r="B43" s="31" t="s">
        <v>109</v>
      </c>
      <c r="C43" s="40">
        <v>1</v>
      </c>
      <c r="D43" s="41">
        <v>0.73399999999999999</v>
      </c>
      <c r="E43" s="41">
        <v>1.264</v>
      </c>
      <c r="F43" s="40">
        <f t="shared" si="12"/>
        <v>0.2</v>
      </c>
      <c r="G43" s="40">
        <f t="shared" si="13"/>
        <v>0.36699999999999999</v>
      </c>
      <c r="H43" s="40">
        <f t="shared" si="14"/>
        <v>0.316</v>
      </c>
      <c r="I43" s="40">
        <f t="shared" si="15"/>
        <v>22.650056625141566</v>
      </c>
      <c r="J43" s="40">
        <f t="shared" si="16"/>
        <v>41.562853907134766</v>
      </c>
      <c r="K43" s="40">
        <f t="shared" si="17"/>
        <v>35.787089467723668</v>
      </c>
    </row>
    <row r="44" spans="1:11" ht="15.6" x14ac:dyDescent="0.3">
      <c r="A44" s="96"/>
      <c r="B44" s="31" t="s">
        <v>110</v>
      </c>
      <c r="C44" s="40">
        <v>1</v>
      </c>
      <c r="D44" s="41">
        <v>4.8529999999999998</v>
      </c>
      <c r="E44" s="41">
        <v>1.635</v>
      </c>
      <c r="F44" s="40">
        <f t="shared" si="12"/>
        <v>0.2</v>
      </c>
      <c r="G44" s="40">
        <f t="shared" si="13"/>
        <v>2.4264999999999999</v>
      </c>
      <c r="H44" s="40">
        <f t="shared" si="14"/>
        <v>0.40875</v>
      </c>
      <c r="I44" s="40">
        <f t="shared" si="15"/>
        <v>6.589243060703402</v>
      </c>
      <c r="J44" s="40">
        <f t="shared" si="16"/>
        <v>79.943991433984024</v>
      </c>
      <c r="K44" s="40">
        <f t="shared" si="17"/>
        <v>13.466765505312578</v>
      </c>
    </row>
    <row r="45" spans="1:11" ht="15.6" x14ac:dyDescent="0.3">
      <c r="A45" s="96"/>
      <c r="B45" s="31" t="s">
        <v>111</v>
      </c>
      <c r="C45" s="40">
        <v>1</v>
      </c>
      <c r="D45" s="41">
        <v>0.313</v>
      </c>
      <c r="E45" s="41">
        <v>0.85099999999999998</v>
      </c>
      <c r="F45" s="40">
        <f t="shared" si="12"/>
        <v>0.2</v>
      </c>
      <c r="G45" s="40">
        <f t="shared" si="13"/>
        <v>0.1565</v>
      </c>
      <c r="H45" s="40">
        <f t="shared" si="14"/>
        <v>0.21274999999999999</v>
      </c>
      <c r="I45" s="40">
        <f t="shared" si="15"/>
        <v>35.13394817742644</v>
      </c>
      <c r="J45" s="40">
        <f t="shared" si="16"/>
        <v>27.492314448836186</v>
      </c>
      <c r="K45" s="40">
        <f t="shared" si="17"/>
        <v>37.37373737373737</v>
      </c>
    </row>
    <row r="46" spans="1:11" ht="15.6" x14ac:dyDescent="0.3">
      <c r="A46" s="96"/>
      <c r="B46" s="31" t="s">
        <v>112</v>
      </c>
      <c r="C46" s="40">
        <v>1</v>
      </c>
      <c r="D46" s="41">
        <v>0.01</v>
      </c>
      <c r="E46" s="41">
        <v>0.124</v>
      </c>
      <c r="F46" s="40">
        <f t="shared" si="12"/>
        <v>0.2</v>
      </c>
      <c r="G46" s="40">
        <f t="shared" si="13"/>
        <v>5.0000000000000001E-3</v>
      </c>
      <c r="H46" s="40">
        <f t="shared" si="14"/>
        <v>3.1E-2</v>
      </c>
      <c r="I46" s="40">
        <f t="shared" si="15"/>
        <v>84.745762711864401</v>
      </c>
      <c r="J46" s="40">
        <f t="shared" si="16"/>
        <v>2.1186440677966099</v>
      </c>
      <c r="K46" s="40">
        <f t="shared" si="17"/>
        <v>13.135593220338981</v>
      </c>
    </row>
    <row r="47" spans="1:11" ht="15.6" x14ac:dyDescent="0.3">
      <c r="A47" s="96"/>
      <c r="B47" s="31" t="s">
        <v>113</v>
      </c>
      <c r="C47" s="40">
        <v>1</v>
      </c>
      <c r="D47" s="41">
        <v>0.49299999999999999</v>
      </c>
      <c r="E47" s="41">
        <v>0.68100000000000005</v>
      </c>
      <c r="F47" s="40">
        <f t="shared" si="12"/>
        <v>0.2</v>
      </c>
      <c r="G47" s="40">
        <f t="shared" si="13"/>
        <v>0.2465</v>
      </c>
      <c r="H47" s="40">
        <f t="shared" si="14"/>
        <v>0.17025000000000001</v>
      </c>
      <c r="I47" s="40">
        <f t="shared" si="15"/>
        <v>32.428050263477907</v>
      </c>
      <c r="J47" s="40">
        <f t="shared" si="16"/>
        <v>39.967571949736517</v>
      </c>
      <c r="K47" s="40">
        <f t="shared" si="17"/>
        <v>27.604377786785573</v>
      </c>
    </row>
    <row r="48" spans="1:11" ht="15.6" x14ac:dyDescent="0.3">
      <c r="A48" s="96"/>
      <c r="B48" s="31" t="s">
        <v>114</v>
      </c>
      <c r="C48" s="40">
        <v>1</v>
      </c>
      <c r="D48" s="41">
        <v>0.27500000000000002</v>
      </c>
      <c r="E48" s="41">
        <v>9.5000000000000001E-2</v>
      </c>
      <c r="F48" s="40">
        <f t="shared" si="12"/>
        <v>0.2</v>
      </c>
      <c r="G48" s="40">
        <f t="shared" si="13"/>
        <v>0.13750000000000001</v>
      </c>
      <c r="H48" s="40">
        <f t="shared" si="14"/>
        <v>2.375E-2</v>
      </c>
      <c r="I48" s="40">
        <f t="shared" si="15"/>
        <v>55.363321799307961</v>
      </c>
      <c r="J48" s="40">
        <f t="shared" si="16"/>
        <v>38.062283737024224</v>
      </c>
      <c r="K48" s="40">
        <f t="shared" si="17"/>
        <v>6.5743944636678195</v>
      </c>
    </row>
    <row r="49" spans="1:11" ht="15.6" x14ac:dyDescent="0.3">
      <c r="A49" s="96"/>
      <c r="B49" s="31" t="s">
        <v>115</v>
      </c>
      <c r="C49" s="40">
        <v>1</v>
      </c>
      <c r="D49" s="41">
        <v>1.4490000000000001</v>
      </c>
      <c r="E49" s="41">
        <v>3.4009999999999998</v>
      </c>
      <c r="F49" s="40">
        <f t="shared" si="12"/>
        <v>0.2</v>
      </c>
      <c r="G49" s="40">
        <f t="shared" si="13"/>
        <v>0.72450000000000003</v>
      </c>
      <c r="H49" s="40">
        <f t="shared" si="14"/>
        <v>0.85024999999999995</v>
      </c>
      <c r="I49" s="40">
        <f t="shared" si="15"/>
        <v>11.269192844062545</v>
      </c>
      <c r="J49" s="40">
        <f t="shared" si="16"/>
        <v>40.82265107761657</v>
      </c>
      <c r="K49" s="40">
        <f t="shared" si="17"/>
        <v>47.908156078320886</v>
      </c>
    </row>
    <row r="50" spans="1:11" ht="15.6" x14ac:dyDescent="0.3">
      <c r="A50" s="96"/>
      <c r="B50" s="31" t="s">
        <v>116</v>
      </c>
      <c r="C50" s="40">
        <v>1</v>
      </c>
      <c r="D50" s="41">
        <v>0.152</v>
      </c>
      <c r="E50" s="41">
        <v>0.61099999999999999</v>
      </c>
      <c r="F50" s="40">
        <f t="shared" si="12"/>
        <v>0.2</v>
      </c>
      <c r="G50" s="40">
        <f t="shared" si="13"/>
        <v>7.5999999999999998E-2</v>
      </c>
      <c r="H50" s="40">
        <f t="shared" si="14"/>
        <v>0.15275</v>
      </c>
      <c r="I50" s="40">
        <f t="shared" si="15"/>
        <v>46.647230320699705</v>
      </c>
      <c r="J50" s="40">
        <f t="shared" si="16"/>
        <v>17.725947521865887</v>
      </c>
      <c r="K50" s="40">
        <f t="shared" si="17"/>
        <v>35.626822157434404</v>
      </c>
    </row>
    <row r="51" spans="1:11" ht="15.6" x14ac:dyDescent="0.3">
      <c r="A51" s="96"/>
      <c r="B51" s="31" t="s">
        <v>117</v>
      </c>
      <c r="C51" s="40">
        <v>1</v>
      </c>
      <c r="D51" s="41">
        <v>3.157</v>
      </c>
      <c r="E51" s="41">
        <v>5.806</v>
      </c>
      <c r="F51" s="40">
        <f t="shared" si="12"/>
        <v>0.2</v>
      </c>
      <c r="G51" s="40">
        <f t="shared" si="13"/>
        <v>1.5785</v>
      </c>
      <c r="H51" s="40">
        <f t="shared" si="14"/>
        <v>1.4515</v>
      </c>
      <c r="I51" s="40">
        <f t="shared" si="15"/>
        <v>6.1919504643962853</v>
      </c>
      <c r="J51" s="40">
        <f t="shared" si="16"/>
        <v>48.869969040247682</v>
      </c>
      <c r="K51" s="40">
        <f t="shared" si="17"/>
        <v>44.938080495356033</v>
      </c>
    </row>
    <row r="52" spans="1:11" ht="15.6" x14ac:dyDescent="0.3">
      <c r="A52" s="96"/>
      <c r="B52" s="31" t="s">
        <v>118</v>
      </c>
      <c r="C52" s="40">
        <v>1</v>
      </c>
      <c r="D52" s="41">
        <v>0.69499999999999995</v>
      </c>
      <c r="E52" s="41">
        <v>2.74</v>
      </c>
      <c r="F52" s="40">
        <f t="shared" si="12"/>
        <v>0.2</v>
      </c>
      <c r="G52" s="40">
        <f t="shared" si="13"/>
        <v>0.34749999999999998</v>
      </c>
      <c r="H52" s="40">
        <f t="shared" si="14"/>
        <v>0.68500000000000005</v>
      </c>
      <c r="I52" s="40">
        <f t="shared" si="15"/>
        <v>16.227180527383371</v>
      </c>
      <c r="J52" s="40">
        <f t="shared" si="16"/>
        <v>28.1947261663286</v>
      </c>
      <c r="K52" s="40">
        <f t="shared" si="17"/>
        <v>55.578093306288032</v>
      </c>
    </row>
    <row r="53" spans="1:11" ht="15.6" x14ac:dyDescent="0.3">
      <c r="A53" s="96"/>
      <c r="B53" s="31" t="s">
        <v>119</v>
      </c>
      <c r="C53" s="40">
        <v>1</v>
      </c>
      <c r="D53" s="41">
        <v>0.30599999999999999</v>
      </c>
      <c r="E53" s="41">
        <v>4.1349999999999998</v>
      </c>
      <c r="F53" s="40">
        <f t="shared" si="12"/>
        <v>0.2</v>
      </c>
      <c r="G53" s="40">
        <f t="shared" si="13"/>
        <v>0.153</v>
      </c>
      <c r="H53" s="40">
        <f t="shared" si="14"/>
        <v>1.0337499999999999</v>
      </c>
      <c r="I53" s="40">
        <f t="shared" si="15"/>
        <v>14.422210203713719</v>
      </c>
      <c r="J53" s="40">
        <f t="shared" si="16"/>
        <v>11.032990805840996</v>
      </c>
      <c r="K53" s="40">
        <f t="shared" si="17"/>
        <v>74.544798990445287</v>
      </c>
    </row>
    <row r="54" spans="1:11" ht="15.6" x14ac:dyDescent="0.3">
      <c r="A54" s="96"/>
      <c r="B54" s="31" t="s">
        <v>120</v>
      </c>
      <c r="C54" s="40">
        <v>1</v>
      </c>
      <c r="D54" s="41">
        <v>9.2999999999999999E-2</v>
      </c>
      <c r="E54" s="41">
        <v>1.1200000000000001</v>
      </c>
      <c r="F54" s="40">
        <f t="shared" si="12"/>
        <v>0.2</v>
      </c>
      <c r="G54" s="40">
        <f t="shared" si="13"/>
        <v>4.65E-2</v>
      </c>
      <c r="H54" s="40">
        <f t="shared" si="14"/>
        <v>0.28000000000000003</v>
      </c>
      <c r="I54" s="40">
        <f t="shared" si="15"/>
        <v>37.986704653371319</v>
      </c>
      <c r="J54" s="40">
        <f t="shared" si="16"/>
        <v>8.8319088319088337</v>
      </c>
      <c r="K54" s="40">
        <f t="shared" si="17"/>
        <v>53.181386514719854</v>
      </c>
    </row>
    <row r="55" spans="1:11" ht="15.6" x14ac:dyDescent="0.3">
      <c r="A55" s="96"/>
      <c r="B55" s="31" t="s">
        <v>122</v>
      </c>
      <c r="C55" s="40">
        <v>1</v>
      </c>
      <c r="D55" s="41">
        <v>5.2999999999999999E-2</v>
      </c>
      <c r="E55" s="41">
        <v>0.66800000000000004</v>
      </c>
      <c r="F55" s="40">
        <f t="shared" si="12"/>
        <v>0.2</v>
      </c>
      <c r="G55" s="40">
        <f t="shared" si="13"/>
        <v>2.6499999999999999E-2</v>
      </c>
      <c r="H55" s="40">
        <f t="shared" si="14"/>
        <v>0.16700000000000001</v>
      </c>
      <c r="I55" s="40">
        <f t="shared" si="15"/>
        <v>50.825921219822114</v>
      </c>
      <c r="J55" s="40">
        <f t="shared" si="16"/>
        <v>6.7344345616264292</v>
      </c>
      <c r="K55" s="40">
        <f t="shared" si="17"/>
        <v>42.439644218551464</v>
      </c>
    </row>
    <row r="56" spans="1:11" ht="15.6" x14ac:dyDescent="0.3">
      <c r="A56" s="96"/>
      <c r="B56" s="31" t="s">
        <v>123</v>
      </c>
      <c r="C56" s="40">
        <v>1</v>
      </c>
      <c r="D56" s="41">
        <v>0.19500000000000001</v>
      </c>
      <c r="E56" s="41">
        <v>0.76200000000000001</v>
      </c>
      <c r="F56" s="40">
        <f t="shared" si="12"/>
        <v>0.2</v>
      </c>
      <c r="G56" s="40">
        <f t="shared" si="13"/>
        <v>9.7500000000000003E-2</v>
      </c>
      <c r="H56" s="40">
        <f t="shared" si="14"/>
        <v>0.1905</v>
      </c>
      <c r="I56" s="40">
        <f t="shared" si="15"/>
        <v>40.983606557377051</v>
      </c>
      <c r="J56" s="40">
        <f t="shared" si="16"/>
        <v>19.979508196721312</v>
      </c>
      <c r="K56" s="40">
        <f t="shared" si="17"/>
        <v>39.036885245901644</v>
      </c>
    </row>
    <row r="57" spans="1:11" ht="15.6" x14ac:dyDescent="0.3">
      <c r="A57" s="91">
        <v>6</v>
      </c>
      <c r="B57" s="47" t="s">
        <v>121</v>
      </c>
      <c r="C57" s="52">
        <v>1</v>
      </c>
      <c r="D57" s="53">
        <v>0.04</v>
      </c>
      <c r="E57" s="53">
        <v>0.66100000000000003</v>
      </c>
      <c r="F57" s="52">
        <f t="shared" si="12"/>
        <v>0.2</v>
      </c>
      <c r="G57" s="52">
        <f t="shared" ref="G57:G76" si="18">D57/$N$2</f>
        <v>0.02</v>
      </c>
      <c r="H57" s="52">
        <f t="shared" ref="H57:H76" si="19">E57/$O$2</f>
        <v>0.16525000000000001</v>
      </c>
      <c r="I57" s="52">
        <f t="shared" ref="I57:I76" si="20">(F57/SUM($F57:$H57))*100</f>
        <v>51.914341336794287</v>
      </c>
      <c r="J57" s="52">
        <f t="shared" ref="J57:J76" si="21">(G57/SUM($F57:$H57))*100</f>
        <v>5.1914341336794294</v>
      </c>
      <c r="K57" s="52">
        <f t="shared" ref="K57:K76" si="22">(H57/SUM($F57:$H57))*100</f>
        <v>42.894224529526284</v>
      </c>
    </row>
    <row r="58" spans="1:11" ht="15.6" x14ac:dyDescent="0.3">
      <c r="A58" s="91"/>
      <c r="B58" s="47" t="s">
        <v>125</v>
      </c>
      <c r="C58" s="52">
        <v>1</v>
      </c>
      <c r="D58" s="53">
        <v>5.8999999999999997E-2</v>
      </c>
      <c r="E58" s="53">
        <v>1.52</v>
      </c>
      <c r="F58" s="52">
        <f t="shared" si="12"/>
        <v>0.2</v>
      </c>
      <c r="G58" s="52">
        <f t="shared" si="18"/>
        <v>2.9499999999999998E-2</v>
      </c>
      <c r="H58" s="52">
        <f t="shared" si="19"/>
        <v>0.38</v>
      </c>
      <c r="I58" s="52">
        <f t="shared" si="20"/>
        <v>32.813781788351108</v>
      </c>
      <c r="J58" s="52">
        <f t="shared" si="21"/>
        <v>4.8400328137817876</v>
      </c>
      <c r="K58" s="52">
        <f t="shared" si="22"/>
        <v>62.346185397867103</v>
      </c>
    </row>
    <row r="59" spans="1:11" ht="15.6" x14ac:dyDescent="0.3">
      <c r="A59" s="91"/>
      <c r="B59" s="47" t="s">
        <v>126</v>
      </c>
      <c r="C59" s="52">
        <v>1</v>
      </c>
      <c r="D59" s="53">
        <v>6.8000000000000005E-2</v>
      </c>
      <c r="E59" s="53">
        <v>0.626</v>
      </c>
      <c r="F59" s="52">
        <f t="shared" si="12"/>
        <v>0.2</v>
      </c>
      <c r="G59" s="52">
        <f t="shared" si="18"/>
        <v>3.4000000000000002E-2</v>
      </c>
      <c r="H59" s="52">
        <f t="shared" si="19"/>
        <v>0.1565</v>
      </c>
      <c r="I59" s="52">
        <f t="shared" si="20"/>
        <v>51.216389244558258</v>
      </c>
      <c r="J59" s="52">
        <f t="shared" si="21"/>
        <v>8.7067861715749046</v>
      </c>
      <c r="K59" s="52">
        <f t="shared" si="22"/>
        <v>40.076824583866838</v>
      </c>
    </row>
    <row r="60" spans="1:11" ht="15.6" x14ac:dyDescent="0.3">
      <c r="A60" s="91"/>
      <c r="B60" s="47" t="s">
        <v>127</v>
      </c>
      <c r="C60" s="52">
        <v>1</v>
      </c>
      <c r="D60" s="53">
        <v>6.8000000000000005E-2</v>
      </c>
      <c r="E60" s="53">
        <v>0.50600000000000001</v>
      </c>
      <c r="F60" s="52">
        <f t="shared" si="12"/>
        <v>0.2</v>
      </c>
      <c r="G60" s="52">
        <f t="shared" si="18"/>
        <v>3.4000000000000002E-2</v>
      </c>
      <c r="H60" s="52">
        <f t="shared" si="19"/>
        <v>0.1265</v>
      </c>
      <c r="I60" s="52">
        <f t="shared" si="20"/>
        <v>55.478502080443825</v>
      </c>
      <c r="J60" s="52">
        <f t="shared" si="21"/>
        <v>9.4313453536754501</v>
      </c>
      <c r="K60" s="52">
        <f t="shared" si="22"/>
        <v>35.090152565880715</v>
      </c>
    </row>
    <row r="61" spans="1:11" ht="15.6" x14ac:dyDescent="0.3">
      <c r="A61" s="91"/>
      <c r="B61" s="47" t="s">
        <v>128</v>
      </c>
      <c r="C61" s="52">
        <v>1</v>
      </c>
      <c r="D61" s="53">
        <v>3.5999999999999997E-2</v>
      </c>
      <c r="E61" s="53">
        <v>0.24099999999999999</v>
      </c>
      <c r="F61" s="52">
        <f t="shared" si="12"/>
        <v>0.2</v>
      </c>
      <c r="G61" s="52">
        <f t="shared" si="18"/>
        <v>1.7999999999999999E-2</v>
      </c>
      <c r="H61" s="52">
        <f t="shared" si="19"/>
        <v>6.0249999999999998E-2</v>
      </c>
      <c r="I61" s="52">
        <f t="shared" si="20"/>
        <v>71.877807726864347</v>
      </c>
      <c r="J61" s="52">
        <f t="shared" si="21"/>
        <v>6.4690026954177888</v>
      </c>
      <c r="K61" s="52">
        <f t="shared" si="22"/>
        <v>21.653189577717878</v>
      </c>
    </row>
    <row r="62" spans="1:11" ht="15.6" x14ac:dyDescent="0.3">
      <c r="A62" s="91"/>
      <c r="B62" s="47" t="s">
        <v>129</v>
      </c>
      <c r="C62" s="52">
        <v>1</v>
      </c>
      <c r="D62" s="53">
        <v>6.2E-2</v>
      </c>
      <c r="E62" s="53">
        <v>0.122</v>
      </c>
      <c r="F62" s="52">
        <f t="shared" si="12"/>
        <v>0.2</v>
      </c>
      <c r="G62" s="52">
        <f t="shared" si="18"/>
        <v>3.1E-2</v>
      </c>
      <c r="H62" s="52">
        <f t="shared" si="19"/>
        <v>3.0499999999999999E-2</v>
      </c>
      <c r="I62" s="52">
        <f t="shared" si="20"/>
        <v>76.48183556405354</v>
      </c>
      <c r="J62" s="52">
        <f t="shared" si="21"/>
        <v>11.854684512428298</v>
      </c>
      <c r="K62" s="52">
        <f t="shared" si="22"/>
        <v>11.663479923518164</v>
      </c>
    </row>
    <row r="63" spans="1:11" ht="15.6" x14ac:dyDescent="0.3">
      <c r="A63" s="91"/>
      <c r="B63" s="47" t="s">
        <v>130</v>
      </c>
      <c r="C63" s="52">
        <v>1</v>
      </c>
      <c r="D63" s="53">
        <v>0.05</v>
      </c>
      <c r="E63" s="53">
        <v>5.7000000000000002E-2</v>
      </c>
      <c r="F63" s="52">
        <f t="shared" si="12"/>
        <v>0.2</v>
      </c>
      <c r="G63" s="52">
        <f t="shared" si="18"/>
        <v>2.5000000000000001E-2</v>
      </c>
      <c r="H63" s="52">
        <f t="shared" si="19"/>
        <v>1.4250000000000001E-2</v>
      </c>
      <c r="I63" s="52">
        <f t="shared" si="20"/>
        <v>83.594566353187034</v>
      </c>
      <c r="J63" s="52">
        <f t="shared" si="21"/>
        <v>10.449320794148379</v>
      </c>
      <c r="K63" s="52">
        <f t="shared" si="22"/>
        <v>5.9561128526645764</v>
      </c>
    </row>
    <row r="64" spans="1:11" ht="15.6" x14ac:dyDescent="0.3">
      <c r="A64" s="91"/>
      <c r="B64" s="47" t="s">
        <v>131</v>
      </c>
      <c r="C64" s="52">
        <v>1</v>
      </c>
      <c r="D64" s="53">
        <v>3.4000000000000002E-2</v>
      </c>
      <c r="E64" s="53">
        <v>0.17499999999999999</v>
      </c>
      <c r="F64" s="52">
        <f t="shared" si="12"/>
        <v>0.2</v>
      </c>
      <c r="G64" s="52">
        <f t="shared" si="18"/>
        <v>1.7000000000000001E-2</v>
      </c>
      <c r="H64" s="52">
        <f t="shared" si="19"/>
        <v>4.3749999999999997E-2</v>
      </c>
      <c r="I64" s="52">
        <f t="shared" si="20"/>
        <v>76.701821668264614</v>
      </c>
      <c r="J64" s="52">
        <f t="shared" si="21"/>
        <v>6.5196548418024927</v>
      </c>
      <c r="K64" s="52">
        <f t="shared" si="22"/>
        <v>16.77852348993288</v>
      </c>
    </row>
    <row r="65" spans="1:11" ht="15.6" x14ac:dyDescent="0.3">
      <c r="A65" s="91"/>
      <c r="B65" s="47" t="s">
        <v>132</v>
      </c>
      <c r="C65" s="52">
        <v>1</v>
      </c>
      <c r="D65" s="53">
        <v>2.6829999999999998</v>
      </c>
      <c r="E65" s="53">
        <v>8.8209999999999997</v>
      </c>
      <c r="F65" s="52">
        <f t="shared" si="12"/>
        <v>0.2</v>
      </c>
      <c r="G65" s="52">
        <f t="shared" si="18"/>
        <v>1.3414999999999999</v>
      </c>
      <c r="H65" s="52">
        <f t="shared" si="19"/>
        <v>2.2052499999999999</v>
      </c>
      <c r="I65" s="52">
        <f t="shared" si="20"/>
        <v>5.3379595649562965</v>
      </c>
      <c r="J65" s="52">
        <f t="shared" si="21"/>
        <v>35.804363781944353</v>
      </c>
      <c r="K65" s="52">
        <f t="shared" si="22"/>
        <v>58.857676653099354</v>
      </c>
    </row>
    <row r="66" spans="1:11" ht="15.6" x14ac:dyDescent="0.3">
      <c r="A66" s="91"/>
      <c r="B66" s="47" t="s">
        <v>133</v>
      </c>
      <c r="C66" s="52">
        <v>1</v>
      </c>
      <c r="D66" s="53">
        <v>0.373</v>
      </c>
      <c r="E66" s="53">
        <v>2.2970000000000002</v>
      </c>
      <c r="F66" s="52">
        <f t="shared" si="12"/>
        <v>0.2</v>
      </c>
      <c r="G66" s="52">
        <f t="shared" si="18"/>
        <v>0.1865</v>
      </c>
      <c r="H66" s="52">
        <f t="shared" si="19"/>
        <v>0.57425000000000004</v>
      </c>
      <c r="I66" s="52">
        <f t="shared" si="20"/>
        <v>20.817069997397866</v>
      </c>
      <c r="J66" s="52">
        <f t="shared" si="21"/>
        <v>19.41191777257351</v>
      </c>
      <c r="K66" s="52">
        <f t="shared" si="22"/>
        <v>59.771012230028632</v>
      </c>
    </row>
    <row r="67" spans="1:11" ht="15.6" x14ac:dyDescent="0.3">
      <c r="A67" s="91"/>
      <c r="B67" s="47" t="s">
        <v>134</v>
      </c>
      <c r="C67" s="52">
        <v>1</v>
      </c>
      <c r="D67" s="53">
        <v>2.62</v>
      </c>
      <c r="E67" s="53">
        <v>4.9560000000000004</v>
      </c>
      <c r="F67" s="52">
        <f t="shared" si="12"/>
        <v>0.2</v>
      </c>
      <c r="G67" s="52">
        <f t="shared" si="18"/>
        <v>1.31</v>
      </c>
      <c r="H67" s="52">
        <f t="shared" si="19"/>
        <v>1.2390000000000001</v>
      </c>
      <c r="I67" s="52">
        <f t="shared" si="20"/>
        <v>7.2753728628592214</v>
      </c>
      <c r="J67" s="52">
        <f t="shared" si="21"/>
        <v>47.653692251727904</v>
      </c>
      <c r="K67" s="52">
        <f t="shared" si="22"/>
        <v>45.070934885412875</v>
      </c>
    </row>
    <row r="68" spans="1:11" ht="15.6" x14ac:dyDescent="0.3">
      <c r="A68" s="91"/>
      <c r="B68" s="47" t="s">
        <v>135</v>
      </c>
      <c r="C68" s="52">
        <v>1</v>
      </c>
      <c r="D68" s="53">
        <v>1.427</v>
      </c>
      <c r="E68" s="53">
        <v>4.6429999999999998</v>
      </c>
      <c r="F68" s="52">
        <f t="shared" si="12"/>
        <v>0.2</v>
      </c>
      <c r="G68" s="52">
        <f t="shared" si="18"/>
        <v>0.71350000000000002</v>
      </c>
      <c r="H68" s="52">
        <f t="shared" si="19"/>
        <v>1.1607499999999999</v>
      </c>
      <c r="I68" s="52">
        <f t="shared" si="20"/>
        <v>9.6420392913101125</v>
      </c>
      <c r="J68" s="52">
        <f t="shared" si="21"/>
        <v>34.397975171748826</v>
      </c>
      <c r="K68" s="52">
        <f t="shared" si="22"/>
        <v>55.959985536941062</v>
      </c>
    </row>
    <row r="69" spans="1:11" ht="15.6" x14ac:dyDescent="0.3">
      <c r="A69" s="91"/>
      <c r="B69" s="47" t="s">
        <v>136</v>
      </c>
      <c r="C69" s="52">
        <v>1</v>
      </c>
      <c r="D69" s="53">
        <v>1.2250000000000001</v>
      </c>
      <c r="E69" s="53">
        <v>6.9660000000000002</v>
      </c>
      <c r="F69" s="52">
        <f t="shared" si="12"/>
        <v>0.2</v>
      </c>
      <c r="G69" s="52">
        <f t="shared" si="18"/>
        <v>0.61250000000000004</v>
      </c>
      <c r="H69" s="52">
        <f t="shared" si="19"/>
        <v>1.7415</v>
      </c>
      <c r="I69" s="52">
        <f t="shared" si="20"/>
        <v>7.83085356303837</v>
      </c>
      <c r="J69" s="52">
        <f t="shared" si="21"/>
        <v>23.981989036805011</v>
      </c>
      <c r="K69" s="52">
        <f t="shared" si="22"/>
        <v>68.187157400156622</v>
      </c>
    </row>
    <row r="70" spans="1:11" ht="15.6" x14ac:dyDescent="0.3">
      <c r="A70" s="91"/>
      <c r="B70" s="47" t="s">
        <v>137</v>
      </c>
      <c r="C70" s="52">
        <v>1</v>
      </c>
      <c r="D70" s="53">
        <v>3.452</v>
      </c>
      <c r="E70" s="53">
        <v>8.9060000000000006</v>
      </c>
      <c r="F70" s="52">
        <f t="shared" si="12"/>
        <v>0.2</v>
      </c>
      <c r="G70" s="52">
        <f t="shared" si="18"/>
        <v>1.726</v>
      </c>
      <c r="H70" s="52">
        <f t="shared" si="19"/>
        <v>2.2265000000000001</v>
      </c>
      <c r="I70" s="52">
        <f t="shared" si="20"/>
        <v>4.8163756773028306</v>
      </c>
      <c r="J70" s="52">
        <f t="shared" si="21"/>
        <v>41.56532209512342</v>
      </c>
      <c r="K70" s="52">
        <f t="shared" si="22"/>
        <v>53.618302227573757</v>
      </c>
    </row>
    <row r="71" spans="1:11" ht="15.6" x14ac:dyDescent="0.3">
      <c r="A71" s="91"/>
      <c r="B71" s="47" t="s">
        <v>138</v>
      </c>
      <c r="C71" s="52">
        <v>1</v>
      </c>
      <c r="D71" s="53">
        <v>4.2050000000000001</v>
      </c>
      <c r="E71" s="53">
        <v>9.9870000000000001</v>
      </c>
      <c r="F71" s="52">
        <f t="shared" si="12"/>
        <v>0.2</v>
      </c>
      <c r="G71" s="52">
        <f t="shared" si="18"/>
        <v>2.1025</v>
      </c>
      <c r="H71" s="52">
        <f t="shared" si="19"/>
        <v>2.49675</v>
      </c>
      <c r="I71" s="52">
        <f t="shared" si="20"/>
        <v>4.1673178100744908</v>
      </c>
      <c r="J71" s="52">
        <f t="shared" si="21"/>
        <v>43.808928478408077</v>
      </c>
      <c r="K71" s="52">
        <f t="shared" si="22"/>
        <v>52.023753711517415</v>
      </c>
    </row>
    <row r="72" spans="1:11" ht="15.6" x14ac:dyDescent="0.3">
      <c r="A72" s="91"/>
      <c r="B72" s="47" t="s">
        <v>139</v>
      </c>
      <c r="C72" s="52">
        <v>1</v>
      </c>
      <c r="D72" s="53">
        <v>4.0830000000000002</v>
      </c>
      <c r="E72" s="53">
        <v>9.64</v>
      </c>
      <c r="F72" s="52">
        <f t="shared" si="12"/>
        <v>0.2</v>
      </c>
      <c r="G72" s="52">
        <f t="shared" si="18"/>
        <v>2.0415000000000001</v>
      </c>
      <c r="H72" s="52">
        <f t="shared" si="19"/>
        <v>2.41</v>
      </c>
      <c r="I72" s="52">
        <f t="shared" si="20"/>
        <v>4.2996882726002363</v>
      </c>
      <c r="J72" s="52">
        <f t="shared" si="21"/>
        <v>43.889068042566912</v>
      </c>
      <c r="K72" s="52">
        <f t="shared" si="22"/>
        <v>51.811243684832853</v>
      </c>
    </row>
    <row r="73" spans="1:11" ht="15.6" x14ac:dyDescent="0.3">
      <c r="A73" s="91"/>
      <c r="B73" s="47" t="s">
        <v>140</v>
      </c>
      <c r="C73" s="52">
        <v>1</v>
      </c>
      <c r="D73" s="53">
        <v>5.5590000000000002</v>
      </c>
      <c r="E73" s="53">
        <v>12.093</v>
      </c>
      <c r="F73" s="52">
        <f t="shared" si="12"/>
        <v>0.2</v>
      </c>
      <c r="G73" s="52">
        <f t="shared" si="18"/>
        <v>2.7795000000000001</v>
      </c>
      <c r="H73" s="52">
        <f t="shared" si="19"/>
        <v>3.02325</v>
      </c>
      <c r="I73" s="52">
        <f t="shared" si="20"/>
        <v>3.3318062554662444</v>
      </c>
      <c r="J73" s="52">
        <f t="shared" si="21"/>
        <v>46.303777435342127</v>
      </c>
      <c r="K73" s="52">
        <f t="shared" si="22"/>
        <v>50.364416309191618</v>
      </c>
    </row>
    <row r="74" spans="1:11" ht="15.6" x14ac:dyDescent="0.3">
      <c r="A74" s="91"/>
      <c r="B74" s="47" t="s">
        <v>141</v>
      </c>
      <c r="C74" s="52">
        <v>1</v>
      </c>
      <c r="D74" s="53">
        <v>3.032</v>
      </c>
      <c r="E74" s="53">
        <v>8.4269999999999996</v>
      </c>
      <c r="F74" s="52">
        <f t="shared" si="12"/>
        <v>0.2</v>
      </c>
      <c r="G74" s="52">
        <f t="shared" si="18"/>
        <v>1.516</v>
      </c>
      <c r="H74" s="52">
        <f t="shared" si="19"/>
        <v>2.1067499999999999</v>
      </c>
      <c r="I74" s="52">
        <f t="shared" si="20"/>
        <v>5.2318357203583812</v>
      </c>
      <c r="J74" s="52">
        <f t="shared" si="21"/>
        <v>39.657314760316524</v>
      </c>
      <c r="K74" s="52">
        <f t="shared" si="22"/>
        <v>55.110849519325086</v>
      </c>
    </row>
    <row r="75" spans="1:11" ht="15.6" x14ac:dyDescent="0.3">
      <c r="A75" s="91"/>
      <c r="B75" s="47" t="s">
        <v>142</v>
      </c>
      <c r="C75" s="52">
        <v>1</v>
      </c>
      <c r="D75" s="53">
        <v>1.1379999999999999</v>
      </c>
      <c r="E75" s="53">
        <v>6.5270000000000001</v>
      </c>
      <c r="F75" s="52">
        <f t="shared" si="12"/>
        <v>0.2</v>
      </c>
      <c r="G75" s="52">
        <f t="shared" si="18"/>
        <v>0.56899999999999995</v>
      </c>
      <c r="H75" s="52">
        <f t="shared" si="19"/>
        <v>1.63175</v>
      </c>
      <c r="I75" s="52">
        <f t="shared" si="20"/>
        <v>8.3307299802145174</v>
      </c>
      <c r="J75" s="52">
        <f t="shared" si="21"/>
        <v>23.700926793710298</v>
      </c>
      <c r="K75" s="52">
        <f t="shared" si="22"/>
        <v>67.968343226075191</v>
      </c>
    </row>
    <row r="76" spans="1:11" ht="15.6" x14ac:dyDescent="0.3">
      <c r="A76" s="91"/>
      <c r="B76" s="47" t="s">
        <v>143</v>
      </c>
      <c r="C76" s="52">
        <v>1</v>
      </c>
      <c r="D76" s="53">
        <v>0.16200000000000001</v>
      </c>
      <c r="E76" s="53">
        <v>1.9890000000000001</v>
      </c>
      <c r="F76" s="52">
        <f t="shared" si="12"/>
        <v>0.2</v>
      </c>
      <c r="G76" s="52">
        <f t="shared" si="18"/>
        <v>8.1000000000000003E-2</v>
      </c>
      <c r="H76" s="52">
        <f t="shared" si="19"/>
        <v>0.49725000000000003</v>
      </c>
      <c r="I76" s="52">
        <f t="shared" si="20"/>
        <v>25.698682942499197</v>
      </c>
      <c r="J76" s="52">
        <f t="shared" si="21"/>
        <v>10.407966591712174</v>
      </c>
      <c r="K76" s="52">
        <f t="shared" si="22"/>
        <v>63.893350465788622</v>
      </c>
    </row>
    <row r="77" spans="1:11" ht="15.6" x14ac:dyDescent="0.3">
      <c r="A77" s="92">
        <v>7</v>
      </c>
      <c r="B77" s="72" t="s">
        <v>145</v>
      </c>
      <c r="C77" s="81">
        <v>1</v>
      </c>
      <c r="D77" s="77">
        <v>3.5000000000000003E-2</v>
      </c>
      <c r="E77" s="77">
        <v>0.42299999999999999</v>
      </c>
      <c r="F77" s="81">
        <f t="shared" ref="F77:F90" si="23">C77/$M$2</f>
        <v>0.2</v>
      </c>
      <c r="G77" s="81">
        <f>D77/$N$2</f>
        <v>1.7500000000000002E-2</v>
      </c>
      <c r="H77" s="81">
        <f>E77/$O$2</f>
        <v>0.10575</v>
      </c>
      <c r="I77" s="81">
        <f t="shared" ref="I77:I90" si="24">(F77/SUM($F77:$H77))*100</f>
        <v>61.871616395978343</v>
      </c>
      <c r="J77" s="81">
        <f t="shared" ref="J77:J90" si="25">(G77/SUM($F77:$H77))*100</f>
        <v>5.4137664346481058</v>
      </c>
      <c r="K77" s="81">
        <f t="shared" ref="K77:K90" si="26">(H77/SUM($F77:$H77))*100</f>
        <v>32.714617169373547</v>
      </c>
    </row>
    <row r="78" spans="1:11" ht="15.6" x14ac:dyDescent="0.3">
      <c r="A78" s="92"/>
      <c r="B78" s="72" t="s">
        <v>146</v>
      </c>
      <c r="C78" s="81">
        <v>1</v>
      </c>
      <c r="D78" s="77">
        <v>0.183</v>
      </c>
      <c r="E78" s="77">
        <v>0.34599999999999997</v>
      </c>
      <c r="F78" s="81">
        <f t="shared" si="23"/>
        <v>0.2</v>
      </c>
      <c r="G78" s="81">
        <f t="shared" ref="G78:G90" si="27">D78/$N$2</f>
        <v>9.1499999999999998E-2</v>
      </c>
      <c r="H78" s="81">
        <f t="shared" ref="H78:H90" si="28">E78/$O$2</f>
        <v>8.6499999999999994E-2</v>
      </c>
      <c r="I78" s="81">
        <f t="shared" si="24"/>
        <v>52.910052910052904</v>
      </c>
      <c r="J78" s="81">
        <f t="shared" si="25"/>
        <v>24.206349206349206</v>
      </c>
      <c r="K78" s="81">
        <f t="shared" si="26"/>
        <v>22.883597883597879</v>
      </c>
    </row>
    <row r="79" spans="1:11" ht="15.6" x14ac:dyDescent="0.3">
      <c r="A79" s="92"/>
      <c r="B79" s="72" t="s">
        <v>147</v>
      </c>
      <c r="C79" s="81">
        <v>1</v>
      </c>
      <c r="D79" s="77">
        <v>9.0999999999999998E-2</v>
      </c>
      <c r="E79" s="77">
        <v>0.27100000000000002</v>
      </c>
      <c r="F79" s="81">
        <f t="shared" si="23"/>
        <v>0.2</v>
      </c>
      <c r="G79" s="81">
        <f t="shared" si="27"/>
        <v>4.5499999999999999E-2</v>
      </c>
      <c r="H79" s="81">
        <f t="shared" si="28"/>
        <v>6.7750000000000005E-2</v>
      </c>
      <c r="I79" s="81">
        <f t="shared" si="24"/>
        <v>63.846767757382281</v>
      </c>
      <c r="J79" s="81">
        <f t="shared" si="25"/>
        <v>14.525139664804469</v>
      </c>
      <c r="K79" s="81">
        <f t="shared" si="26"/>
        <v>21.628092577813248</v>
      </c>
    </row>
    <row r="80" spans="1:11" ht="15.6" x14ac:dyDescent="0.3">
      <c r="A80" s="92"/>
      <c r="B80" s="72" t="s">
        <v>148</v>
      </c>
      <c r="C80" s="81">
        <v>1</v>
      </c>
      <c r="D80" s="77">
        <v>0.13100000000000001</v>
      </c>
      <c r="E80" s="77">
        <v>0.498</v>
      </c>
      <c r="F80" s="81">
        <f t="shared" si="23"/>
        <v>0.2</v>
      </c>
      <c r="G80" s="81">
        <f t="shared" si="27"/>
        <v>6.5500000000000003E-2</v>
      </c>
      <c r="H80" s="81">
        <f t="shared" si="28"/>
        <v>0.1245</v>
      </c>
      <c r="I80" s="81">
        <f t="shared" si="24"/>
        <v>51.282051282051292</v>
      </c>
      <c r="J80" s="81">
        <f t="shared" si="25"/>
        <v>16.794871794871796</v>
      </c>
      <c r="K80" s="81">
        <f t="shared" si="26"/>
        <v>31.92307692307692</v>
      </c>
    </row>
    <row r="81" spans="1:11" ht="15.6" x14ac:dyDescent="0.3">
      <c r="A81" s="92"/>
      <c r="B81" s="72" t="s">
        <v>149</v>
      </c>
      <c r="C81" s="81">
        <v>1</v>
      </c>
      <c r="D81" s="77">
        <v>8.5999999999999993E-2</v>
      </c>
      <c r="E81" s="77">
        <v>0.23499999999999999</v>
      </c>
      <c r="F81" s="81">
        <f t="shared" si="23"/>
        <v>0.2</v>
      </c>
      <c r="G81" s="81">
        <f t="shared" si="27"/>
        <v>4.2999999999999997E-2</v>
      </c>
      <c r="H81" s="81">
        <f t="shared" si="28"/>
        <v>5.8749999999999997E-2</v>
      </c>
      <c r="I81" s="81">
        <f t="shared" si="24"/>
        <v>66.280033140016585</v>
      </c>
      <c r="J81" s="81">
        <f t="shared" si="25"/>
        <v>14.250207125103564</v>
      </c>
      <c r="K81" s="81">
        <f t="shared" si="26"/>
        <v>19.469759734879869</v>
      </c>
    </row>
    <row r="82" spans="1:11" ht="15.6" x14ac:dyDescent="0.3">
      <c r="A82" s="92"/>
      <c r="B82" s="72" t="s">
        <v>150</v>
      </c>
      <c r="C82" s="81">
        <v>1</v>
      </c>
      <c r="D82" s="77">
        <v>0.19400000000000001</v>
      </c>
      <c r="E82" s="77">
        <v>0.49</v>
      </c>
      <c r="F82" s="81">
        <f t="shared" si="23"/>
        <v>0.2</v>
      </c>
      <c r="G82" s="81">
        <f t="shared" si="27"/>
        <v>9.7000000000000003E-2</v>
      </c>
      <c r="H82" s="81">
        <f t="shared" si="28"/>
        <v>0.1225</v>
      </c>
      <c r="I82" s="81">
        <f t="shared" si="24"/>
        <v>47.675804529201429</v>
      </c>
      <c r="J82" s="81">
        <f t="shared" si="25"/>
        <v>23.122765196662691</v>
      </c>
      <c r="K82" s="81">
        <f t="shared" si="26"/>
        <v>29.20143027413587</v>
      </c>
    </row>
    <row r="83" spans="1:11" ht="15.6" x14ac:dyDescent="0.3">
      <c r="A83" s="92"/>
      <c r="B83" s="72" t="s">
        <v>151</v>
      </c>
      <c r="C83" s="81">
        <v>1</v>
      </c>
      <c r="D83" s="77">
        <v>0.27100000000000002</v>
      </c>
      <c r="E83" s="77">
        <v>1.1000000000000001</v>
      </c>
      <c r="F83" s="81">
        <f t="shared" si="23"/>
        <v>0.2</v>
      </c>
      <c r="G83" s="81">
        <f t="shared" si="27"/>
        <v>0.13550000000000001</v>
      </c>
      <c r="H83" s="81">
        <f t="shared" si="28"/>
        <v>0.27500000000000002</v>
      </c>
      <c r="I83" s="81">
        <f t="shared" si="24"/>
        <v>32.760032760032757</v>
      </c>
      <c r="J83" s="81">
        <f t="shared" si="25"/>
        <v>22.194922194922196</v>
      </c>
      <c r="K83" s="81">
        <f t="shared" si="26"/>
        <v>45.045045045045043</v>
      </c>
    </row>
    <row r="84" spans="1:11" ht="15.6" x14ac:dyDescent="0.3">
      <c r="A84" s="92"/>
      <c r="B84" s="72" t="s">
        <v>152</v>
      </c>
      <c r="C84" s="81">
        <v>1</v>
      </c>
      <c r="D84" s="77">
        <v>0.16400000000000001</v>
      </c>
      <c r="E84" s="77">
        <v>0.71099999999999997</v>
      </c>
      <c r="F84" s="81">
        <f t="shared" si="23"/>
        <v>0.2</v>
      </c>
      <c r="G84" s="81">
        <f t="shared" si="27"/>
        <v>8.2000000000000003E-2</v>
      </c>
      <c r="H84" s="81">
        <f t="shared" si="28"/>
        <v>0.17774999999999999</v>
      </c>
      <c r="I84" s="81">
        <f t="shared" si="24"/>
        <v>43.501903208265361</v>
      </c>
      <c r="J84" s="81">
        <f t="shared" si="25"/>
        <v>17.835780315388799</v>
      </c>
      <c r="K84" s="81">
        <f t="shared" si="26"/>
        <v>38.662316476345836</v>
      </c>
    </row>
    <row r="85" spans="1:11" ht="15.6" x14ac:dyDescent="0.3">
      <c r="A85" s="92"/>
      <c r="B85" s="72" t="s">
        <v>153</v>
      </c>
      <c r="C85" s="81">
        <v>1</v>
      </c>
      <c r="D85" s="77">
        <v>2.2280000000000002</v>
      </c>
      <c r="E85" s="77">
        <v>3.0649999999999999</v>
      </c>
      <c r="F85" s="81">
        <f t="shared" si="23"/>
        <v>0.2</v>
      </c>
      <c r="G85" s="81">
        <f t="shared" si="27"/>
        <v>1.1140000000000001</v>
      </c>
      <c r="H85" s="81">
        <f t="shared" si="28"/>
        <v>0.76624999999999999</v>
      </c>
      <c r="I85" s="81">
        <f t="shared" si="24"/>
        <v>9.6142290590073323</v>
      </c>
      <c r="J85" s="81">
        <f t="shared" si="25"/>
        <v>53.551255858670842</v>
      </c>
      <c r="K85" s="81">
        <f t="shared" si="26"/>
        <v>36.834515082321836</v>
      </c>
    </row>
    <row r="86" spans="1:11" ht="15.6" x14ac:dyDescent="0.3">
      <c r="A86" s="92"/>
      <c r="B86" s="72" t="s">
        <v>154</v>
      </c>
      <c r="C86" s="81">
        <v>1</v>
      </c>
      <c r="D86" s="77">
        <v>0.61899999999999999</v>
      </c>
      <c r="E86" s="77">
        <v>2.6920000000000002</v>
      </c>
      <c r="F86" s="81">
        <f t="shared" si="23"/>
        <v>0.2</v>
      </c>
      <c r="G86" s="81">
        <f t="shared" si="27"/>
        <v>0.3095</v>
      </c>
      <c r="H86" s="81">
        <f t="shared" si="28"/>
        <v>0.67300000000000004</v>
      </c>
      <c r="I86" s="81">
        <f t="shared" si="24"/>
        <v>16.913319238900634</v>
      </c>
      <c r="J86" s="81">
        <f t="shared" si="25"/>
        <v>26.173361522198729</v>
      </c>
      <c r="K86" s="81">
        <f t="shared" si="26"/>
        <v>56.913319238900627</v>
      </c>
    </row>
    <row r="87" spans="1:11" ht="15.6" x14ac:dyDescent="0.3">
      <c r="A87" s="92"/>
      <c r="B87" s="72" t="s">
        <v>155</v>
      </c>
      <c r="C87" s="81">
        <v>1</v>
      </c>
      <c r="D87" s="77">
        <v>0.184</v>
      </c>
      <c r="E87" s="77">
        <v>0.745</v>
      </c>
      <c r="F87" s="81">
        <f t="shared" si="23"/>
        <v>0.2</v>
      </c>
      <c r="G87" s="81">
        <f t="shared" si="27"/>
        <v>9.1999999999999998E-2</v>
      </c>
      <c r="H87" s="81">
        <f t="shared" si="28"/>
        <v>0.18625</v>
      </c>
      <c r="I87" s="81">
        <f t="shared" si="24"/>
        <v>41.819132253005748</v>
      </c>
      <c r="J87" s="81">
        <f t="shared" si="25"/>
        <v>19.236800836382642</v>
      </c>
      <c r="K87" s="81">
        <f t="shared" si="26"/>
        <v>38.944066910611596</v>
      </c>
    </row>
    <row r="88" spans="1:11" ht="15.6" x14ac:dyDescent="0.3">
      <c r="A88" s="92"/>
      <c r="B88" s="72" t="s">
        <v>156</v>
      </c>
      <c r="C88" s="81">
        <v>1</v>
      </c>
      <c r="D88" s="77">
        <v>0.27600000000000002</v>
      </c>
      <c r="E88" s="77">
        <v>0.91</v>
      </c>
      <c r="F88" s="81">
        <f t="shared" si="23"/>
        <v>0.2</v>
      </c>
      <c r="G88" s="81">
        <f t="shared" si="27"/>
        <v>0.13800000000000001</v>
      </c>
      <c r="H88" s="81">
        <f t="shared" si="28"/>
        <v>0.22750000000000001</v>
      </c>
      <c r="I88" s="81">
        <f t="shared" si="24"/>
        <v>35.366931918656057</v>
      </c>
      <c r="J88" s="81">
        <f t="shared" si="25"/>
        <v>24.403183023872682</v>
      </c>
      <c r="K88" s="81">
        <f t="shared" si="26"/>
        <v>40.229885057471265</v>
      </c>
    </row>
    <row r="89" spans="1:11" ht="15.6" x14ac:dyDescent="0.3">
      <c r="A89" s="92"/>
      <c r="B89" s="72" t="s">
        <v>157</v>
      </c>
      <c r="C89" s="81">
        <v>1</v>
      </c>
      <c r="D89" s="77">
        <v>2.1000000000000001E-2</v>
      </c>
      <c r="E89" s="77">
        <v>0.496</v>
      </c>
      <c r="F89" s="81">
        <f t="shared" si="23"/>
        <v>0.2</v>
      </c>
      <c r="G89" s="81">
        <f>D89/$N$2</f>
        <v>1.0500000000000001E-2</v>
      </c>
      <c r="H89" s="81">
        <f>E89/$O$2</f>
        <v>0.124</v>
      </c>
      <c r="I89" s="81">
        <f t="shared" si="24"/>
        <v>59.790732436472346</v>
      </c>
      <c r="J89" s="81">
        <f t="shared" si="25"/>
        <v>3.1390134529147984</v>
      </c>
      <c r="K89" s="81">
        <f t="shared" si="26"/>
        <v>37.070254110612858</v>
      </c>
    </row>
    <row r="90" spans="1:11" ht="15.6" x14ac:dyDescent="0.3">
      <c r="A90" s="92"/>
      <c r="B90" s="72" t="s">
        <v>158</v>
      </c>
      <c r="C90" s="81">
        <v>1</v>
      </c>
      <c r="D90" s="77">
        <v>0.182</v>
      </c>
      <c r="E90" s="77">
        <v>0.59</v>
      </c>
      <c r="F90" s="81">
        <f t="shared" si="23"/>
        <v>0.2</v>
      </c>
      <c r="G90" s="81">
        <f t="shared" si="27"/>
        <v>9.0999999999999998E-2</v>
      </c>
      <c r="H90" s="81">
        <f t="shared" si="28"/>
        <v>0.14749999999999999</v>
      </c>
      <c r="I90" s="81">
        <f t="shared" si="24"/>
        <v>45.610034207525658</v>
      </c>
      <c r="J90" s="81">
        <f t="shared" si="25"/>
        <v>20.75256556442417</v>
      </c>
      <c r="K90" s="81">
        <f t="shared" si="26"/>
        <v>33.637400228050168</v>
      </c>
    </row>
  </sheetData>
  <mergeCells count="5">
    <mergeCell ref="A2:A28"/>
    <mergeCell ref="A29:A40"/>
    <mergeCell ref="A41:A56"/>
    <mergeCell ref="A57:A76"/>
    <mergeCell ref="A77:A9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960D-0FC1-4604-9935-B236E0608693}">
  <dimension ref="A1:V90"/>
  <sheetViews>
    <sheetView topLeftCell="D1" zoomScaleNormal="100" workbookViewId="0">
      <pane ySplit="1" topLeftCell="A67" activePane="bottomLeft" state="frozen"/>
      <selection pane="bottomLeft" activeCell="N2" sqref="N2:U90"/>
    </sheetView>
  </sheetViews>
  <sheetFormatPr defaultRowHeight="15" x14ac:dyDescent="0.3"/>
  <cols>
    <col min="1" max="1" width="7.44140625" style="64" bestFit="1" customWidth="1"/>
    <col min="2" max="2" width="9.109375" style="64" bestFit="1" customWidth="1"/>
    <col min="3" max="3" width="8" style="64" bestFit="1" customWidth="1"/>
    <col min="4" max="6" width="9.33203125" style="64" bestFit="1" customWidth="1"/>
    <col min="7" max="8" width="15.21875" style="64" bestFit="1" customWidth="1"/>
    <col min="9" max="9" width="15.77734375" style="64" bestFit="1" customWidth="1"/>
    <col min="10" max="10" width="21.109375" style="64" bestFit="1" customWidth="1"/>
    <col min="11" max="12" width="8.88671875" style="64"/>
    <col min="13" max="21" width="8.88671875" style="102"/>
    <col min="22" max="16384" width="8.88671875" style="64"/>
  </cols>
  <sheetData>
    <row r="1" spans="1:21" ht="15.6" x14ac:dyDescent="0.3">
      <c r="A1" s="1" t="s">
        <v>82</v>
      </c>
      <c r="B1" s="1" t="s">
        <v>33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M1" s="102" t="s">
        <v>33</v>
      </c>
      <c r="N1" s="102" t="s">
        <v>67</v>
      </c>
      <c r="O1" s="102" t="s">
        <v>68</v>
      </c>
      <c r="P1" s="102" t="s">
        <v>69</v>
      </c>
      <c r="Q1" s="102" t="s">
        <v>70</v>
      </c>
      <c r="R1" s="102" t="s">
        <v>71</v>
      </c>
      <c r="S1" s="102" t="s">
        <v>72</v>
      </c>
      <c r="T1" s="102" t="s">
        <v>73</v>
      </c>
      <c r="U1" s="102" t="s">
        <v>74</v>
      </c>
    </row>
    <row r="2" spans="1:21" ht="15.6" x14ac:dyDescent="0.3">
      <c r="A2" s="87" t="s">
        <v>124</v>
      </c>
      <c r="B2" s="2" t="s">
        <v>6</v>
      </c>
      <c r="C2" s="59">
        <v>13523</v>
      </c>
      <c r="D2" s="59">
        <v>23270</v>
      </c>
      <c r="E2" s="59">
        <v>35694</v>
      </c>
      <c r="F2" s="59">
        <v>20559</v>
      </c>
      <c r="G2" s="60">
        <f>D2/C2</f>
        <v>1.7207720180433337</v>
      </c>
      <c r="H2" s="59">
        <v>4924</v>
      </c>
      <c r="I2" s="59">
        <v>61576</v>
      </c>
      <c r="J2" s="60">
        <f>(LOG10(F2)-LOG10(H2))/(LOG10(I2)-LOG10(F2))</f>
        <v>1.3028370743991124</v>
      </c>
      <c r="M2" s="102" t="s">
        <v>6</v>
      </c>
      <c r="N2" s="102">
        <v>13523</v>
      </c>
      <c r="O2" s="102">
        <v>23270</v>
      </c>
      <c r="P2" s="102">
        <v>35694</v>
      </c>
      <c r="Q2" s="102">
        <v>20559</v>
      </c>
      <c r="R2" s="102">
        <v>1.7207720180433337</v>
      </c>
      <c r="S2" s="102">
        <v>4924</v>
      </c>
      <c r="T2" s="102">
        <v>61576</v>
      </c>
      <c r="U2" s="102">
        <v>1.3028370743991124</v>
      </c>
    </row>
    <row r="3" spans="1:21" ht="15.6" x14ac:dyDescent="0.3">
      <c r="A3" s="87"/>
      <c r="B3" s="2" t="s">
        <v>7</v>
      </c>
      <c r="C3" s="59">
        <v>4797</v>
      </c>
      <c r="D3" s="59">
        <v>6534</v>
      </c>
      <c r="E3" s="59">
        <v>8880</v>
      </c>
      <c r="F3" s="59">
        <v>5329</v>
      </c>
      <c r="G3" s="60">
        <f t="shared" ref="G3:G13" si="0">D3/C3</f>
        <v>1.3621013133208255</v>
      </c>
      <c r="H3" s="59">
        <v>2202</v>
      </c>
      <c r="I3" s="59">
        <v>15305</v>
      </c>
      <c r="J3" s="60">
        <f t="shared" ref="J3:J13" si="1">(LOG10(F3)-LOG10(H3))/(LOG10(I3)-LOG10(F3))</f>
        <v>0.83771013038083464</v>
      </c>
      <c r="M3" s="102" t="s">
        <v>7</v>
      </c>
      <c r="N3" s="102">
        <v>4797</v>
      </c>
      <c r="O3" s="102">
        <v>6534</v>
      </c>
      <c r="P3" s="102">
        <v>8880</v>
      </c>
      <c r="Q3" s="102">
        <v>5329</v>
      </c>
      <c r="R3" s="102">
        <v>1.3621013133208255</v>
      </c>
      <c r="S3" s="102">
        <v>2202</v>
      </c>
      <c r="T3" s="102">
        <v>15305</v>
      </c>
      <c r="U3" s="102">
        <v>0.83771013038083464</v>
      </c>
    </row>
    <row r="4" spans="1:21" ht="15.6" x14ac:dyDescent="0.3">
      <c r="A4" s="87"/>
      <c r="B4" s="2" t="s">
        <v>8</v>
      </c>
      <c r="C4" s="59">
        <v>17188</v>
      </c>
      <c r="D4" s="59">
        <v>25585</v>
      </c>
      <c r="E4" s="59">
        <v>36212</v>
      </c>
      <c r="F4" s="59">
        <v>22248</v>
      </c>
      <c r="G4" s="60">
        <f t="shared" si="0"/>
        <v>1.4885385152431929</v>
      </c>
      <c r="H4" s="59">
        <v>6980</v>
      </c>
      <c r="I4" s="59">
        <v>62372</v>
      </c>
      <c r="J4" s="60">
        <f t="shared" si="1"/>
        <v>1.1244963623365123</v>
      </c>
      <c r="M4" s="102" t="s">
        <v>8</v>
      </c>
      <c r="N4" s="102">
        <v>17188</v>
      </c>
      <c r="O4" s="102">
        <v>25585</v>
      </c>
      <c r="P4" s="102">
        <v>36212</v>
      </c>
      <c r="Q4" s="102">
        <v>22248</v>
      </c>
      <c r="R4" s="102">
        <v>1.4885385152431929</v>
      </c>
      <c r="S4" s="102">
        <v>6980</v>
      </c>
      <c r="T4" s="102">
        <v>62372</v>
      </c>
      <c r="U4" s="102">
        <v>1.1244963623365123</v>
      </c>
    </row>
    <row r="5" spans="1:21" ht="15.6" x14ac:dyDescent="0.3">
      <c r="A5" s="87"/>
      <c r="B5" s="2" t="s">
        <v>9</v>
      </c>
      <c r="C5" s="59">
        <v>19075</v>
      </c>
      <c r="D5" s="59">
        <v>32779</v>
      </c>
      <c r="E5" s="59">
        <v>49704</v>
      </c>
      <c r="F5" s="59">
        <v>29968</v>
      </c>
      <c r="G5" s="60">
        <f t="shared" si="0"/>
        <v>1.7184272608125819</v>
      </c>
      <c r="H5" s="59">
        <v>6685</v>
      </c>
      <c r="I5" s="59">
        <v>85315</v>
      </c>
      <c r="J5" s="60">
        <f t="shared" si="1"/>
        <v>1.433984945508642</v>
      </c>
      <c r="M5" s="102" t="s">
        <v>9</v>
      </c>
      <c r="N5" s="102">
        <v>19075</v>
      </c>
      <c r="O5" s="102">
        <v>32779</v>
      </c>
      <c r="P5" s="102">
        <v>49704</v>
      </c>
      <c r="Q5" s="102">
        <v>29968</v>
      </c>
      <c r="R5" s="102">
        <v>1.7184272608125819</v>
      </c>
      <c r="S5" s="102">
        <v>6685</v>
      </c>
      <c r="T5" s="102">
        <v>85315</v>
      </c>
      <c r="U5" s="102">
        <v>1.433984945508642</v>
      </c>
    </row>
    <row r="6" spans="1:21" ht="15.6" x14ac:dyDescent="0.3">
      <c r="A6" s="87"/>
      <c r="B6" s="2" t="s">
        <v>10</v>
      </c>
      <c r="C6" s="59">
        <v>10715</v>
      </c>
      <c r="D6" s="59">
        <v>17308</v>
      </c>
      <c r="E6" s="59">
        <v>25805</v>
      </c>
      <c r="F6" s="59">
        <v>16280</v>
      </c>
      <c r="G6" s="60">
        <f t="shared" si="0"/>
        <v>1.6153056462902473</v>
      </c>
      <c r="H6" s="59">
        <v>4061</v>
      </c>
      <c r="I6" s="59">
        <v>44265</v>
      </c>
      <c r="J6" s="60">
        <f t="shared" si="1"/>
        <v>1.3881514451122579</v>
      </c>
      <c r="M6" s="102" t="s">
        <v>10</v>
      </c>
      <c r="N6" s="102">
        <v>10715</v>
      </c>
      <c r="O6" s="102">
        <v>17308</v>
      </c>
      <c r="P6" s="102">
        <v>25805</v>
      </c>
      <c r="Q6" s="102">
        <v>16280</v>
      </c>
      <c r="R6" s="102">
        <v>1.6153056462902473</v>
      </c>
      <c r="S6" s="102">
        <v>4061</v>
      </c>
      <c r="T6" s="102">
        <v>44265</v>
      </c>
      <c r="U6" s="102">
        <v>1.3881514451122579</v>
      </c>
    </row>
    <row r="7" spans="1:21" ht="15.6" x14ac:dyDescent="0.3">
      <c r="A7" s="87"/>
      <c r="B7" s="2" t="s">
        <v>11</v>
      </c>
      <c r="C7" s="59">
        <v>64280</v>
      </c>
      <c r="D7" s="59">
        <v>113998</v>
      </c>
      <c r="E7" s="59">
        <v>175664</v>
      </c>
      <c r="F7" s="59">
        <v>102814</v>
      </c>
      <c r="G7" s="60">
        <f t="shared" si="0"/>
        <v>1.7734598630989422</v>
      </c>
      <c r="H7" s="59">
        <v>22201</v>
      </c>
      <c r="I7" s="59">
        <v>301545</v>
      </c>
      <c r="J7" s="60">
        <f t="shared" si="1"/>
        <v>1.4245236373443142</v>
      </c>
      <c r="M7" s="102" t="s">
        <v>11</v>
      </c>
      <c r="N7" s="102">
        <v>64280</v>
      </c>
      <c r="O7" s="102">
        <v>113998</v>
      </c>
      <c r="P7" s="102">
        <v>175664</v>
      </c>
      <c r="Q7" s="102">
        <v>102814</v>
      </c>
      <c r="R7" s="102">
        <v>1.7734598630989422</v>
      </c>
      <c r="S7" s="102">
        <v>22201</v>
      </c>
      <c r="T7" s="102">
        <v>301545</v>
      </c>
      <c r="U7" s="102">
        <v>1.4245236373443142</v>
      </c>
    </row>
    <row r="8" spans="1:21" ht="15.6" x14ac:dyDescent="0.3">
      <c r="A8" s="87"/>
      <c r="B8" s="2" t="s">
        <v>12</v>
      </c>
      <c r="C8" s="59">
        <v>13005</v>
      </c>
      <c r="D8" s="59">
        <v>20490</v>
      </c>
      <c r="E8" s="59">
        <v>30448</v>
      </c>
      <c r="F8" s="59">
        <v>17271</v>
      </c>
      <c r="G8" s="60">
        <f t="shared" si="0"/>
        <v>1.5755478662053057</v>
      </c>
      <c r="H8" s="59">
        <v>5025</v>
      </c>
      <c r="I8" s="59">
        <v>52750</v>
      </c>
      <c r="J8" s="60">
        <f t="shared" si="1"/>
        <v>1.1057453324340372</v>
      </c>
      <c r="M8" s="102" t="s">
        <v>12</v>
      </c>
      <c r="N8" s="102">
        <v>13005</v>
      </c>
      <c r="O8" s="102">
        <v>20490</v>
      </c>
      <c r="P8" s="102">
        <v>30448</v>
      </c>
      <c r="Q8" s="102">
        <v>17271</v>
      </c>
      <c r="R8" s="102">
        <v>1.5755478662053057</v>
      </c>
      <c r="S8" s="102">
        <v>5025</v>
      </c>
      <c r="T8" s="102">
        <v>52750</v>
      </c>
      <c r="U8" s="102">
        <v>1.1057453324340372</v>
      </c>
    </row>
    <row r="9" spans="1:21" ht="15.6" x14ac:dyDescent="0.3">
      <c r="A9" s="87"/>
      <c r="B9" s="2" t="s">
        <v>13</v>
      </c>
      <c r="C9" s="59">
        <v>25143</v>
      </c>
      <c r="D9" s="59">
        <v>37117</v>
      </c>
      <c r="E9" s="59">
        <v>52887</v>
      </c>
      <c r="F9" s="59">
        <v>30717</v>
      </c>
      <c r="G9" s="60">
        <f t="shared" si="0"/>
        <v>1.4762359304776678</v>
      </c>
      <c r="H9" s="59">
        <v>10530</v>
      </c>
      <c r="I9" s="59">
        <v>91579</v>
      </c>
      <c r="J9" s="60">
        <f t="shared" si="1"/>
        <v>0.9800456756520225</v>
      </c>
      <c r="M9" s="102" t="s">
        <v>13</v>
      </c>
      <c r="N9" s="102">
        <v>25143</v>
      </c>
      <c r="O9" s="102">
        <v>37117</v>
      </c>
      <c r="P9" s="102">
        <v>52887</v>
      </c>
      <c r="Q9" s="102">
        <v>30717</v>
      </c>
      <c r="R9" s="102">
        <v>1.4762359304776678</v>
      </c>
      <c r="S9" s="102">
        <v>10530</v>
      </c>
      <c r="T9" s="102">
        <v>91579</v>
      </c>
      <c r="U9" s="102">
        <v>0.9800456756520225</v>
      </c>
    </row>
    <row r="10" spans="1:21" ht="15.6" x14ac:dyDescent="0.3">
      <c r="A10" s="87"/>
      <c r="B10" s="2" t="s">
        <v>14</v>
      </c>
      <c r="C10" s="59">
        <v>12936</v>
      </c>
      <c r="D10" s="59">
        <v>22012</v>
      </c>
      <c r="E10" s="59">
        <v>34806</v>
      </c>
      <c r="F10" s="59">
        <v>17860</v>
      </c>
      <c r="G10" s="60">
        <f t="shared" si="0"/>
        <v>1.7016079158936301</v>
      </c>
      <c r="H10" s="59">
        <v>4753</v>
      </c>
      <c r="I10" s="59">
        <v>60315</v>
      </c>
      <c r="J10" s="60">
        <f t="shared" si="1"/>
        <v>1.0877311508397867</v>
      </c>
      <c r="M10" s="102" t="s">
        <v>14</v>
      </c>
      <c r="N10" s="102">
        <v>12936</v>
      </c>
      <c r="O10" s="102">
        <v>22012</v>
      </c>
      <c r="P10" s="102">
        <v>34806</v>
      </c>
      <c r="Q10" s="102">
        <v>17860</v>
      </c>
      <c r="R10" s="102">
        <v>1.7016079158936301</v>
      </c>
      <c r="S10" s="102">
        <v>4753</v>
      </c>
      <c r="T10" s="102">
        <v>60315</v>
      </c>
      <c r="U10" s="102">
        <v>1.0877311508397867</v>
      </c>
    </row>
    <row r="11" spans="1:21" ht="15.6" x14ac:dyDescent="0.3">
      <c r="A11" s="87"/>
      <c r="B11" s="2" t="s">
        <v>15</v>
      </c>
      <c r="C11" s="59">
        <v>20491</v>
      </c>
      <c r="D11" s="59">
        <v>32635</v>
      </c>
      <c r="E11" s="59">
        <v>48599</v>
      </c>
      <c r="F11" s="59">
        <v>27724</v>
      </c>
      <c r="G11" s="60">
        <f t="shared" si="0"/>
        <v>1.5926504318969303</v>
      </c>
      <c r="H11" s="59">
        <v>7846</v>
      </c>
      <c r="I11" s="59">
        <v>84084</v>
      </c>
      <c r="J11" s="60">
        <f t="shared" si="1"/>
        <v>1.1376965527833123</v>
      </c>
      <c r="M11" s="102" t="s">
        <v>15</v>
      </c>
      <c r="N11" s="102">
        <v>20491</v>
      </c>
      <c r="O11" s="102">
        <v>32635</v>
      </c>
      <c r="P11" s="102">
        <v>48599</v>
      </c>
      <c r="Q11" s="102">
        <v>27724</v>
      </c>
      <c r="R11" s="102">
        <v>1.5926504318969303</v>
      </c>
      <c r="S11" s="102">
        <v>7846</v>
      </c>
      <c r="T11" s="102">
        <v>84084</v>
      </c>
      <c r="U11" s="102">
        <v>1.1376965527833123</v>
      </c>
    </row>
    <row r="12" spans="1:21" ht="15.6" x14ac:dyDescent="0.3">
      <c r="A12" s="87"/>
      <c r="B12" s="2" t="s">
        <v>16</v>
      </c>
      <c r="C12" s="59">
        <v>7760</v>
      </c>
      <c r="D12" s="59">
        <v>12031</v>
      </c>
      <c r="E12" s="59">
        <v>17691</v>
      </c>
      <c r="F12" s="59">
        <v>9821</v>
      </c>
      <c r="G12" s="60">
        <f t="shared" si="0"/>
        <v>1.5503865979381444</v>
      </c>
      <c r="H12" s="59">
        <v>3062</v>
      </c>
      <c r="I12" s="59">
        <v>30563</v>
      </c>
      <c r="J12" s="60">
        <f t="shared" si="1"/>
        <v>1.0265906358538774</v>
      </c>
      <c r="M12" s="102" t="s">
        <v>16</v>
      </c>
      <c r="N12" s="102">
        <v>7760</v>
      </c>
      <c r="O12" s="102">
        <v>12031</v>
      </c>
      <c r="P12" s="102">
        <v>17691</v>
      </c>
      <c r="Q12" s="102">
        <v>9821</v>
      </c>
      <c r="R12" s="102">
        <v>1.5503865979381444</v>
      </c>
      <c r="S12" s="102">
        <v>3062</v>
      </c>
      <c r="T12" s="102">
        <v>30563</v>
      </c>
      <c r="U12" s="102">
        <v>1.0265906358538774</v>
      </c>
    </row>
    <row r="13" spans="1:21" ht="15.6" x14ac:dyDescent="0.3">
      <c r="A13" s="87"/>
      <c r="B13" s="2" t="s">
        <v>17</v>
      </c>
      <c r="C13" s="59">
        <v>12356</v>
      </c>
      <c r="D13" s="59">
        <v>20523</v>
      </c>
      <c r="E13" s="59">
        <v>31822</v>
      </c>
      <c r="F13" s="59">
        <v>17743</v>
      </c>
      <c r="G13" s="60">
        <f t="shared" si="0"/>
        <v>1.660974425380382</v>
      </c>
      <c r="H13" s="59">
        <v>4606</v>
      </c>
      <c r="I13" s="59">
        <v>54593</v>
      </c>
      <c r="J13" s="60">
        <f t="shared" si="1"/>
        <v>1.1999410574327651</v>
      </c>
      <c r="M13" s="102" t="s">
        <v>17</v>
      </c>
      <c r="N13" s="102">
        <v>12356</v>
      </c>
      <c r="O13" s="102">
        <v>20523</v>
      </c>
      <c r="P13" s="102">
        <v>31822</v>
      </c>
      <c r="Q13" s="102">
        <v>17743</v>
      </c>
      <c r="R13" s="102">
        <v>1.660974425380382</v>
      </c>
      <c r="S13" s="102">
        <v>4606</v>
      </c>
      <c r="T13" s="102">
        <v>54593</v>
      </c>
      <c r="U13" s="102">
        <v>1.1999410574327651</v>
      </c>
    </row>
    <row r="14" spans="1:21" ht="15.6" x14ac:dyDescent="0.3">
      <c r="A14" s="87"/>
      <c r="B14" s="2" t="s">
        <v>18</v>
      </c>
      <c r="C14" s="59">
        <v>47208</v>
      </c>
      <c r="D14" s="59">
        <v>78583</v>
      </c>
      <c r="E14" s="59">
        <v>114682</v>
      </c>
      <c r="F14" s="59">
        <v>76836</v>
      </c>
      <c r="G14" s="60">
        <f>D14/C14</f>
        <v>1.6646119301813251</v>
      </c>
      <c r="H14" s="59">
        <v>16572</v>
      </c>
      <c r="I14" s="59">
        <v>195608</v>
      </c>
      <c r="J14" s="60">
        <f>(LOG10(F14)-LOG10(H14))/(LOG10(I14)-LOG10(F14))</f>
        <v>1.6415818886932771</v>
      </c>
      <c r="M14" s="102" t="s">
        <v>18</v>
      </c>
      <c r="N14" s="102">
        <v>47208</v>
      </c>
      <c r="O14" s="102">
        <v>78583</v>
      </c>
      <c r="P14" s="102">
        <v>114682</v>
      </c>
      <c r="Q14" s="102">
        <v>76836</v>
      </c>
      <c r="R14" s="102">
        <v>1.6646119301813251</v>
      </c>
      <c r="S14" s="102">
        <v>16572</v>
      </c>
      <c r="T14" s="102">
        <v>195608</v>
      </c>
      <c r="U14" s="102">
        <v>1.6415818886932771</v>
      </c>
    </row>
    <row r="15" spans="1:21" ht="15.6" x14ac:dyDescent="0.3">
      <c r="A15" s="87"/>
      <c r="B15" s="2" t="s">
        <v>19</v>
      </c>
      <c r="C15" s="59">
        <v>11445</v>
      </c>
      <c r="D15" s="59">
        <v>16882</v>
      </c>
      <c r="E15" s="59">
        <v>23430</v>
      </c>
      <c r="F15" s="59">
        <v>16077</v>
      </c>
      <c r="G15" s="60">
        <f t="shared" ref="G15:G75" si="2">D15/C15</f>
        <v>1.4750546089995631</v>
      </c>
      <c r="H15" s="59">
        <v>4563</v>
      </c>
      <c r="I15" s="59">
        <v>39997</v>
      </c>
      <c r="J15" s="60">
        <f t="shared" ref="J15:J75" si="3">(LOG10(F15)-LOG10(H15))/(LOG10(I15)-LOG10(F15))</f>
        <v>1.3818180435077347</v>
      </c>
      <c r="M15" s="102" t="s">
        <v>19</v>
      </c>
      <c r="N15" s="102">
        <v>11445</v>
      </c>
      <c r="O15" s="102">
        <v>16882</v>
      </c>
      <c r="P15" s="102">
        <v>23430</v>
      </c>
      <c r="Q15" s="102">
        <v>16077</v>
      </c>
      <c r="R15" s="102">
        <v>1.4750546089995631</v>
      </c>
      <c r="S15" s="102">
        <v>4563</v>
      </c>
      <c r="T15" s="102">
        <v>39997</v>
      </c>
      <c r="U15" s="102">
        <v>1.3818180435077347</v>
      </c>
    </row>
    <row r="16" spans="1:21" ht="15.6" x14ac:dyDescent="0.3">
      <c r="A16" s="87"/>
      <c r="B16" s="2" t="s">
        <v>20</v>
      </c>
      <c r="C16" s="59">
        <v>20375</v>
      </c>
      <c r="D16" s="59">
        <v>31731</v>
      </c>
      <c r="E16" s="59">
        <v>45542</v>
      </c>
      <c r="F16" s="59">
        <v>28597</v>
      </c>
      <c r="G16" s="60">
        <f t="shared" si="2"/>
        <v>1.5573496932515338</v>
      </c>
      <c r="H16" s="59">
        <v>7692</v>
      </c>
      <c r="I16" s="59">
        <v>78098</v>
      </c>
      <c r="J16" s="60">
        <f t="shared" si="3"/>
        <v>1.3070268056545791</v>
      </c>
      <c r="M16" s="102" t="s">
        <v>20</v>
      </c>
      <c r="N16" s="102">
        <v>20375</v>
      </c>
      <c r="O16" s="102">
        <v>31731</v>
      </c>
      <c r="P16" s="102">
        <v>45542</v>
      </c>
      <c r="Q16" s="102">
        <v>28597</v>
      </c>
      <c r="R16" s="102">
        <v>1.5573496932515338</v>
      </c>
      <c r="S16" s="102">
        <v>7692</v>
      </c>
      <c r="T16" s="102">
        <v>78098</v>
      </c>
      <c r="U16" s="102">
        <v>1.3070268056545791</v>
      </c>
    </row>
    <row r="17" spans="1:22" ht="15.6" x14ac:dyDescent="0.3">
      <c r="A17" s="87"/>
      <c r="B17" s="2" t="s">
        <v>21</v>
      </c>
      <c r="C17" s="59">
        <v>37131</v>
      </c>
      <c r="D17" s="59">
        <v>58983</v>
      </c>
      <c r="E17" s="59">
        <v>84007</v>
      </c>
      <c r="F17" s="59">
        <v>57937</v>
      </c>
      <c r="G17" s="60">
        <f t="shared" si="2"/>
        <v>1.5885109477256201</v>
      </c>
      <c r="H17" s="59">
        <v>13749</v>
      </c>
      <c r="I17" s="59">
        <v>142692</v>
      </c>
      <c r="J17" s="60">
        <f t="shared" si="3"/>
        <v>1.5958489473619513</v>
      </c>
      <c r="M17" s="102" t="s">
        <v>21</v>
      </c>
      <c r="N17" s="102">
        <v>37131</v>
      </c>
      <c r="O17" s="102">
        <v>58983</v>
      </c>
      <c r="P17" s="102">
        <v>84007</v>
      </c>
      <c r="Q17" s="102">
        <v>57937</v>
      </c>
      <c r="R17" s="102">
        <v>1.5885109477256201</v>
      </c>
      <c r="S17" s="102">
        <v>13749</v>
      </c>
      <c r="T17" s="102">
        <v>142692</v>
      </c>
      <c r="U17" s="102">
        <v>1.5958489473619513</v>
      </c>
    </row>
    <row r="18" spans="1:22" ht="15.6" x14ac:dyDescent="0.3">
      <c r="A18" s="87"/>
      <c r="B18" s="2" t="s">
        <v>22</v>
      </c>
      <c r="C18" s="59">
        <v>12377</v>
      </c>
      <c r="D18" s="59">
        <v>18265</v>
      </c>
      <c r="E18" s="59">
        <v>25339</v>
      </c>
      <c r="F18" s="59">
        <v>17877</v>
      </c>
      <c r="G18" s="60">
        <f t="shared" si="2"/>
        <v>1.4757210955805122</v>
      </c>
      <c r="H18" s="59">
        <v>4918</v>
      </c>
      <c r="I18" s="59">
        <v>43062</v>
      </c>
      <c r="J18" s="60">
        <f t="shared" si="3"/>
        <v>1.4680638210316426</v>
      </c>
      <c r="M18" s="102" t="s">
        <v>22</v>
      </c>
      <c r="N18" s="102">
        <v>12377</v>
      </c>
      <c r="O18" s="102">
        <v>18265</v>
      </c>
      <c r="P18" s="102">
        <v>25339</v>
      </c>
      <c r="Q18" s="102">
        <v>17877</v>
      </c>
      <c r="R18" s="102">
        <v>1.4757210955805122</v>
      </c>
      <c r="S18" s="102">
        <v>4918</v>
      </c>
      <c r="T18" s="102">
        <v>43062</v>
      </c>
      <c r="U18" s="102">
        <v>1.4680638210316426</v>
      </c>
    </row>
    <row r="19" spans="1:22" ht="15.6" x14ac:dyDescent="0.3">
      <c r="A19" s="87"/>
      <c r="B19" s="2" t="s">
        <v>23</v>
      </c>
      <c r="C19" s="59">
        <v>19589</v>
      </c>
      <c r="D19" s="59">
        <v>29834</v>
      </c>
      <c r="E19" s="59">
        <v>42253</v>
      </c>
      <c r="F19" s="59">
        <v>26922</v>
      </c>
      <c r="G19" s="60">
        <f t="shared" si="2"/>
        <v>1.5229976006942672</v>
      </c>
      <c r="H19" s="59">
        <v>7578</v>
      </c>
      <c r="I19" s="59">
        <v>72519</v>
      </c>
      <c r="J19" s="60">
        <f t="shared" si="3"/>
        <v>1.2793302477491801</v>
      </c>
      <c r="M19" s="102" t="s">
        <v>23</v>
      </c>
      <c r="N19" s="102">
        <v>19589</v>
      </c>
      <c r="O19" s="102">
        <v>29834</v>
      </c>
      <c r="P19" s="102">
        <v>42253</v>
      </c>
      <c r="Q19" s="102">
        <v>26922</v>
      </c>
      <c r="R19" s="102">
        <v>1.5229976006942672</v>
      </c>
      <c r="S19" s="102">
        <v>7578</v>
      </c>
      <c r="T19" s="102">
        <v>72519</v>
      </c>
      <c r="U19" s="102">
        <v>1.2793302477491801</v>
      </c>
    </row>
    <row r="20" spans="1:22" ht="15.6" x14ac:dyDescent="0.3">
      <c r="A20" s="87"/>
      <c r="B20" s="2" t="s">
        <v>24</v>
      </c>
      <c r="C20" s="59">
        <v>44067</v>
      </c>
      <c r="D20" s="59">
        <v>69716</v>
      </c>
      <c r="E20" s="59">
        <v>98994</v>
      </c>
      <c r="F20" s="59">
        <v>68249</v>
      </c>
      <c r="G20" s="60">
        <f t="shared" si="2"/>
        <v>1.5820455215921212</v>
      </c>
      <c r="H20" s="59">
        <v>16312</v>
      </c>
      <c r="I20" s="59">
        <v>168550</v>
      </c>
      <c r="J20" s="60">
        <f t="shared" si="3"/>
        <v>1.5831321549793995</v>
      </c>
      <c r="M20" s="102" t="s">
        <v>24</v>
      </c>
      <c r="N20" s="102">
        <v>44067</v>
      </c>
      <c r="O20" s="102">
        <v>69716</v>
      </c>
      <c r="P20" s="102">
        <v>98994</v>
      </c>
      <c r="Q20" s="102">
        <v>68249</v>
      </c>
      <c r="R20" s="102">
        <v>1.5820455215921212</v>
      </c>
      <c r="S20" s="102">
        <v>16312</v>
      </c>
      <c r="T20" s="102">
        <v>168550</v>
      </c>
      <c r="U20" s="102">
        <v>1.5831321549793995</v>
      </c>
    </row>
    <row r="21" spans="1:22" ht="15.6" x14ac:dyDescent="0.3">
      <c r="A21" s="87"/>
      <c r="B21" s="2" t="s">
        <v>25</v>
      </c>
      <c r="C21" s="59">
        <v>17468</v>
      </c>
      <c r="D21" s="59">
        <v>26321</v>
      </c>
      <c r="E21" s="59">
        <v>37631</v>
      </c>
      <c r="F21" s="59">
        <v>22783</v>
      </c>
      <c r="G21" s="60">
        <f t="shared" si="2"/>
        <v>1.5068124570643462</v>
      </c>
      <c r="H21" s="59">
        <v>6927</v>
      </c>
      <c r="I21" s="59">
        <v>64752</v>
      </c>
      <c r="J21" s="60">
        <f t="shared" si="3"/>
        <v>1.1398093803503071</v>
      </c>
      <c r="M21" s="102" t="s">
        <v>25</v>
      </c>
      <c r="N21" s="102">
        <v>17468</v>
      </c>
      <c r="O21" s="102">
        <v>26321</v>
      </c>
      <c r="P21" s="102">
        <v>37631</v>
      </c>
      <c r="Q21" s="102">
        <v>22783</v>
      </c>
      <c r="R21" s="102">
        <v>1.5068124570643462</v>
      </c>
      <c r="S21" s="102">
        <v>6927</v>
      </c>
      <c r="T21" s="102">
        <v>64752</v>
      </c>
      <c r="U21" s="102">
        <v>1.1398093803503071</v>
      </c>
    </row>
    <row r="22" spans="1:22" ht="15.6" x14ac:dyDescent="0.3">
      <c r="A22" s="87"/>
      <c r="B22" s="2" t="s">
        <v>26</v>
      </c>
      <c r="C22" s="59">
        <v>16377</v>
      </c>
      <c r="D22" s="59">
        <v>24354</v>
      </c>
      <c r="E22" s="59">
        <v>34597</v>
      </c>
      <c r="F22" s="59">
        <v>20723</v>
      </c>
      <c r="G22" s="60">
        <f t="shared" si="2"/>
        <v>1.4870855468034438</v>
      </c>
      <c r="H22" s="59">
        <v>6612</v>
      </c>
      <c r="I22" s="59">
        <v>59628</v>
      </c>
      <c r="J22" s="60">
        <f t="shared" si="3"/>
        <v>1.0808765994052607</v>
      </c>
      <c r="M22" s="102" t="s">
        <v>26</v>
      </c>
      <c r="N22" s="102">
        <v>16377</v>
      </c>
      <c r="O22" s="102">
        <v>24354</v>
      </c>
      <c r="P22" s="102">
        <v>34597</v>
      </c>
      <c r="Q22" s="102">
        <v>20723</v>
      </c>
      <c r="R22" s="102">
        <v>1.4870855468034438</v>
      </c>
      <c r="S22" s="102">
        <v>6612</v>
      </c>
      <c r="T22" s="102">
        <v>59628</v>
      </c>
      <c r="U22" s="102">
        <v>1.0808765994052607</v>
      </c>
    </row>
    <row r="23" spans="1:22" ht="15.6" x14ac:dyDescent="0.3">
      <c r="A23" s="87"/>
      <c r="B23" s="2" t="s">
        <v>27</v>
      </c>
      <c r="C23" s="59">
        <v>10863</v>
      </c>
      <c r="D23" s="59">
        <v>16511</v>
      </c>
      <c r="E23" s="59">
        <v>23635</v>
      </c>
      <c r="F23" s="59">
        <v>15753</v>
      </c>
      <c r="G23" s="60">
        <f t="shared" si="2"/>
        <v>1.5199300377427967</v>
      </c>
      <c r="H23" s="59">
        <v>4244</v>
      </c>
      <c r="I23" s="59">
        <v>40512</v>
      </c>
      <c r="J23" s="60">
        <f t="shared" si="3"/>
        <v>1.3884923385370551</v>
      </c>
      <c r="M23" s="102" t="s">
        <v>27</v>
      </c>
      <c r="N23" s="102">
        <v>10863</v>
      </c>
      <c r="O23" s="102">
        <v>16511</v>
      </c>
      <c r="P23" s="102">
        <v>23635</v>
      </c>
      <c r="Q23" s="102">
        <v>15753</v>
      </c>
      <c r="R23" s="102">
        <v>1.5199300377427967</v>
      </c>
      <c r="S23" s="102">
        <v>4244</v>
      </c>
      <c r="T23" s="102">
        <v>40512</v>
      </c>
      <c r="U23" s="102">
        <v>1.3884923385370551</v>
      </c>
    </row>
    <row r="24" spans="1:22" ht="15.6" x14ac:dyDescent="0.3">
      <c r="A24" s="87"/>
      <c r="B24" s="2" t="s">
        <v>28</v>
      </c>
      <c r="C24" s="59">
        <v>16401</v>
      </c>
      <c r="D24" s="59">
        <v>23735</v>
      </c>
      <c r="E24" s="59">
        <v>32953</v>
      </c>
      <c r="F24" s="59">
        <v>20856</v>
      </c>
      <c r="G24" s="60">
        <f t="shared" si="2"/>
        <v>1.4471678556185599</v>
      </c>
      <c r="H24" s="59">
        <v>6836</v>
      </c>
      <c r="I24" s="59">
        <v>56618</v>
      </c>
      <c r="J24" s="60">
        <f t="shared" si="3"/>
        <v>1.1169073326559522</v>
      </c>
      <c r="M24" s="102" t="s">
        <v>28</v>
      </c>
      <c r="N24" s="102">
        <v>16401</v>
      </c>
      <c r="O24" s="102">
        <v>23735</v>
      </c>
      <c r="P24" s="102">
        <v>32953</v>
      </c>
      <c r="Q24" s="102">
        <v>20856</v>
      </c>
      <c r="R24" s="102">
        <v>1.4471678556185599</v>
      </c>
      <c r="S24" s="102">
        <v>6836</v>
      </c>
      <c r="T24" s="102">
        <v>56618</v>
      </c>
      <c r="U24" s="102">
        <v>1.1169073326559522</v>
      </c>
    </row>
    <row r="25" spans="1:22" ht="15.6" x14ac:dyDescent="0.3">
      <c r="A25" s="87"/>
      <c r="B25" s="5" t="s">
        <v>29</v>
      </c>
      <c r="C25" s="59">
        <v>56187</v>
      </c>
      <c r="D25" s="59">
        <v>95959</v>
      </c>
      <c r="E25" s="59">
        <v>145044</v>
      </c>
      <c r="F25" s="59">
        <v>83174</v>
      </c>
      <c r="G25" s="60">
        <f t="shared" si="2"/>
        <v>1.7078505704166445</v>
      </c>
      <c r="H25" s="59">
        <v>20005</v>
      </c>
      <c r="I25" s="59">
        <v>249983</v>
      </c>
      <c r="J25" s="60">
        <f t="shared" si="3"/>
        <v>1.2948721402795098</v>
      </c>
      <c r="M25" s="102" t="s">
        <v>29</v>
      </c>
      <c r="N25" s="102">
        <v>56187</v>
      </c>
      <c r="O25" s="102">
        <v>95959</v>
      </c>
      <c r="P25" s="102">
        <v>145044</v>
      </c>
      <c r="Q25" s="102">
        <v>83174</v>
      </c>
      <c r="R25" s="102">
        <v>1.7078505704166445</v>
      </c>
      <c r="S25" s="102">
        <v>20005</v>
      </c>
      <c r="T25" s="102">
        <v>249983</v>
      </c>
      <c r="U25" s="102">
        <v>1.2948721402795098</v>
      </c>
      <c r="V25" s="70"/>
    </row>
    <row r="26" spans="1:22" ht="15.6" x14ac:dyDescent="0.3">
      <c r="A26" s="87"/>
      <c r="B26" s="5" t="s">
        <v>30</v>
      </c>
      <c r="C26" s="59">
        <v>12442</v>
      </c>
      <c r="D26" s="59">
        <v>19285</v>
      </c>
      <c r="E26" s="59">
        <v>27453</v>
      </c>
      <c r="F26" s="59">
        <v>17159</v>
      </c>
      <c r="G26" s="60">
        <f t="shared" si="2"/>
        <v>1.5499919627069603</v>
      </c>
      <c r="H26" s="59">
        <v>4827</v>
      </c>
      <c r="I26" s="59">
        <v>47196</v>
      </c>
      <c r="J26" s="60">
        <f t="shared" si="3"/>
        <v>1.2535232273020707</v>
      </c>
      <c r="M26" s="102" t="s">
        <v>30</v>
      </c>
      <c r="N26" s="102">
        <v>12442</v>
      </c>
      <c r="O26" s="102">
        <v>19285</v>
      </c>
      <c r="P26" s="102">
        <v>27453</v>
      </c>
      <c r="Q26" s="102">
        <v>17159</v>
      </c>
      <c r="R26" s="102">
        <v>1.5499919627069603</v>
      </c>
      <c r="S26" s="102">
        <v>4827</v>
      </c>
      <c r="T26" s="102">
        <v>47196</v>
      </c>
      <c r="U26" s="102">
        <v>1.2535232273020707</v>
      </c>
      <c r="V26" s="70"/>
    </row>
    <row r="27" spans="1:22" ht="15.6" x14ac:dyDescent="0.3">
      <c r="A27" s="87"/>
      <c r="B27" s="2" t="s">
        <v>31</v>
      </c>
      <c r="C27" s="59">
        <v>18425</v>
      </c>
      <c r="D27" s="59">
        <v>26756</v>
      </c>
      <c r="E27" s="59">
        <v>37114</v>
      </c>
      <c r="F27" s="59">
        <v>23894</v>
      </c>
      <c r="G27" s="61">
        <f t="shared" si="2"/>
        <v>1.4521573948439621</v>
      </c>
      <c r="H27" s="59">
        <v>7589</v>
      </c>
      <c r="I27" s="59">
        <v>63752</v>
      </c>
      <c r="J27" s="61">
        <f t="shared" si="3"/>
        <v>1.1686966594775519</v>
      </c>
      <c r="M27" s="102" t="s">
        <v>31</v>
      </c>
      <c r="N27" s="102">
        <v>18425</v>
      </c>
      <c r="O27" s="102">
        <v>26756</v>
      </c>
      <c r="P27" s="102">
        <v>37114</v>
      </c>
      <c r="Q27" s="102">
        <v>23894</v>
      </c>
      <c r="R27" s="102">
        <v>1.4521573948439621</v>
      </c>
      <c r="S27" s="102">
        <v>7589</v>
      </c>
      <c r="T27" s="102">
        <v>63752</v>
      </c>
      <c r="U27" s="102">
        <v>1.1686966594775519</v>
      </c>
    </row>
    <row r="28" spans="1:22" ht="15.6" x14ac:dyDescent="0.3">
      <c r="A28" s="87"/>
      <c r="B28" s="2" t="s">
        <v>32</v>
      </c>
      <c r="C28" s="59">
        <v>17648</v>
      </c>
      <c r="D28" s="59">
        <v>27034</v>
      </c>
      <c r="E28" s="59">
        <v>38345</v>
      </c>
      <c r="F28" s="62">
        <v>24176</v>
      </c>
      <c r="G28" s="60">
        <f t="shared" si="2"/>
        <v>1.531844968268359</v>
      </c>
      <c r="H28" s="63">
        <v>6871</v>
      </c>
      <c r="I28" s="62">
        <v>65766</v>
      </c>
      <c r="J28" s="60">
        <f t="shared" si="3"/>
        <v>1.2571172369358232</v>
      </c>
      <c r="M28" s="102" t="s">
        <v>32</v>
      </c>
      <c r="N28" s="102">
        <v>17648</v>
      </c>
      <c r="O28" s="102">
        <v>27034</v>
      </c>
      <c r="P28" s="102">
        <v>38345</v>
      </c>
      <c r="Q28" s="102">
        <v>24176</v>
      </c>
      <c r="R28" s="102">
        <v>1.531844968268359</v>
      </c>
      <c r="S28" s="102">
        <v>6871</v>
      </c>
      <c r="T28" s="102">
        <v>65766</v>
      </c>
      <c r="U28" s="102">
        <v>1.2571172369358232</v>
      </c>
    </row>
    <row r="29" spans="1:22" ht="15.6" x14ac:dyDescent="0.3">
      <c r="A29" s="94">
        <v>4</v>
      </c>
      <c r="B29" s="11" t="s">
        <v>93</v>
      </c>
      <c r="C29" s="65">
        <v>12573</v>
      </c>
      <c r="D29" s="65">
        <v>19741</v>
      </c>
      <c r="E29" s="65">
        <v>28965</v>
      </c>
      <c r="F29" s="65">
        <v>17209</v>
      </c>
      <c r="G29" s="66">
        <f t="shared" si="2"/>
        <v>1.5701105543625229</v>
      </c>
      <c r="H29" s="65">
        <v>4844</v>
      </c>
      <c r="I29" s="65">
        <v>49934</v>
      </c>
      <c r="J29" s="66">
        <f>(LOG10(F29)-LOG10(H29))/(LOG10(I29)-LOG10(F29))</f>
        <v>1.1900195411420358</v>
      </c>
      <c r="M29" s="102" t="s">
        <v>93</v>
      </c>
      <c r="N29" s="102">
        <v>12573</v>
      </c>
      <c r="O29" s="102">
        <v>19741</v>
      </c>
      <c r="P29" s="102">
        <v>28965</v>
      </c>
      <c r="Q29" s="102">
        <v>17209</v>
      </c>
      <c r="R29" s="102">
        <v>1.5701105543625229</v>
      </c>
      <c r="S29" s="102">
        <v>4844</v>
      </c>
      <c r="T29" s="102">
        <v>49934</v>
      </c>
      <c r="U29" s="102">
        <v>1.1900195411420358</v>
      </c>
    </row>
    <row r="30" spans="1:22" ht="15.6" x14ac:dyDescent="0.3">
      <c r="A30" s="94"/>
      <c r="B30" s="11" t="s">
        <v>94</v>
      </c>
      <c r="C30" s="65">
        <v>8443</v>
      </c>
      <c r="D30" s="65">
        <v>14507</v>
      </c>
      <c r="E30" s="65">
        <v>22631</v>
      </c>
      <c r="F30" s="65">
        <v>12630</v>
      </c>
      <c r="G30" s="66">
        <f t="shared" si="2"/>
        <v>1.7182281179675472</v>
      </c>
      <c r="H30" s="65">
        <v>3101</v>
      </c>
      <c r="I30" s="65">
        <v>39036</v>
      </c>
      <c r="J30" s="66">
        <f>(LOG10(F30)-LOG10(H30))/(LOG10(I30)-LOG10(F30))</f>
        <v>1.2445397431859964</v>
      </c>
      <c r="M30" s="102" t="s">
        <v>94</v>
      </c>
      <c r="N30" s="102">
        <v>8443</v>
      </c>
      <c r="O30" s="102">
        <v>14507</v>
      </c>
      <c r="P30" s="102">
        <v>22631</v>
      </c>
      <c r="Q30" s="102">
        <v>12630</v>
      </c>
      <c r="R30" s="102">
        <v>1.7182281179675472</v>
      </c>
      <c r="S30" s="102">
        <v>3101</v>
      </c>
      <c r="T30" s="102">
        <v>39036</v>
      </c>
      <c r="U30" s="102">
        <v>1.2445397431859964</v>
      </c>
    </row>
    <row r="31" spans="1:22" ht="15.6" x14ac:dyDescent="0.3">
      <c r="A31" s="94"/>
      <c r="B31" s="11" t="s">
        <v>95</v>
      </c>
      <c r="C31" s="65">
        <v>9401</v>
      </c>
      <c r="D31" s="65">
        <v>13609</v>
      </c>
      <c r="E31" s="65">
        <v>19113</v>
      </c>
      <c r="F31" s="65">
        <v>12078</v>
      </c>
      <c r="G31" s="66">
        <f t="shared" si="2"/>
        <v>1.447611956174875</v>
      </c>
      <c r="H31" s="65">
        <v>3931</v>
      </c>
      <c r="I31" s="65">
        <v>32846</v>
      </c>
      <c r="J31" s="66">
        <f t="shared" si="3"/>
        <v>1.1219932050001058</v>
      </c>
      <c r="M31" s="102" t="s">
        <v>95</v>
      </c>
      <c r="N31" s="102">
        <v>9401</v>
      </c>
      <c r="O31" s="102">
        <v>13609</v>
      </c>
      <c r="P31" s="102">
        <v>19113</v>
      </c>
      <c r="Q31" s="102">
        <v>12078</v>
      </c>
      <c r="R31" s="102">
        <v>1.447611956174875</v>
      </c>
      <c r="S31" s="102">
        <v>3931</v>
      </c>
      <c r="T31" s="102">
        <v>32846</v>
      </c>
      <c r="U31" s="102">
        <v>1.1219932050001058</v>
      </c>
    </row>
    <row r="32" spans="1:22" ht="15.6" x14ac:dyDescent="0.3">
      <c r="A32" s="94"/>
      <c r="B32" s="11" t="s">
        <v>96</v>
      </c>
      <c r="C32" s="65">
        <v>9118</v>
      </c>
      <c r="D32" s="65">
        <v>15157</v>
      </c>
      <c r="E32" s="65">
        <v>22514</v>
      </c>
      <c r="F32" s="65">
        <v>14160</v>
      </c>
      <c r="G32" s="66">
        <f t="shared" si="2"/>
        <v>1.6623162974336478</v>
      </c>
      <c r="H32" s="65">
        <v>3366</v>
      </c>
      <c r="I32" s="65">
        <v>38703</v>
      </c>
      <c r="J32" s="66">
        <f t="shared" si="3"/>
        <v>1.4288430309831248</v>
      </c>
      <c r="M32" s="102" t="s">
        <v>96</v>
      </c>
      <c r="N32" s="102">
        <v>9118</v>
      </c>
      <c r="O32" s="102">
        <v>15157</v>
      </c>
      <c r="P32" s="102">
        <v>22514</v>
      </c>
      <c r="Q32" s="102">
        <v>14160</v>
      </c>
      <c r="R32" s="102">
        <v>1.6623162974336478</v>
      </c>
      <c r="S32" s="102">
        <v>3366</v>
      </c>
      <c r="T32" s="102">
        <v>38703</v>
      </c>
      <c r="U32" s="102">
        <v>1.4288430309831248</v>
      </c>
    </row>
    <row r="33" spans="1:21" ht="15.6" x14ac:dyDescent="0.3">
      <c r="A33" s="94"/>
      <c r="B33" s="11" t="s">
        <v>97</v>
      </c>
      <c r="C33" s="65">
        <v>9085</v>
      </c>
      <c r="D33" s="65">
        <v>15285</v>
      </c>
      <c r="E33" s="65">
        <v>23549</v>
      </c>
      <c r="F33" s="65">
        <v>14154</v>
      </c>
      <c r="G33" s="66">
        <f t="shared" si="2"/>
        <v>1.682443588332416</v>
      </c>
      <c r="H33" s="65">
        <v>3301</v>
      </c>
      <c r="I33" s="65">
        <v>40379</v>
      </c>
      <c r="J33" s="66">
        <f t="shared" si="3"/>
        <v>1.3886810547449921</v>
      </c>
      <c r="M33" s="102" t="s">
        <v>97</v>
      </c>
      <c r="N33" s="102">
        <v>9085</v>
      </c>
      <c r="O33" s="102">
        <v>15285</v>
      </c>
      <c r="P33" s="102">
        <v>23549</v>
      </c>
      <c r="Q33" s="102">
        <v>14154</v>
      </c>
      <c r="R33" s="102">
        <v>1.682443588332416</v>
      </c>
      <c r="S33" s="102">
        <v>3301</v>
      </c>
      <c r="T33" s="102">
        <v>40379</v>
      </c>
      <c r="U33" s="102">
        <v>1.3886810547449921</v>
      </c>
    </row>
    <row r="34" spans="1:21" ht="15.6" x14ac:dyDescent="0.3">
      <c r="A34" s="94"/>
      <c r="B34" s="11" t="s">
        <v>98</v>
      </c>
      <c r="C34" s="65">
        <v>6543</v>
      </c>
      <c r="D34" s="65">
        <v>10328</v>
      </c>
      <c r="E34" s="65">
        <v>15390</v>
      </c>
      <c r="F34" s="65">
        <v>8360</v>
      </c>
      <c r="G34" s="66">
        <f t="shared" si="2"/>
        <v>1.5784808191960875</v>
      </c>
      <c r="H34" s="65">
        <v>2556</v>
      </c>
      <c r="I34" s="65">
        <v>26586</v>
      </c>
      <c r="J34" s="66">
        <f t="shared" si="3"/>
        <v>1.0242786039167602</v>
      </c>
      <c r="M34" s="102" t="s">
        <v>98</v>
      </c>
      <c r="N34" s="102">
        <v>6543</v>
      </c>
      <c r="O34" s="102">
        <v>10328</v>
      </c>
      <c r="P34" s="102">
        <v>15390</v>
      </c>
      <c r="Q34" s="102">
        <v>8360</v>
      </c>
      <c r="R34" s="102">
        <v>1.5784808191960875</v>
      </c>
      <c r="S34" s="102">
        <v>2556</v>
      </c>
      <c r="T34" s="102">
        <v>26586</v>
      </c>
      <c r="U34" s="102">
        <v>1.0242786039167602</v>
      </c>
    </row>
    <row r="35" spans="1:21" ht="15.6" x14ac:dyDescent="0.3">
      <c r="A35" s="94"/>
      <c r="B35" s="11" t="s">
        <v>99</v>
      </c>
      <c r="C35" s="65">
        <v>31613</v>
      </c>
      <c r="D35" s="65">
        <v>61729</v>
      </c>
      <c r="E35" s="65">
        <v>111989</v>
      </c>
      <c r="F35" s="65">
        <v>40567</v>
      </c>
      <c r="G35" s="66">
        <f t="shared" si="2"/>
        <v>1.9526460633283775</v>
      </c>
      <c r="H35" s="65">
        <v>11169</v>
      </c>
      <c r="I35" s="65">
        <v>191622</v>
      </c>
      <c r="J35" s="66">
        <f t="shared" si="3"/>
        <v>0.83075999770070164</v>
      </c>
      <c r="M35" s="102" t="s">
        <v>99</v>
      </c>
      <c r="N35" s="102">
        <v>31613</v>
      </c>
      <c r="O35" s="102">
        <v>61729</v>
      </c>
      <c r="P35" s="102">
        <v>111989</v>
      </c>
      <c r="Q35" s="102">
        <v>40567</v>
      </c>
      <c r="R35" s="102">
        <v>1.9526460633283775</v>
      </c>
      <c r="S35" s="102">
        <v>11169</v>
      </c>
      <c r="T35" s="102">
        <v>191622</v>
      </c>
      <c r="U35" s="102">
        <v>0.83075999770070164</v>
      </c>
    </row>
    <row r="36" spans="1:21" ht="15.6" x14ac:dyDescent="0.3">
      <c r="A36" s="94"/>
      <c r="B36" s="11" t="s">
        <v>100</v>
      </c>
      <c r="C36" s="65">
        <v>10966</v>
      </c>
      <c r="D36" s="65">
        <v>18801</v>
      </c>
      <c r="E36" s="65">
        <v>28497</v>
      </c>
      <c r="F36" s="65">
        <v>17436</v>
      </c>
      <c r="G36" s="66">
        <f t="shared" si="2"/>
        <v>1.7144811234725514</v>
      </c>
      <c r="H36" s="65">
        <v>3861</v>
      </c>
      <c r="I36" s="65">
        <v>49013</v>
      </c>
      <c r="J36" s="66">
        <f t="shared" si="3"/>
        <v>1.4586744274918453</v>
      </c>
      <c r="M36" s="102" t="s">
        <v>100</v>
      </c>
      <c r="N36" s="102">
        <v>10966</v>
      </c>
      <c r="O36" s="102">
        <v>18801</v>
      </c>
      <c r="P36" s="102">
        <v>28497</v>
      </c>
      <c r="Q36" s="102">
        <v>17436</v>
      </c>
      <c r="R36" s="102">
        <v>1.7144811234725514</v>
      </c>
      <c r="S36" s="102">
        <v>3861</v>
      </c>
      <c r="T36" s="102">
        <v>49013</v>
      </c>
      <c r="U36" s="102">
        <v>1.4586744274918453</v>
      </c>
    </row>
    <row r="37" spans="1:21" ht="15.6" x14ac:dyDescent="0.3">
      <c r="A37" s="94"/>
      <c r="B37" s="11" t="s">
        <v>101</v>
      </c>
      <c r="C37" s="65">
        <v>13658</v>
      </c>
      <c r="D37" s="65">
        <v>23263</v>
      </c>
      <c r="E37" s="65">
        <v>35850</v>
      </c>
      <c r="F37" s="65">
        <v>20184</v>
      </c>
      <c r="G37" s="66">
        <f t="shared" si="2"/>
        <v>1.7032508419973642</v>
      </c>
      <c r="H37" s="65">
        <v>4888</v>
      </c>
      <c r="I37" s="65">
        <v>61764</v>
      </c>
      <c r="J37" s="66">
        <f t="shared" si="3"/>
        <v>1.2679438206515152</v>
      </c>
      <c r="M37" s="102" t="s">
        <v>101</v>
      </c>
      <c r="N37" s="102">
        <v>13658</v>
      </c>
      <c r="O37" s="102">
        <v>23263</v>
      </c>
      <c r="P37" s="102">
        <v>35850</v>
      </c>
      <c r="Q37" s="102">
        <v>20184</v>
      </c>
      <c r="R37" s="102">
        <v>1.7032508419973642</v>
      </c>
      <c r="S37" s="102">
        <v>4888</v>
      </c>
      <c r="T37" s="102">
        <v>61764</v>
      </c>
      <c r="U37" s="102">
        <v>1.2679438206515152</v>
      </c>
    </row>
    <row r="38" spans="1:21" ht="15.6" x14ac:dyDescent="0.3">
      <c r="A38" s="94"/>
      <c r="B38" s="11" t="s">
        <v>102</v>
      </c>
      <c r="C38" s="65">
        <v>12404</v>
      </c>
      <c r="D38" s="65">
        <v>20532</v>
      </c>
      <c r="E38" s="65">
        <v>31452</v>
      </c>
      <c r="F38" s="65">
        <v>18493</v>
      </c>
      <c r="G38" s="66">
        <f t="shared" si="2"/>
        <v>1.6552724927442761</v>
      </c>
      <c r="H38" s="65">
        <v>4503</v>
      </c>
      <c r="I38" s="65">
        <v>53730</v>
      </c>
      <c r="J38" s="66">
        <f t="shared" si="3"/>
        <v>1.3244664913773341</v>
      </c>
      <c r="M38" s="102" t="s">
        <v>102</v>
      </c>
      <c r="N38" s="102">
        <v>12404</v>
      </c>
      <c r="O38" s="102">
        <v>20532</v>
      </c>
      <c r="P38" s="102">
        <v>31452</v>
      </c>
      <c r="Q38" s="102">
        <v>18493</v>
      </c>
      <c r="R38" s="102">
        <v>1.6552724927442761</v>
      </c>
      <c r="S38" s="102">
        <v>4503</v>
      </c>
      <c r="T38" s="102">
        <v>53730</v>
      </c>
      <c r="U38" s="102">
        <v>1.3244664913773341</v>
      </c>
    </row>
    <row r="39" spans="1:21" ht="15.6" x14ac:dyDescent="0.3">
      <c r="A39" s="94"/>
      <c r="B39" s="11" t="s">
        <v>103</v>
      </c>
      <c r="C39" s="65">
        <v>10286</v>
      </c>
      <c r="D39" s="65">
        <v>16478</v>
      </c>
      <c r="E39" s="65">
        <v>24365</v>
      </c>
      <c r="F39" s="65">
        <v>15450</v>
      </c>
      <c r="G39" s="66">
        <f t="shared" si="2"/>
        <v>1.6019832782422712</v>
      </c>
      <c r="H39" s="65">
        <v>3891</v>
      </c>
      <c r="I39" s="65">
        <v>41804</v>
      </c>
      <c r="J39" s="66">
        <f t="shared" si="3"/>
        <v>1.3853388837961433</v>
      </c>
      <c r="M39" s="102" t="s">
        <v>103</v>
      </c>
      <c r="N39" s="102">
        <v>10286</v>
      </c>
      <c r="O39" s="102">
        <v>16478</v>
      </c>
      <c r="P39" s="102">
        <v>24365</v>
      </c>
      <c r="Q39" s="102">
        <v>15450</v>
      </c>
      <c r="R39" s="102">
        <v>1.6019832782422712</v>
      </c>
      <c r="S39" s="102">
        <v>3891</v>
      </c>
      <c r="T39" s="102">
        <v>41804</v>
      </c>
      <c r="U39" s="102">
        <v>1.3853388837961433</v>
      </c>
    </row>
    <row r="40" spans="1:21" ht="15.6" x14ac:dyDescent="0.3">
      <c r="A40" s="94"/>
      <c r="B40" s="11" t="s">
        <v>104</v>
      </c>
      <c r="C40" s="65">
        <v>6739</v>
      </c>
      <c r="D40" s="65">
        <v>11128</v>
      </c>
      <c r="E40" s="65">
        <v>16974</v>
      </c>
      <c r="F40" s="65">
        <v>9182</v>
      </c>
      <c r="G40" s="66">
        <f t="shared" si="2"/>
        <v>1.6512835732304496</v>
      </c>
      <c r="H40" s="65">
        <v>2524</v>
      </c>
      <c r="I40" s="65">
        <v>29222</v>
      </c>
      <c r="J40" s="66">
        <f t="shared" si="3"/>
        <v>1.1155100423661555</v>
      </c>
      <c r="M40" s="102" t="s">
        <v>104</v>
      </c>
      <c r="N40" s="102">
        <v>6739</v>
      </c>
      <c r="O40" s="102">
        <v>11128</v>
      </c>
      <c r="P40" s="102">
        <v>16974</v>
      </c>
      <c r="Q40" s="102">
        <v>9182</v>
      </c>
      <c r="R40" s="102">
        <v>1.6512835732304496</v>
      </c>
      <c r="S40" s="102">
        <v>2524</v>
      </c>
      <c r="T40" s="102">
        <v>29222</v>
      </c>
      <c r="U40" s="102">
        <v>1.1155100423661555</v>
      </c>
    </row>
    <row r="41" spans="1:21" ht="15.6" x14ac:dyDescent="0.3">
      <c r="A41" s="95">
        <v>5</v>
      </c>
      <c r="B41" s="31" t="s">
        <v>107</v>
      </c>
      <c r="C41" s="67">
        <v>12094</v>
      </c>
      <c r="D41" s="67">
        <v>19530</v>
      </c>
      <c r="E41" s="67">
        <v>28874</v>
      </c>
      <c r="F41" s="67">
        <v>17537</v>
      </c>
      <c r="G41" s="68">
        <f t="shared" si="2"/>
        <v>1.6148503390110798</v>
      </c>
      <c r="H41" s="67">
        <v>4481</v>
      </c>
      <c r="I41" s="67">
        <v>49592</v>
      </c>
      <c r="J41" s="68">
        <f t="shared" si="3"/>
        <v>1.3125973212077229</v>
      </c>
      <c r="M41" s="102" t="s">
        <v>107</v>
      </c>
      <c r="N41" s="102">
        <v>12094</v>
      </c>
      <c r="O41" s="102">
        <v>19530</v>
      </c>
      <c r="P41" s="102">
        <v>28874</v>
      </c>
      <c r="Q41" s="102">
        <v>17537</v>
      </c>
      <c r="R41" s="102">
        <v>1.6148503390110798</v>
      </c>
      <c r="S41" s="102">
        <v>4481</v>
      </c>
      <c r="T41" s="102">
        <v>49592</v>
      </c>
      <c r="U41" s="102">
        <v>1.3125973212077229</v>
      </c>
    </row>
    <row r="42" spans="1:21" ht="15.6" x14ac:dyDescent="0.3">
      <c r="A42" s="95"/>
      <c r="B42" s="31" t="s">
        <v>108</v>
      </c>
      <c r="C42" s="67">
        <v>6506</v>
      </c>
      <c r="D42" s="67">
        <v>10170</v>
      </c>
      <c r="E42" s="67">
        <v>15228</v>
      </c>
      <c r="F42" s="67">
        <v>8244</v>
      </c>
      <c r="G42" s="68">
        <f t="shared" si="2"/>
        <v>1.5631724561942821</v>
      </c>
      <c r="H42" s="67">
        <v>2560</v>
      </c>
      <c r="I42" s="67">
        <v>26276</v>
      </c>
      <c r="J42" s="68">
        <f t="shared" si="3"/>
        <v>1.0088926471183717</v>
      </c>
      <c r="M42" s="102" t="s">
        <v>108</v>
      </c>
      <c r="N42" s="102">
        <v>6506</v>
      </c>
      <c r="O42" s="102">
        <v>10170</v>
      </c>
      <c r="P42" s="102">
        <v>15228</v>
      </c>
      <c r="Q42" s="102">
        <v>8244</v>
      </c>
      <c r="R42" s="102">
        <v>1.5631724561942821</v>
      </c>
      <c r="S42" s="102">
        <v>2560</v>
      </c>
      <c r="T42" s="102">
        <v>26276</v>
      </c>
      <c r="U42" s="102">
        <v>1.0088926471183717</v>
      </c>
    </row>
    <row r="43" spans="1:21" ht="15.6" x14ac:dyDescent="0.3">
      <c r="A43" s="95"/>
      <c r="B43" s="31" t="s">
        <v>109</v>
      </c>
      <c r="C43" s="67">
        <v>17209</v>
      </c>
      <c r="D43" s="67">
        <v>27387</v>
      </c>
      <c r="E43" s="67">
        <v>40091</v>
      </c>
      <c r="F43" s="67">
        <v>24153</v>
      </c>
      <c r="G43" s="68">
        <f t="shared" si="2"/>
        <v>1.5914347143936312</v>
      </c>
      <c r="H43" s="67">
        <v>6438</v>
      </c>
      <c r="I43" s="67">
        <v>68977</v>
      </c>
      <c r="J43" s="68">
        <f t="shared" si="3"/>
        <v>1.2599917743308597</v>
      </c>
      <c r="M43" s="102" t="s">
        <v>109</v>
      </c>
      <c r="N43" s="102">
        <v>17209</v>
      </c>
      <c r="O43" s="102">
        <v>27387</v>
      </c>
      <c r="P43" s="102">
        <v>40091</v>
      </c>
      <c r="Q43" s="102">
        <v>24153</v>
      </c>
      <c r="R43" s="102">
        <v>1.5914347143936312</v>
      </c>
      <c r="S43" s="102">
        <v>6438</v>
      </c>
      <c r="T43" s="102">
        <v>68977</v>
      </c>
      <c r="U43" s="102">
        <v>1.2599917743308597</v>
      </c>
    </row>
    <row r="44" spans="1:21" ht="15.6" x14ac:dyDescent="0.3">
      <c r="A44" s="95"/>
      <c r="B44" s="31" t="s">
        <v>110</v>
      </c>
      <c r="C44" s="67">
        <v>7940</v>
      </c>
      <c r="D44" s="67">
        <v>13039</v>
      </c>
      <c r="E44" s="67">
        <v>20046</v>
      </c>
      <c r="F44" s="67">
        <v>11037</v>
      </c>
      <c r="G44" s="68">
        <f t="shared" si="2"/>
        <v>1.6421914357682619</v>
      </c>
      <c r="H44" s="67">
        <v>2964</v>
      </c>
      <c r="I44" s="67">
        <v>34544</v>
      </c>
      <c r="J44" s="68">
        <f t="shared" si="3"/>
        <v>1.1522663461653866</v>
      </c>
      <c r="M44" s="102" t="s">
        <v>110</v>
      </c>
      <c r="N44" s="102">
        <v>7940</v>
      </c>
      <c r="O44" s="102">
        <v>13039</v>
      </c>
      <c r="P44" s="102">
        <v>20046</v>
      </c>
      <c r="Q44" s="102">
        <v>11037</v>
      </c>
      <c r="R44" s="102">
        <v>1.6421914357682619</v>
      </c>
      <c r="S44" s="102">
        <v>2964</v>
      </c>
      <c r="T44" s="102">
        <v>34544</v>
      </c>
      <c r="U44" s="102">
        <v>1.1522663461653866</v>
      </c>
    </row>
    <row r="45" spans="1:21" ht="15.6" x14ac:dyDescent="0.3">
      <c r="A45" s="95"/>
      <c r="B45" s="31" t="s">
        <v>111</v>
      </c>
      <c r="C45" s="67">
        <v>8636</v>
      </c>
      <c r="D45" s="67">
        <v>14181</v>
      </c>
      <c r="E45" s="67">
        <v>21906</v>
      </c>
      <c r="F45" s="67">
        <v>11516</v>
      </c>
      <c r="G45" s="68">
        <f t="shared" si="2"/>
        <v>1.6420796665122741</v>
      </c>
      <c r="H45" s="67">
        <v>3237</v>
      </c>
      <c r="I45" s="67">
        <v>37905</v>
      </c>
      <c r="J45" s="68">
        <f t="shared" si="3"/>
        <v>1.0652579212476656</v>
      </c>
      <c r="M45" s="102" t="s">
        <v>111</v>
      </c>
      <c r="N45" s="102">
        <v>8636</v>
      </c>
      <c r="O45" s="102">
        <v>14181</v>
      </c>
      <c r="P45" s="102">
        <v>21906</v>
      </c>
      <c r="Q45" s="102">
        <v>11516</v>
      </c>
      <c r="R45" s="102">
        <v>1.6420796665122741</v>
      </c>
      <c r="S45" s="102">
        <v>3237</v>
      </c>
      <c r="T45" s="102">
        <v>37905</v>
      </c>
      <c r="U45" s="102">
        <v>1.0652579212476656</v>
      </c>
    </row>
    <row r="46" spans="1:21" ht="15.6" x14ac:dyDescent="0.3">
      <c r="A46" s="95"/>
      <c r="B46" s="31" t="s">
        <v>112</v>
      </c>
      <c r="C46" s="67">
        <v>7080</v>
      </c>
      <c r="D46" s="67">
        <v>11862</v>
      </c>
      <c r="E46" s="67">
        <v>18040</v>
      </c>
      <c r="F46" s="67">
        <v>10274</v>
      </c>
      <c r="G46" s="68">
        <f t="shared" si="2"/>
        <v>1.6754237288135594</v>
      </c>
      <c r="H46" s="67">
        <v>2584</v>
      </c>
      <c r="I46" s="67">
        <v>30967</v>
      </c>
      <c r="J46" s="68">
        <f t="shared" si="3"/>
        <v>1.2510384560658672</v>
      </c>
      <c r="M46" s="102" t="s">
        <v>112</v>
      </c>
      <c r="N46" s="102">
        <v>7080</v>
      </c>
      <c r="O46" s="102">
        <v>11862</v>
      </c>
      <c r="P46" s="102">
        <v>18040</v>
      </c>
      <c r="Q46" s="102">
        <v>10274</v>
      </c>
      <c r="R46" s="102">
        <v>1.6754237288135594</v>
      </c>
      <c r="S46" s="102">
        <v>2584</v>
      </c>
      <c r="T46" s="102">
        <v>30967</v>
      </c>
      <c r="U46" s="102">
        <v>1.2510384560658672</v>
      </c>
    </row>
    <row r="47" spans="1:21" ht="15.6" x14ac:dyDescent="0.3">
      <c r="A47" s="95"/>
      <c r="B47" s="31" t="s">
        <v>113</v>
      </c>
      <c r="C47" s="67">
        <v>10205</v>
      </c>
      <c r="D47" s="67">
        <v>17194</v>
      </c>
      <c r="E47" s="67">
        <v>25973</v>
      </c>
      <c r="F47" s="67">
        <v>16363</v>
      </c>
      <c r="G47" s="68">
        <f t="shared" si="2"/>
        <v>1.684860362567369</v>
      </c>
      <c r="H47" s="67">
        <v>3632</v>
      </c>
      <c r="I47" s="67">
        <v>44515</v>
      </c>
      <c r="J47" s="68">
        <f t="shared" si="3"/>
        <v>1.5040307050768589</v>
      </c>
      <c r="M47" s="102" t="s">
        <v>113</v>
      </c>
      <c r="N47" s="102">
        <v>10205</v>
      </c>
      <c r="O47" s="102">
        <v>17194</v>
      </c>
      <c r="P47" s="102">
        <v>25973</v>
      </c>
      <c r="Q47" s="102">
        <v>16363</v>
      </c>
      <c r="R47" s="102">
        <v>1.684860362567369</v>
      </c>
      <c r="S47" s="102">
        <v>3632</v>
      </c>
      <c r="T47" s="102">
        <v>44515</v>
      </c>
      <c r="U47" s="102">
        <v>1.5040307050768589</v>
      </c>
    </row>
    <row r="48" spans="1:21" ht="15.6" x14ac:dyDescent="0.3">
      <c r="A48" s="95"/>
      <c r="B48" s="31" t="s">
        <v>114</v>
      </c>
      <c r="C48" s="67">
        <v>19658</v>
      </c>
      <c r="D48" s="67">
        <v>31011</v>
      </c>
      <c r="E48" s="67">
        <v>44585</v>
      </c>
      <c r="F48" s="67">
        <v>27757</v>
      </c>
      <c r="G48" s="68">
        <f t="shared" si="2"/>
        <v>1.5775256892868044</v>
      </c>
      <c r="H48" s="67">
        <v>7395</v>
      </c>
      <c r="I48" s="67">
        <v>76714</v>
      </c>
      <c r="J48" s="68">
        <f t="shared" si="3"/>
        <v>1.3010908519747177</v>
      </c>
      <c r="M48" s="102" t="s">
        <v>114</v>
      </c>
      <c r="N48" s="102">
        <v>19658</v>
      </c>
      <c r="O48" s="102">
        <v>31011</v>
      </c>
      <c r="P48" s="102">
        <v>44585</v>
      </c>
      <c r="Q48" s="102">
        <v>27757</v>
      </c>
      <c r="R48" s="102">
        <v>1.5775256892868044</v>
      </c>
      <c r="S48" s="102">
        <v>7395</v>
      </c>
      <c r="T48" s="102">
        <v>76714</v>
      </c>
      <c r="U48" s="102">
        <v>1.3010908519747177</v>
      </c>
    </row>
    <row r="49" spans="1:21" ht="15.6" x14ac:dyDescent="0.3">
      <c r="A49" s="95"/>
      <c r="B49" s="31" t="s">
        <v>115</v>
      </c>
      <c r="C49" s="67">
        <v>12181</v>
      </c>
      <c r="D49" s="67">
        <v>19232</v>
      </c>
      <c r="E49" s="67">
        <v>28415</v>
      </c>
      <c r="F49" s="67">
        <v>17117</v>
      </c>
      <c r="G49" s="68">
        <f t="shared" si="2"/>
        <v>1.5788523109761103</v>
      </c>
      <c r="H49" s="67">
        <v>4648</v>
      </c>
      <c r="I49" s="67">
        <v>48973</v>
      </c>
      <c r="J49" s="68">
        <f t="shared" si="3"/>
        <v>1.2401434717305968</v>
      </c>
      <c r="M49" s="102" t="s">
        <v>115</v>
      </c>
      <c r="N49" s="102">
        <v>12181</v>
      </c>
      <c r="O49" s="102">
        <v>19232</v>
      </c>
      <c r="P49" s="102">
        <v>28415</v>
      </c>
      <c r="Q49" s="102">
        <v>17117</v>
      </c>
      <c r="R49" s="102">
        <v>1.5788523109761103</v>
      </c>
      <c r="S49" s="102">
        <v>4648</v>
      </c>
      <c r="T49" s="102">
        <v>48973</v>
      </c>
      <c r="U49" s="102">
        <v>1.2401434717305968</v>
      </c>
    </row>
    <row r="50" spans="1:21" ht="15.6" x14ac:dyDescent="0.3">
      <c r="A50" s="95"/>
      <c r="B50" s="31" t="s">
        <v>116</v>
      </c>
      <c r="C50" s="67">
        <v>8349</v>
      </c>
      <c r="D50" s="67">
        <v>13740</v>
      </c>
      <c r="E50" s="67">
        <v>20978</v>
      </c>
      <c r="F50" s="67">
        <v>12254</v>
      </c>
      <c r="G50" s="68">
        <f t="shared" si="2"/>
        <v>1.6457060725835428</v>
      </c>
      <c r="H50" s="67">
        <v>3100</v>
      </c>
      <c r="I50" s="67">
        <v>36159</v>
      </c>
      <c r="J50" s="68">
        <f t="shared" si="3"/>
        <v>1.2702005418635633</v>
      </c>
      <c r="L50" s="70"/>
      <c r="M50" s="102" t="s">
        <v>116</v>
      </c>
      <c r="N50" s="102">
        <v>8349</v>
      </c>
      <c r="O50" s="102">
        <v>13740</v>
      </c>
      <c r="P50" s="102">
        <v>20978</v>
      </c>
      <c r="Q50" s="102">
        <v>12254</v>
      </c>
      <c r="R50" s="102">
        <v>1.6457060725835428</v>
      </c>
      <c r="S50" s="102">
        <v>3100</v>
      </c>
      <c r="T50" s="102">
        <v>36159</v>
      </c>
      <c r="U50" s="102">
        <v>1.2702005418635633</v>
      </c>
    </row>
    <row r="51" spans="1:21" ht="15.6" x14ac:dyDescent="0.3">
      <c r="A51" s="95"/>
      <c r="B51" s="31" t="s">
        <v>117</v>
      </c>
      <c r="C51" s="67">
        <v>22988</v>
      </c>
      <c r="D51" s="67">
        <v>36332</v>
      </c>
      <c r="E51" s="67">
        <v>54004</v>
      </c>
      <c r="F51" s="67">
        <v>31583</v>
      </c>
      <c r="G51" s="68">
        <f t="shared" si="2"/>
        <v>1.5804767704889509</v>
      </c>
      <c r="H51" s="67">
        <v>8803</v>
      </c>
      <c r="I51" s="67">
        <v>92703</v>
      </c>
      <c r="J51" s="68">
        <f t="shared" si="3"/>
        <v>1.186430146843592</v>
      </c>
      <c r="L51" s="70"/>
      <c r="M51" s="102" t="s">
        <v>117</v>
      </c>
      <c r="N51" s="102">
        <v>22988</v>
      </c>
      <c r="O51" s="102">
        <v>36332</v>
      </c>
      <c r="P51" s="102">
        <v>54004</v>
      </c>
      <c r="Q51" s="102">
        <v>31583</v>
      </c>
      <c r="R51" s="102">
        <v>1.5804767704889509</v>
      </c>
      <c r="S51" s="102">
        <v>8803</v>
      </c>
      <c r="T51" s="102">
        <v>92703</v>
      </c>
      <c r="U51" s="102">
        <v>1.186430146843592</v>
      </c>
    </row>
    <row r="52" spans="1:21" ht="15.6" x14ac:dyDescent="0.3">
      <c r="A52" s="95"/>
      <c r="B52" s="31" t="s">
        <v>118</v>
      </c>
      <c r="C52" s="67">
        <v>27903</v>
      </c>
      <c r="D52" s="67">
        <v>44869</v>
      </c>
      <c r="E52" s="67">
        <v>66321</v>
      </c>
      <c r="F52" s="67">
        <v>39054</v>
      </c>
      <c r="G52" s="68">
        <f t="shared" si="2"/>
        <v>1.6080349783177437</v>
      </c>
      <c r="H52" s="67">
        <v>10434</v>
      </c>
      <c r="I52" s="67">
        <v>113623</v>
      </c>
      <c r="J52" s="68">
        <f t="shared" si="3"/>
        <v>1.2359072605927985</v>
      </c>
      <c r="L52" s="70"/>
      <c r="M52" s="102" t="s">
        <v>118</v>
      </c>
      <c r="N52" s="102">
        <v>27903</v>
      </c>
      <c r="O52" s="102">
        <v>44869</v>
      </c>
      <c r="P52" s="102">
        <v>66321</v>
      </c>
      <c r="Q52" s="102">
        <v>39054</v>
      </c>
      <c r="R52" s="102">
        <v>1.6080349783177437</v>
      </c>
      <c r="S52" s="102">
        <v>10434</v>
      </c>
      <c r="T52" s="102">
        <v>113623</v>
      </c>
      <c r="U52" s="102">
        <v>1.2359072605927985</v>
      </c>
    </row>
    <row r="53" spans="1:21" ht="15.6" x14ac:dyDescent="0.3">
      <c r="A53" s="95"/>
      <c r="B53" s="31" t="s">
        <v>119</v>
      </c>
      <c r="C53" s="67">
        <v>24034</v>
      </c>
      <c r="D53" s="67">
        <v>31506</v>
      </c>
      <c r="E53" s="67">
        <v>40968</v>
      </c>
      <c r="F53" s="67">
        <v>27466</v>
      </c>
      <c r="G53" s="68">
        <f t="shared" si="2"/>
        <v>1.3108929017225597</v>
      </c>
      <c r="H53" s="67">
        <v>11133</v>
      </c>
      <c r="I53" s="67">
        <v>69558</v>
      </c>
      <c r="J53" s="68">
        <f t="shared" si="3"/>
        <v>0.97182897580565331</v>
      </c>
      <c r="L53" s="70"/>
      <c r="M53" s="102" t="s">
        <v>119</v>
      </c>
      <c r="N53" s="102">
        <v>24034</v>
      </c>
      <c r="O53" s="102">
        <v>31506</v>
      </c>
      <c r="P53" s="102">
        <v>40968</v>
      </c>
      <c r="Q53" s="102">
        <v>27466</v>
      </c>
      <c r="R53" s="102">
        <v>1.3108929017225597</v>
      </c>
      <c r="S53" s="102">
        <v>11133</v>
      </c>
      <c r="T53" s="102">
        <v>69558</v>
      </c>
      <c r="U53" s="102">
        <v>0.97182897580565331</v>
      </c>
    </row>
    <row r="54" spans="1:21" ht="15.6" x14ac:dyDescent="0.3">
      <c r="A54" s="95"/>
      <c r="B54" s="31" t="s">
        <v>120</v>
      </c>
      <c r="C54" s="67">
        <v>28755</v>
      </c>
      <c r="D54" s="67">
        <v>47543</v>
      </c>
      <c r="E54" s="67">
        <v>72025</v>
      </c>
      <c r="F54" s="67">
        <v>40131</v>
      </c>
      <c r="G54" s="68">
        <f t="shared" si="2"/>
        <v>1.6533820205181708</v>
      </c>
      <c r="H54" s="67">
        <v>10607</v>
      </c>
      <c r="I54" s="67">
        <v>123842</v>
      </c>
      <c r="J54" s="68">
        <f t="shared" si="3"/>
        <v>1.1808369680338935</v>
      </c>
      <c r="M54" s="102" t="s">
        <v>120</v>
      </c>
      <c r="N54" s="102">
        <v>28755</v>
      </c>
      <c r="O54" s="102">
        <v>47543</v>
      </c>
      <c r="P54" s="102">
        <v>72025</v>
      </c>
      <c r="Q54" s="102">
        <v>40131</v>
      </c>
      <c r="R54" s="102">
        <v>1.6533820205181708</v>
      </c>
      <c r="S54" s="102">
        <v>10607</v>
      </c>
      <c r="T54" s="102">
        <v>123842</v>
      </c>
      <c r="U54" s="102">
        <v>1.1808369680338935</v>
      </c>
    </row>
    <row r="55" spans="1:21" ht="15.6" x14ac:dyDescent="0.3">
      <c r="A55" s="95"/>
      <c r="B55" s="31" t="s">
        <v>122</v>
      </c>
      <c r="C55" s="67">
        <v>11692</v>
      </c>
      <c r="D55" s="67">
        <v>18534</v>
      </c>
      <c r="E55" s="67">
        <v>27614</v>
      </c>
      <c r="F55" s="67">
        <v>15750</v>
      </c>
      <c r="G55" s="68">
        <f t="shared" si="2"/>
        <v>1.5851864522750598</v>
      </c>
      <c r="H55" s="67">
        <v>4486</v>
      </c>
      <c r="I55" s="67">
        <v>47720</v>
      </c>
      <c r="J55" s="68">
        <f t="shared" si="3"/>
        <v>1.1329430193488077</v>
      </c>
      <c r="M55" s="102" t="s">
        <v>122</v>
      </c>
      <c r="N55" s="102">
        <v>11692</v>
      </c>
      <c r="O55" s="102">
        <v>18534</v>
      </c>
      <c r="P55" s="102">
        <v>27614</v>
      </c>
      <c r="Q55" s="102">
        <v>15750</v>
      </c>
      <c r="R55" s="102">
        <v>1.5851864522750598</v>
      </c>
      <c r="S55" s="102">
        <v>4486</v>
      </c>
      <c r="T55" s="102">
        <v>47720</v>
      </c>
      <c r="U55" s="102">
        <v>1.1329430193488077</v>
      </c>
    </row>
    <row r="56" spans="1:21" ht="15.6" x14ac:dyDescent="0.3">
      <c r="A56" s="95"/>
      <c r="B56" s="31" t="s">
        <v>123</v>
      </c>
      <c r="C56" s="67">
        <v>9339</v>
      </c>
      <c r="D56" s="67">
        <v>14995</v>
      </c>
      <c r="E56" s="67">
        <v>22236</v>
      </c>
      <c r="F56" s="67">
        <v>14146</v>
      </c>
      <c r="G56" s="68">
        <f t="shared" si="2"/>
        <v>1.6056322946782311</v>
      </c>
      <c r="H56" s="67">
        <v>3447</v>
      </c>
      <c r="I56" s="67">
        <v>38095</v>
      </c>
      <c r="J56" s="68">
        <f t="shared" si="3"/>
        <v>1.4252520914782552</v>
      </c>
      <c r="M56" s="102" t="s">
        <v>123</v>
      </c>
      <c r="N56" s="102">
        <v>9339</v>
      </c>
      <c r="O56" s="102">
        <v>14995</v>
      </c>
      <c r="P56" s="102">
        <v>22236</v>
      </c>
      <c r="Q56" s="102">
        <v>14146</v>
      </c>
      <c r="R56" s="102">
        <v>1.6056322946782311</v>
      </c>
      <c r="S56" s="102">
        <v>3447</v>
      </c>
      <c r="T56" s="102">
        <v>38095</v>
      </c>
      <c r="U56" s="102">
        <v>1.4252520914782552</v>
      </c>
    </row>
    <row r="57" spans="1:21" ht="15.6" x14ac:dyDescent="0.3">
      <c r="A57" s="91">
        <v>6</v>
      </c>
      <c r="B57" s="47" t="s">
        <v>121</v>
      </c>
      <c r="C57" s="71">
        <v>34907</v>
      </c>
      <c r="D57" s="71">
        <v>58040</v>
      </c>
      <c r="E57" s="71">
        <v>89909</v>
      </c>
      <c r="F57" s="71">
        <v>51405</v>
      </c>
      <c r="G57" s="69">
        <f t="shared" si="2"/>
        <v>1.6627037556937003</v>
      </c>
      <c r="H57" s="71">
        <v>13037</v>
      </c>
      <c r="I57" s="71">
        <v>153986</v>
      </c>
      <c r="J57" s="69">
        <f t="shared" si="3"/>
        <v>1.2504887029381946</v>
      </c>
      <c r="M57" s="102" t="s">
        <v>121</v>
      </c>
      <c r="N57" s="102">
        <v>34907</v>
      </c>
      <c r="O57" s="102">
        <v>58040</v>
      </c>
      <c r="P57" s="102">
        <v>89909</v>
      </c>
      <c r="Q57" s="102">
        <v>51405</v>
      </c>
      <c r="R57" s="102">
        <v>1.6627037556937003</v>
      </c>
      <c r="S57" s="102">
        <v>13037</v>
      </c>
      <c r="T57" s="102">
        <v>153986</v>
      </c>
      <c r="U57" s="102">
        <v>1.2504887029381946</v>
      </c>
    </row>
    <row r="58" spans="1:21" ht="15.6" x14ac:dyDescent="0.3">
      <c r="A58" s="91"/>
      <c r="B58" s="47" t="s">
        <v>125</v>
      </c>
      <c r="C58" s="71">
        <v>19866</v>
      </c>
      <c r="D58" s="71">
        <v>29029</v>
      </c>
      <c r="E58" s="71">
        <v>40915</v>
      </c>
      <c r="F58" s="71">
        <v>24356</v>
      </c>
      <c r="G58" s="69">
        <f t="shared" si="2"/>
        <v>1.4612403100775193</v>
      </c>
      <c r="H58" s="71">
        <v>8222</v>
      </c>
      <c r="I58" s="71">
        <v>70786</v>
      </c>
      <c r="J58" s="69">
        <f t="shared" si="3"/>
        <v>1.0178854867028775</v>
      </c>
      <c r="M58" s="102" t="s">
        <v>125</v>
      </c>
      <c r="N58" s="102">
        <v>19866</v>
      </c>
      <c r="O58" s="102">
        <v>29029</v>
      </c>
      <c r="P58" s="102">
        <v>40915</v>
      </c>
      <c r="Q58" s="102">
        <v>24356</v>
      </c>
      <c r="R58" s="102">
        <v>1.4612403100775193</v>
      </c>
      <c r="S58" s="102">
        <v>8222</v>
      </c>
      <c r="T58" s="102">
        <v>70786</v>
      </c>
      <c r="U58" s="102">
        <v>1.0178854867028775</v>
      </c>
    </row>
    <row r="59" spans="1:21" ht="15.6" x14ac:dyDescent="0.3">
      <c r="A59" s="91"/>
      <c r="B59" s="47" t="s">
        <v>126</v>
      </c>
      <c r="C59" s="71">
        <v>14294</v>
      </c>
      <c r="D59" s="71">
        <v>24758</v>
      </c>
      <c r="E59" s="71">
        <v>38516</v>
      </c>
      <c r="F59" s="71">
        <v>21095</v>
      </c>
      <c r="G59" s="69">
        <f t="shared" si="2"/>
        <v>1.7320554078634391</v>
      </c>
      <c r="H59" s="71">
        <v>5123</v>
      </c>
      <c r="I59" s="71">
        <v>66502</v>
      </c>
      <c r="J59" s="69">
        <f t="shared" si="3"/>
        <v>1.2326256747018696</v>
      </c>
      <c r="M59" s="102" t="s">
        <v>126</v>
      </c>
      <c r="N59" s="102">
        <v>14294</v>
      </c>
      <c r="O59" s="102">
        <v>24758</v>
      </c>
      <c r="P59" s="102">
        <v>38516</v>
      </c>
      <c r="Q59" s="102">
        <v>21095</v>
      </c>
      <c r="R59" s="102">
        <v>1.7320554078634391</v>
      </c>
      <c r="S59" s="102">
        <v>5123</v>
      </c>
      <c r="T59" s="102">
        <v>66502</v>
      </c>
      <c r="U59" s="102">
        <v>1.2326256747018696</v>
      </c>
    </row>
    <row r="60" spans="1:21" ht="15.6" x14ac:dyDescent="0.3">
      <c r="A60" s="91"/>
      <c r="B60" s="47" t="s">
        <v>127</v>
      </c>
      <c r="C60" s="71">
        <v>11921</v>
      </c>
      <c r="D60" s="71">
        <v>19993</v>
      </c>
      <c r="E60" s="71">
        <v>30234</v>
      </c>
      <c r="F60" s="71">
        <v>18179</v>
      </c>
      <c r="G60" s="69">
        <f t="shared" si="2"/>
        <v>1.6771244023152421</v>
      </c>
      <c r="H60" s="71">
        <v>4238</v>
      </c>
      <c r="I60" s="71">
        <v>52098</v>
      </c>
      <c r="J60" s="69">
        <f t="shared" si="3"/>
        <v>1.38306740028282</v>
      </c>
      <c r="M60" s="102" t="s">
        <v>127</v>
      </c>
      <c r="N60" s="102">
        <v>11921</v>
      </c>
      <c r="O60" s="102">
        <v>19993</v>
      </c>
      <c r="P60" s="102">
        <v>30234</v>
      </c>
      <c r="Q60" s="102">
        <v>18179</v>
      </c>
      <c r="R60" s="102">
        <v>1.6771244023152421</v>
      </c>
      <c r="S60" s="102">
        <v>4238</v>
      </c>
      <c r="T60" s="102">
        <v>52098</v>
      </c>
      <c r="U60" s="102">
        <v>1.38306740028282</v>
      </c>
    </row>
    <row r="61" spans="1:21" ht="15.6" x14ac:dyDescent="0.3">
      <c r="A61" s="91"/>
      <c r="B61" s="47" t="s">
        <v>128</v>
      </c>
      <c r="C61" s="71">
        <v>17109</v>
      </c>
      <c r="D61" s="71">
        <v>31459</v>
      </c>
      <c r="E61" s="71">
        <v>49576</v>
      </c>
      <c r="F61" s="71">
        <v>28157</v>
      </c>
      <c r="G61" s="69">
        <f t="shared" si="2"/>
        <v>1.8387398445262728</v>
      </c>
      <c r="H61" s="71">
        <v>5689</v>
      </c>
      <c r="I61" s="71">
        <v>85282</v>
      </c>
      <c r="J61" s="69">
        <f t="shared" si="3"/>
        <v>1.4431587463876612</v>
      </c>
      <c r="M61" s="102" t="s">
        <v>128</v>
      </c>
      <c r="N61" s="102">
        <v>17109</v>
      </c>
      <c r="O61" s="102">
        <v>31459</v>
      </c>
      <c r="P61" s="102">
        <v>49576</v>
      </c>
      <c r="Q61" s="102">
        <v>28157</v>
      </c>
      <c r="R61" s="102">
        <v>1.8387398445262728</v>
      </c>
      <c r="S61" s="102">
        <v>5689</v>
      </c>
      <c r="T61" s="102">
        <v>85282</v>
      </c>
      <c r="U61" s="102">
        <v>1.4431587463876612</v>
      </c>
    </row>
    <row r="62" spans="1:21" ht="15.6" x14ac:dyDescent="0.3">
      <c r="A62" s="91"/>
      <c r="B62" s="47" t="s">
        <v>129</v>
      </c>
      <c r="C62" s="71">
        <v>12132</v>
      </c>
      <c r="D62" s="71">
        <v>21626</v>
      </c>
      <c r="E62" s="71">
        <v>33086</v>
      </c>
      <c r="F62" s="71">
        <v>20078</v>
      </c>
      <c r="G62" s="69">
        <f t="shared" si="2"/>
        <v>1.7825585229146059</v>
      </c>
      <c r="H62" s="71">
        <v>4084</v>
      </c>
      <c r="I62" s="71">
        <v>56665</v>
      </c>
      <c r="J62" s="69">
        <f t="shared" si="3"/>
        <v>1.5349384061594817</v>
      </c>
      <c r="M62" s="102" t="s">
        <v>129</v>
      </c>
      <c r="N62" s="102">
        <v>12132</v>
      </c>
      <c r="O62" s="102">
        <v>21626</v>
      </c>
      <c r="P62" s="102">
        <v>33086</v>
      </c>
      <c r="Q62" s="102">
        <v>20078</v>
      </c>
      <c r="R62" s="102">
        <v>1.7825585229146059</v>
      </c>
      <c r="S62" s="102">
        <v>4084</v>
      </c>
      <c r="T62" s="102">
        <v>56665</v>
      </c>
      <c r="U62" s="102">
        <v>1.5349384061594817</v>
      </c>
    </row>
    <row r="63" spans="1:21" ht="15.6" x14ac:dyDescent="0.3">
      <c r="A63" s="91"/>
      <c r="B63" s="47" t="s">
        <v>130</v>
      </c>
      <c r="C63" s="71">
        <v>11768</v>
      </c>
      <c r="D63" s="71">
        <v>20740</v>
      </c>
      <c r="E63" s="71">
        <v>31251</v>
      </c>
      <c r="F63" s="71">
        <v>19633</v>
      </c>
      <c r="G63" s="69">
        <f t="shared" si="2"/>
        <v>1.7624065261726716</v>
      </c>
      <c r="H63" s="71">
        <v>3988</v>
      </c>
      <c r="I63" s="71">
        <v>53371</v>
      </c>
      <c r="J63" s="69">
        <f t="shared" si="3"/>
        <v>1.5938331899340408</v>
      </c>
      <c r="M63" s="102" t="s">
        <v>130</v>
      </c>
      <c r="N63" s="102">
        <v>11768</v>
      </c>
      <c r="O63" s="102">
        <v>20740</v>
      </c>
      <c r="P63" s="102">
        <v>31251</v>
      </c>
      <c r="Q63" s="102">
        <v>19633</v>
      </c>
      <c r="R63" s="102">
        <v>1.7624065261726716</v>
      </c>
      <c r="S63" s="102">
        <v>3988</v>
      </c>
      <c r="T63" s="102">
        <v>53371</v>
      </c>
      <c r="U63" s="102">
        <v>1.5938331899340408</v>
      </c>
    </row>
    <row r="64" spans="1:21" ht="15.6" x14ac:dyDescent="0.3">
      <c r="A64" s="91"/>
      <c r="B64" s="47" t="s">
        <v>131</v>
      </c>
      <c r="C64" s="71">
        <v>16118</v>
      </c>
      <c r="D64" s="71">
        <v>28127</v>
      </c>
      <c r="E64" s="71">
        <v>42170</v>
      </c>
      <c r="F64" s="71">
        <v>26190</v>
      </c>
      <c r="G64" s="69">
        <f t="shared" si="2"/>
        <v>1.7450676262563594</v>
      </c>
      <c r="H64" s="71">
        <v>5542</v>
      </c>
      <c r="I64" s="71">
        <v>72107</v>
      </c>
      <c r="J64" s="69">
        <f t="shared" si="3"/>
        <v>1.5334349294074723</v>
      </c>
      <c r="M64" s="102" t="s">
        <v>131</v>
      </c>
      <c r="N64" s="102">
        <v>16118</v>
      </c>
      <c r="O64" s="102">
        <v>28127</v>
      </c>
      <c r="P64" s="102">
        <v>42170</v>
      </c>
      <c r="Q64" s="102">
        <v>26190</v>
      </c>
      <c r="R64" s="102">
        <v>1.7450676262563594</v>
      </c>
      <c r="S64" s="102">
        <v>5542</v>
      </c>
      <c r="T64" s="102">
        <v>72107</v>
      </c>
      <c r="U64" s="102">
        <v>1.5334349294074723</v>
      </c>
    </row>
    <row r="65" spans="1:21" ht="15.6" x14ac:dyDescent="0.3">
      <c r="A65" s="91"/>
      <c r="B65" s="47" t="s">
        <v>132</v>
      </c>
      <c r="C65" s="71">
        <v>36211</v>
      </c>
      <c r="D65" s="71">
        <v>60224</v>
      </c>
      <c r="E65" s="71">
        <v>90386</v>
      </c>
      <c r="F65" s="71">
        <v>56831</v>
      </c>
      <c r="G65" s="69">
        <f t="shared" si="2"/>
        <v>1.6631410344922815</v>
      </c>
      <c r="H65" s="71">
        <v>13190</v>
      </c>
      <c r="I65" s="71">
        <v>154462</v>
      </c>
      <c r="J65" s="69">
        <f t="shared" si="3"/>
        <v>1.4608185008602852</v>
      </c>
      <c r="M65" s="102" t="s">
        <v>132</v>
      </c>
      <c r="N65" s="102">
        <v>36211</v>
      </c>
      <c r="O65" s="102">
        <v>60224</v>
      </c>
      <c r="P65" s="102">
        <v>90386</v>
      </c>
      <c r="Q65" s="102">
        <v>56831</v>
      </c>
      <c r="R65" s="102">
        <v>1.6631410344922815</v>
      </c>
      <c r="S65" s="102">
        <v>13190</v>
      </c>
      <c r="T65" s="102">
        <v>154462</v>
      </c>
      <c r="U65" s="102">
        <v>1.4608185008602852</v>
      </c>
    </row>
    <row r="66" spans="1:21" ht="15.6" x14ac:dyDescent="0.3">
      <c r="A66" s="91"/>
      <c r="B66" s="47" t="s">
        <v>133</v>
      </c>
      <c r="C66" s="71">
        <v>22253</v>
      </c>
      <c r="D66" s="71">
        <v>36518</v>
      </c>
      <c r="E66" s="71">
        <v>54867</v>
      </c>
      <c r="F66" s="71">
        <v>31033</v>
      </c>
      <c r="G66" s="69">
        <f t="shared" si="2"/>
        <v>1.641037163528513</v>
      </c>
      <c r="H66" s="71">
        <v>8360</v>
      </c>
      <c r="I66" s="71">
        <v>94657</v>
      </c>
      <c r="J66" s="69">
        <f t="shared" si="3"/>
        <v>1.1760962357586091</v>
      </c>
      <c r="M66" s="102" t="s">
        <v>133</v>
      </c>
      <c r="N66" s="102">
        <v>22253</v>
      </c>
      <c r="O66" s="102">
        <v>36518</v>
      </c>
      <c r="P66" s="102">
        <v>54867</v>
      </c>
      <c r="Q66" s="102">
        <v>31033</v>
      </c>
      <c r="R66" s="102">
        <v>1.641037163528513</v>
      </c>
      <c r="S66" s="102">
        <v>8360</v>
      </c>
      <c r="T66" s="102">
        <v>94657</v>
      </c>
      <c r="U66" s="102">
        <v>1.1760962357586091</v>
      </c>
    </row>
    <row r="67" spans="1:21" ht="15.6" x14ac:dyDescent="0.3">
      <c r="A67" s="91"/>
      <c r="B67" s="47" t="s">
        <v>134</v>
      </c>
      <c r="C67" s="71">
        <v>14627</v>
      </c>
      <c r="D67" s="71">
        <v>23966</v>
      </c>
      <c r="E67" s="71">
        <v>35879</v>
      </c>
      <c r="F67" s="71">
        <v>21274</v>
      </c>
      <c r="G67" s="69">
        <f t="shared" si="2"/>
        <v>1.6384767894988719</v>
      </c>
      <c r="H67" s="71">
        <v>5340</v>
      </c>
      <c r="I67" s="71">
        <v>61669</v>
      </c>
      <c r="J67" s="69">
        <f t="shared" si="3"/>
        <v>1.2987556109156599</v>
      </c>
      <c r="M67" s="102" t="s">
        <v>134</v>
      </c>
      <c r="N67" s="102">
        <v>14627</v>
      </c>
      <c r="O67" s="102">
        <v>23966</v>
      </c>
      <c r="P67" s="102">
        <v>35879</v>
      </c>
      <c r="Q67" s="102">
        <v>21274</v>
      </c>
      <c r="R67" s="102">
        <v>1.6384767894988719</v>
      </c>
      <c r="S67" s="102">
        <v>5340</v>
      </c>
      <c r="T67" s="102">
        <v>61669</v>
      </c>
      <c r="U67" s="102">
        <v>1.2987556109156599</v>
      </c>
    </row>
    <row r="68" spans="1:21" ht="15.6" x14ac:dyDescent="0.3">
      <c r="A68" s="91"/>
      <c r="B68" s="47" t="s">
        <v>135</v>
      </c>
      <c r="C68" s="71">
        <v>17858</v>
      </c>
      <c r="D68" s="71">
        <v>28882</v>
      </c>
      <c r="E68" s="71">
        <v>42937</v>
      </c>
      <c r="F68" s="71">
        <v>25425</v>
      </c>
      <c r="G68" s="69">
        <f t="shared" si="2"/>
        <v>1.6173143689102922</v>
      </c>
      <c r="H68" s="71">
        <v>6663</v>
      </c>
      <c r="I68" s="71">
        <v>74192</v>
      </c>
      <c r="J68" s="69">
        <f t="shared" si="3"/>
        <v>1.2504751751786474</v>
      </c>
      <c r="M68" s="102" t="s">
        <v>135</v>
      </c>
      <c r="N68" s="102">
        <v>17858</v>
      </c>
      <c r="O68" s="102">
        <v>28882</v>
      </c>
      <c r="P68" s="102">
        <v>42937</v>
      </c>
      <c r="Q68" s="102">
        <v>25425</v>
      </c>
      <c r="R68" s="102">
        <v>1.6173143689102922</v>
      </c>
      <c r="S68" s="102">
        <v>6663</v>
      </c>
      <c r="T68" s="102">
        <v>74192</v>
      </c>
      <c r="U68" s="102">
        <v>1.2504751751786474</v>
      </c>
    </row>
    <row r="69" spans="1:21" ht="15.6" x14ac:dyDescent="0.3">
      <c r="A69" s="91"/>
      <c r="B69" s="47" t="s">
        <v>136</v>
      </c>
      <c r="C69" s="71">
        <v>11483</v>
      </c>
      <c r="D69" s="71">
        <v>16873</v>
      </c>
      <c r="E69" s="71">
        <v>23713</v>
      </c>
      <c r="F69" s="71">
        <v>15118</v>
      </c>
      <c r="G69" s="69">
        <f t="shared" si="2"/>
        <v>1.4693895323521728</v>
      </c>
      <c r="H69" s="71">
        <v>4628</v>
      </c>
      <c r="I69" s="71">
        <v>40676</v>
      </c>
      <c r="J69" s="69">
        <f t="shared" si="3"/>
        <v>1.1960178881875456</v>
      </c>
      <c r="M69" s="102" t="s">
        <v>136</v>
      </c>
      <c r="N69" s="102">
        <v>11483</v>
      </c>
      <c r="O69" s="102">
        <v>16873</v>
      </c>
      <c r="P69" s="102">
        <v>23713</v>
      </c>
      <c r="Q69" s="102">
        <v>15118</v>
      </c>
      <c r="R69" s="102">
        <v>1.4693895323521728</v>
      </c>
      <c r="S69" s="102">
        <v>4628</v>
      </c>
      <c r="T69" s="102">
        <v>40676</v>
      </c>
      <c r="U69" s="102">
        <v>1.1960178881875456</v>
      </c>
    </row>
    <row r="70" spans="1:21" ht="15.6" x14ac:dyDescent="0.3">
      <c r="A70" s="91"/>
      <c r="B70" s="47" t="s">
        <v>137</v>
      </c>
      <c r="C70" s="71">
        <v>14512</v>
      </c>
      <c r="D70" s="71">
        <v>23473</v>
      </c>
      <c r="E70" s="71">
        <v>35020</v>
      </c>
      <c r="F70" s="71">
        <v>20350</v>
      </c>
      <c r="G70" s="69">
        <f t="shared" si="2"/>
        <v>1.6174889746416758</v>
      </c>
      <c r="H70" s="71">
        <v>5406</v>
      </c>
      <c r="I70" s="71">
        <v>60460</v>
      </c>
      <c r="J70" s="69">
        <f t="shared" si="3"/>
        <v>1.2173479221116363</v>
      </c>
      <c r="M70" s="102" t="s">
        <v>137</v>
      </c>
      <c r="N70" s="102">
        <v>14512</v>
      </c>
      <c r="O70" s="102">
        <v>23473</v>
      </c>
      <c r="P70" s="102">
        <v>35020</v>
      </c>
      <c r="Q70" s="102">
        <v>20350</v>
      </c>
      <c r="R70" s="102">
        <v>1.6174889746416758</v>
      </c>
      <c r="S70" s="102">
        <v>5406</v>
      </c>
      <c r="T70" s="102">
        <v>60460</v>
      </c>
      <c r="U70" s="102">
        <v>1.2173479221116363</v>
      </c>
    </row>
    <row r="71" spans="1:21" ht="15.6" x14ac:dyDescent="0.3">
      <c r="A71" s="91"/>
      <c r="B71" s="47" t="s">
        <v>138</v>
      </c>
      <c r="C71" s="71">
        <v>15921</v>
      </c>
      <c r="D71" s="71">
        <v>25753</v>
      </c>
      <c r="E71" s="71">
        <v>38549</v>
      </c>
      <c r="F71" s="71">
        <v>22510</v>
      </c>
      <c r="G71" s="69">
        <f t="shared" si="2"/>
        <v>1.6175491489228064</v>
      </c>
      <c r="H71" s="71">
        <v>5929</v>
      </c>
      <c r="I71" s="71">
        <v>66477</v>
      </c>
      <c r="J71" s="69">
        <f t="shared" si="3"/>
        <v>1.2319776197433536</v>
      </c>
      <c r="M71" s="102" t="s">
        <v>138</v>
      </c>
      <c r="N71" s="102">
        <v>15921</v>
      </c>
      <c r="O71" s="102">
        <v>25753</v>
      </c>
      <c r="P71" s="102">
        <v>38549</v>
      </c>
      <c r="Q71" s="102">
        <v>22510</v>
      </c>
      <c r="R71" s="102">
        <v>1.6175491489228064</v>
      </c>
      <c r="S71" s="102">
        <v>5929</v>
      </c>
      <c r="T71" s="102">
        <v>66477</v>
      </c>
      <c r="U71" s="102">
        <v>1.2319776197433536</v>
      </c>
    </row>
    <row r="72" spans="1:21" ht="15.6" x14ac:dyDescent="0.3">
      <c r="A72" s="91"/>
      <c r="B72" s="47" t="s">
        <v>139</v>
      </c>
      <c r="C72" s="71">
        <v>17908</v>
      </c>
      <c r="D72" s="71">
        <v>28718</v>
      </c>
      <c r="E72" s="71">
        <v>42120</v>
      </c>
      <c r="F72" s="71">
        <v>26057</v>
      </c>
      <c r="G72" s="69">
        <f t="shared" si="2"/>
        <v>1.6036408309135581</v>
      </c>
      <c r="H72" s="71">
        <v>6632</v>
      </c>
      <c r="I72" s="71">
        <v>72367</v>
      </c>
      <c r="J72" s="69">
        <f t="shared" si="3"/>
        <v>1.3396263574512612</v>
      </c>
      <c r="M72" s="102" t="s">
        <v>139</v>
      </c>
      <c r="N72" s="102">
        <v>17908</v>
      </c>
      <c r="O72" s="102">
        <v>28718</v>
      </c>
      <c r="P72" s="102">
        <v>42120</v>
      </c>
      <c r="Q72" s="102">
        <v>26057</v>
      </c>
      <c r="R72" s="102">
        <v>1.6036408309135581</v>
      </c>
      <c r="S72" s="102">
        <v>6632</v>
      </c>
      <c r="T72" s="102">
        <v>72367</v>
      </c>
      <c r="U72" s="102">
        <v>1.3396263574512612</v>
      </c>
    </row>
    <row r="73" spans="1:21" ht="15.6" x14ac:dyDescent="0.3">
      <c r="A73" s="91"/>
      <c r="B73" s="47" t="s">
        <v>140</v>
      </c>
      <c r="C73" s="71">
        <v>15391</v>
      </c>
      <c r="D73" s="71">
        <v>25286</v>
      </c>
      <c r="E73" s="71">
        <v>38211</v>
      </c>
      <c r="F73" s="71">
        <v>22111</v>
      </c>
      <c r="G73" s="69">
        <f t="shared" si="2"/>
        <v>1.6429081930998635</v>
      </c>
      <c r="H73" s="71">
        <v>5630</v>
      </c>
      <c r="I73" s="71">
        <v>65814</v>
      </c>
      <c r="J73" s="69">
        <f t="shared" si="3"/>
        <v>1.2541430670170646</v>
      </c>
      <c r="M73" s="102" t="s">
        <v>140</v>
      </c>
      <c r="N73" s="102">
        <v>15391</v>
      </c>
      <c r="O73" s="102">
        <v>25286</v>
      </c>
      <c r="P73" s="102">
        <v>38211</v>
      </c>
      <c r="Q73" s="102">
        <v>22111</v>
      </c>
      <c r="R73" s="102">
        <v>1.6429081930998635</v>
      </c>
      <c r="S73" s="102">
        <v>5630</v>
      </c>
      <c r="T73" s="102">
        <v>65814</v>
      </c>
      <c r="U73" s="102">
        <v>1.2541430670170646</v>
      </c>
    </row>
    <row r="74" spans="1:21" ht="15.6" x14ac:dyDescent="0.3">
      <c r="A74" s="91"/>
      <c r="B74" s="47" t="s">
        <v>141</v>
      </c>
      <c r="C74" s="71">
        <v>13128</v>
      </c>
      <c r="D74" s="71">
        <v>20461</v>
      </c>
      <c r="E74" s="71">
        <v>30199</v>
      </c>
      <c r="F74" s="71">
        <v>17631</v>
      </c>
      <c r="G74" s="69">
        <f t="shared" si="2"/>
        <v>1.5585770871419866</v>
      </c>
      <c r="H74" s="71">
        <v>5065</v>
      </c>
      <c r="I74" s="71">
        <v>52189</v>
      </c>
      <c r="J74" s="69">
        <f t="shared" si="3"/>
        <v>1.1493638077866173</v>
      </c>
      <c r="M74" s="102" t="s">
        <v>141</v>
      </c>
      <c r="N74" s="102">
        <v>13128</v>
      </c>
      <c r="O74" s="102">
        <v>20461</v>
      </c>
      <c r="P74" s="102">
        <v>30199</v>
      </c>
      <c r="Q74" s="102">
        <v>17631</v>
      </c>
      <c r="R74" s="102">
        <v>1.5585770871419866</v>
      </c>
      <c r="S74" s="102">
        <v>5065</v>
      </c>
      <c r="T74" s="102">
        <v>52189</v>
      </c>
      <c r="U74" s="102">
        <v>1.1493638077866173</v>
      </c>
    </row>
    <row r="75" spans="1:21" ht="15.6" x14ac:dyDescent="0.3">
      <c r="A75" s="91"/>
      <c r="B75" s="47" t="s">
        <v>142</v>
      </c>
      <c r="C75" s="71">
        <v>15489</v>
      </c>
      <c r="D75" s="71">
        <v>23861</v>
      </c>
      <c r="E75" s="71">
        <v>35048</v>
      </c>
      <c r="F75" s="71">
        <v>19499</v>
      </c>
      <c r="G75" s="69">
        <f t="shared" si="2"/>
        <v>1.5405126218606753</v>
      </c>
      <c r="H75" s="71">
        <v>6096</v>
      </c>
      <c r="I75" s="71">
        <v>60769</v>
      </c>
      <c r="J75" s="69">
        <f t="shared" si="3"/>
        <v>1.0228849964082267</v>
      </c>
      <c r="M75" s="102" t="s">
        <v>142</v>
      </c>
      <c r="N75" s="102">
        <v>15489</v>
      </c>
      <c r="O75" s="102">
        <v>23861</v>
      </c>
      <c r="P75" s="102">
        <v>35048</v>
      </c>
      <c r="Q75" s="102">
        <v>19499</v>
      </c>
      <c r="R75" s="102">
        <v>1.5405126218606753</v>
      </c>
      <c r="S75" s="102">
        <v>6096</v>
      </c>
      <c r="T75" s="102">
        <v>60769</v>
      </c>
      <c r="U75" s="102">
        <v>1.0228849964082267</v>
      </c>
    </row>
    <row r="76" spans="1:21" ht="15.6" x14ac:dyDescent="0.3">
      <c r="A76" s="91"/>
      <c r="B76" s="47" t="s">
        <v>143</v>
      </c>
      <c r="C76" s="71">
        <v>19136</v>
      </c>
      <c r="D76" s="71">
        <v>28686</v>
      </c>
      <c r="E76" s="71">
        <v>42353</v>
      </c>
      <c r="F76" s="71">
        <v>22116</v>
      </c>
      <c r="G76" s="69">
        <f t="shared" ref="G76:G90" si="4">D76/C76</f>
        <v>1.4990593645484951</v>
      </c>
      <c r="H76" s="71">
        <v>7966</v>
      </c>
      <c r="I76" s="71">
        <v>73729</v>
      </c>
      <c r="J76" s="69">
        <f t="shared" ref="J76:J90" si="5">(LOG10(F76)-LOG10(H76))/(LOG10(I76)-LOG10(F76))</f>
        <v>0.84803852280178216</v>
      </c>
      <c r="M76" s="102" t="s">
        <v>143</v>
      </c>
      <c r="N76" s="102">
        <v>19136</v>
      </c>
      <c r="O76" s="102">
        <v>28686</v>
      </c>
      <c r="P76" s="102">
        <v>42353</v>
      </c>
      <c r="Q76" s="102">
        <v>22116</v>
      </c>
      <c r="R76" s="102">
        <v>1.4990593645484951</v>
      </c>
      <c r="S76" s="102">
        <v>7966</v>
      </c>
      <c r="T76" s="102">
        <v>73729</v>
      </c>
      <c r="U76" s="102">
        <v>0.84803852280178216</v>
      </c>
    </row>
    <row r="77" spans="1:21" ht="15.6" x14ac:dyDescent="0.3">
      <c r="A77" s="92">
        <v>7</v>
      </c>
      <c r="B77" s="72" t="s">
        <v>145</v>
      </c>
      <c r="C77" s="78">
        <v>15184</v>
      </c>
      <c r="D77" s="78">
        <v>25974</v>
      </c>
      <c r="E77" s="78">
        <v>39302</v>
      </c>
      <c r="F77" s="78">
        <v>23089</v>
      </c>
      <c r="G77" s="79">
        <f t="shared" si="4"/>
        <v>1.7106164383561644</v>
      </c>
      <c r="H77" s="78">
        <v>5440</v>
      </c>
      <c r="I77" s="78">
        <v>67664</v>
      </c>
      <c r="J77" s="79">
        <f t="shared" si="5"/>
        <v>1.3444754333725593</v>
      </c>
      <c r="M77" s="102" t="s">
        <v>145</v>
      </c>
      <c r="N77" s="102">
        <v>15184</v>
      </c>
      <c r="O77" s="102">
        <v>25974</v>
      </c>
      <c r="P77" s="102">
        <v>39302</v>
      </c>
      <c r="Q77" s="102">
        <v>23089</v>
      </c>
      <c r="R77" s="102">
        <v>1.7106164383561644</v>
      </c>
      <c r="S77" s="102">
        <v>5440</v>
      </c>
      <c r="T77" s="102">
        <v>67664</v>
      </c>
      <c r="U77" s="102">
        <v>1.3444754333725593</v>
      </c>
    </row>
    <row r="78" spans="1:21" ht="15.6" x14ac:dyDescent="0.3">
      <c r="A78" s="92"/>
      <c r="B78" s="72" t="s">
        <v>146</v>
      </c>
      <c r="C78" s="78">
        <v>9726</v>
      </c>
      <c r="D78" s="78">
        <v>16895</v>
      </c>
      <c r="E78" s="78">
        <v>25384</v>
      </c>
      <c r="F78" s="78">
        <v>16463</v>
      </c>
      <c r="G78" s="79">
        <f t="shared" si="4"/>
        <v>1.7370964425251902</v>
      </c>
      <c r="H78" s="78">
        <v>3349</v>
      </c>
      <c r="I78" s="78">
        <v>43332</v>
      </c>
      <c r="J78" s="79">
        <f t="shared" si="5"/>
        <v>1.6454775914099768</v>
      </c>
      <c r="M78" s="102" t="s">
        <v>146</v>
      </c>
      <c r="N78" s="102">
        <v>9726</v>
      </c>
      <c r="O78" s="102">
        <v>16895</v>
      </c>
      <c r="P78" s="102">
        <v>25384</v>
      </c>
      <c r="Q78" s="102">
        <v>16463</v>
      </c>
      <c r="R78" s="102">
        <v>1.7370964425251902</v>
      </c>
      <c r="S78" s="102">
        <v>3349</v>
      </c>
      <c r="T78" s="102">
        <v>43332</v>
      </c>
      <c r="U78" s="102">
        <v>1.6454775914099768</v>
      </c>
    </row>
    <row r="79" spans="1:21" ht="15.6" x14ac:dyDescent="0.3">
      <c r="A79" s="92"/>
      <c r="B79" s="72" t="s">
        <v>147</v>
      </c>
      <c r="C79" s="78">
        <v>17594</v>
      </c>
      <c r="D79" s="78">
        <v>29812</v>
      </c>
      <c r="E79" s="78">
        <v>44119</v>
      </c>
      <c r="F79" s="78">
        <v>27921</v>
      </c>
      <c r="G79" s="79">
        <f t="shared" si="4"/>
        <v>1.6944412868023189</v>
      </c>
      <c r="H79" s="78">
        <v>6151</v>
      </c>
      <c r="I79" s="78">
        <v>75490</v>
      </c>
      <c r="J79" s="79">
        <f t="shared" si="5"/>
        <v>1.5209454320413838</v>
      </c>
      <c r="M79" s="102" t="s">
        <v>147</v>
      </c>
      <c r="N79" s="102">
        <v>17594</v>
      </c>
      <c r="O79" s="102">
        <v>29812</v>
      </c>
      <c r="P79" s="102">
        <v>44119</v>
      </c>
      <c r="Q79" s="102">
        <v>27921</v>
      </c>
      <c r="R79" s="102">
        <v>1.6944412868023189</v>
      </c>
      <c r="S79" s="102">
        <v>6151</v>
      </c>
      <c r="T79" s="102">
        <v>75490</v>
      </c>
      <c r="U79" s="102">
        <v>1.5209454320413838</v>
      </c>
    </row>
    <row r="80" spans="1:21" ht="15.6" x14ac:dyDescent="0.3">
      <c r="A80" s="92"/>
      <c r="B80" s="72" t="s">
        <v>148</v>
      </c>
      <c r="C80" s="78">
        <v>10712</v>
      </c>
      <c r="D80" s="78">
        <v>17690</v>
      </c>
      <c r="E80" s="78">
        <v>26033</v>
      </c>
      <c r="F80" s="78">
        <v>16597</v>
      </c>
      <c r="G80" s="79">
        <f t="shared" si="4"/>
        <v>1.6514189693801344</v>
      </c>
      <c r="H80" s="78">
        <v>3884</v>
      </c>
      <c r="I80" s="78">
        <v>44538</v>
      </c>
      <c r="J80" s="79">
        <f t="shared" si="5"/>
        <v>1.471305643551758</v>
      </c>
      <c r="L80" s="70"/>
      <c r="M80" s="102" t="s">
        <v>148</v>
      </c>
      <c r="N80" s="102">
        <v>10712</v>
      </c>
      <c r="O80" s="102">
        <v>17690</v>
      </c>
      <c r="P80" s="102">
        <v>26033</v>
      </c>
      <c r="Q80" s="102">
        <v>16597</v>
      </c>
      <c r="R80" s="102">
        <v>1.6514189693801344</v>
      </c>
      <c r="S80" s="102">
        <v>3884</v>
      </c>
      <c r="T80" s="102">
        <v>44538</v>
      </c>
      <c r="U80" s="102">
        <v>1.471305643551758</v>
      </c>
    </row>
    <row r="81" spans="1:21" ht="15.6" x14ac:dyDescent="0.3">
      <c r="A81" s="92"/>
      <c r="B81" s="72" t="s">
        <v>149</v>
      </c>
      <c r="C81" s="78">
        <v>17987</v>
      </c>
      <c r="D81" s="78">
        <v>31303</v>
      </c>
      <c r="E81" s="78">
        <v>47146</v>
      </c>
      <c r="F81" s="78">
        <v>28784</v>
      </c>
      <c r="G81" s="79">
        <f t="shared" si="4"/>
        <v>1.7403124478790237</v>
      </c>
      <c r="H81" s="78">
        <v>6230</v>
      </c>
      <c r="I81" s="78">
        <v>80645</v>
      </c>
      <c r="J81" s="79">
        <f t="shared" si="5"/>
        <v>1.4855253233352383</v>
      </c>
      <c r="L81" s="70"/>
      <c r="M81" s="102" t="s">
        <v>149</v>
      </c>
      <c r="N81" s="102">
        <v>17987</v>
      </c>
      <c r="O81" s="102">
        <v>31303</v>
      </c>
      <c r="P81" s="102">
        <v>47146</v>
      </c>
      <c r="Q81" s="102">
        <v>28784</v>
      </c>
      <c r="R81" s="102">
        <v>1.7403124478790237</v>
      </c>
      <c r="S81" s="102">
        <v>6230</v>
      </c>
      <c r="T81" s="102">
        <v>80645</v>
      </c>
      <c r="U81" s="102">
        <v>1.4855253233352383</v>
      </c>
    </row>
    <row r="82" spans="1:21" ht="15.6" x14ac:dyDescent="0.3">
      <c r="A82" s="92"/>
      <c r="B82" s="72" t="s">
        <v>150</v>
      </c>
      <c r="C82" s="78">
        <v>29612</v>
      </c>
      <c r="D82" s="78">
        <v>49638</v>
      </c>
      <c r="E82" s="78">
        <v>73707</v>
      </c>
      <c r="F82" s="78">
        <v>45159</v>
      </c>
      <c r="G82" s="79">
        <f t="shared" si="4"/>
        <v>1.6762798865324868</v>
      </c>
      <c r="H82" s="78">
        <v>10569</v>
      </c>
      <c r="I82" s="78">
        <v>126158</v>
      </c>
      <c r="J82" s="79">
        <f t="shared" si="5"/>
        <v>1.4136085823738933</v>
      </c>
      <c r="L82" s="70"/>
      <c r="M82" s="102" t="s">
        <v>150</v>
      </c>
      <c r="N82" s="102">
        <v>29612</v>
      </c>
      <c r="O82" s="102">
        <v>49638</v>
      </c>
      <c r="P82" s="102">
        <v>73707</v>
      </c>
      <c r="Q82" s="102">
        <v>45159</v>
      </c>
      <c r="R82" s="102">
        <v>1.6762798865324868</v>
      </c>
      <c r="S82" s="102">
        <v>10569</v>
      </c>
      <c r="T82" s="102">
        <v>126158</v>
      </c>
      <c r="U82" s="102">
        <v>1.4136085823738933</v>
      </c>
    </row>
    <row r="83" spans="1:21" ht="15.6" x14ac:dyDescent="0.3">
      <c r="A83" s="92"/>
      <c r="B83" s="72" t="s">
        <v>151</v>
      </c>
      <c r="C83" s="78">
        <v>10017</v>
      </c>
      <c r="D83" s="78">
        <v>17007</v>
      </c>
      <c r="E83" s="78">
        <v>24250</v>
      </c>
      <c r="F83" s="78">
        <v>17263</v>
      </c>
      <c r="G83" s="79">
        <f t="shared" si="4"/>
        <v>1.6978137166816412</v>
      </c>
      <c r="H83" s="78">
        <v>3340</v>
      </c>
      <c r="I83" s="78">
        <v>40856</v>
      </c>
      <c r="J83" s="79">
        <f t="shared" si="5"/>
        <v>1.9066943266680219</v>
      </c>
      <c r="L83" s="70"/>
      <c r="M83" s="102" t="s">
        <v>151</v>
      </c>
      <c r="N83" s="102">
        <v>10017</v>
      </c>
      <c r="O83" s="102">
        <v>17007</v>
      </c>
      <c r="P83" s="102">
        <v>24250</v>
      </c>
      <c r="Q83" s="102">
        <v>17263</v>
      </c>
      <c r="R83" s="102">
        <v>1.6978137166816412</v>
      </c>
      <c r="S83" s="102">
        <v>3340</v>
      </c>
      <c r="T83" s="102">
        <v>40856</v>
      </c>
      <c r="U83" s="102">
        <v>1.9066943266680219</v>
      </c>
    </row>
    <row r="84" spans="1:21" ht="15.6" x14ac:dyDescent="0.3">
      <c r="A84" s="92"/>
      <c r="B84" s="72" t="s">
        <v>152</v>
      </c>
      <c r="C84" s="78">
        <v>29436</v>
      </c>
      <c r="D84" s="78">
        <v>51572</v>
      </c>
      <c r="E84" s="78">
        <v>79133</v>
      </c>
      <c r="F84" s="78">
        <v>45775</v>
      </c>
      <c r="G84" s="79">
        <f t="shared" si="4"/>
        <v>1.7520043484169046</v>
      </c>
      <c r="H84" s="78">
        <v>10508</v>
      </c>
      <c r="I84" s="78">
        <v>135851</v>
      </c>
      <c r="J84" s="79">
        <f t="shared" si="5"/>
        <v>1.3527977041013997</v>
      </c>
      <c r="L84" s="70"/>
      <c r="M84" s="102" t="s">
        <v>152</v>
      </c>
      <c r="N84" s="102">
        <v>29436</v>
      </c>
      <c r="O84" s="102">
        <v>51572</v>
      </c>
      <c r="P84" s="102">
        <v>79133</v>
      </c>
      <c r="Q84" s="102">
        <v>45775</v>
      </c>
      <c r="R84" s="102">
        <v>1.7520043484169046</v>
      </c>
      <c r="S84" s="102">
        <v>10508</v>
      </c>
      <c r="T84" s="102">
        <v>135851</v>
      </c>
      <c r="U84" s="102">
        <v>1.3527977041013997</v>
      </c>
    </row>
    <row r="85" spans="1:21" ht="15.6" x14ac:dyDescent="0.3">
      <c r="A85" s="92"/>
      <c r="B85" s="72" t="s">
        <v>153</v>
      </c>
      <c r="C85" s="78">
        <v>20265</v>
      </c>
      <c r="D85" s="78">
        <v>33305</v>
      </c>
      <c r="E85" s="78">
        <v>48614</v>
      </c>
      <c r="F85" s="78">
        <v>30784</v>
      </c>
      <c r="G85" s="79">
        <f t="shared" si="4"/>
        <v>1.6434739698988403</v>
      </c>
      <c r="H85" s="78">
        <v>7316</v>
      </c>
      <c r="I85" s="78">
        <v>83164</v>
      </c>
      <c r="J85" s="79">
        <f t="shared" si="5"/>
        <v>1.4458675465471549</v>
      </c>
      <c r="M85" s="102" t="s">
        <v>153</v>
      </c>
      <c r="N85" s="102">
        <v>20265</v>
      </c>
      <c r="O85" s="102">
        <v>33305</v>
      </c>
      <c r="P85" s="102">
        <v>48614</v>
      </c>
      <c r="Q85" s="102">
        <v>30784</v>
      </c>
      <c r="R85" s="102">
        <v>1.6434739698988403</v>
      </c>
      <c r="S85" s="102">
        <v>7316</v>
      </c>
      <c r="T85" s="102">
        <v>83164</v>
      </c>
      <c r="U85" s="102">
        <v>1.4458675465471549</v>
      </c>
    </row>
    <row r="86" spans="1:21" ht="15.6" x14ac:dyDescent="0.3">
      <c r="A86" s="92"/>
      <c r="B86" s="72" t="s">
        <v>154</v>
      </c>
      <c r="C86" s="78">
        <v>12125</v>
      </c>
      <c r="D86" s="78">
        <v>18436</v>
      </c>
      <c r="E86" s="78">
        <v>25832</v>
      </c>
      <c r="F86" s="78">
        <v>17205</v>
      </c>
      <c r="G86" s="79">
        <f t="shared" si="4"/>
        <v>1.5204948453608247</v>
      </c>
      <c r="H86" s="78">
        <v>4600</v>
      </c>
      <c r="I86" s="78">
        <v>43969</v>
      </c>
      <c r="J86" s="79">
        <f t="shared" si="5"/>
        <v>1.4059097349561231</v>
      </c>
      <c r="M86" s="102" t="s">
        <v>154</v>
      </c>
      <c r="N86" s="102">
        <v>12125</v>
      </c>
      <c r="O86" s="102">
        <v>18436</v>
      </c>
      <c r="P86" s="102">
        <v>25832</v>
      </c>
      <c r="Q86" s="102">
        <v>17205</v>
      </c>
      <c r="R86" s="102">
        <v>1.5204948453608247</v>
      </c>
      <c r="S86" s="102">
        <v>4600</v>
      </c>
      <c r="T86" s="102">
        <v>43969</v>
      </c>
      <c r="U86" s="102">
        <v>1.4059097349561231</v>
      </c>
    </row>
    <row r="87" spans="1:21" ht="15.6" x14ac:dyDescent="0.3">
      <c r="A87" s="92"/>
      <c r="B87" s="72" t="s">
        <v>155</v>
      </c>
      <c r="C87" s="78">
        <v>26557</v>
      </c>
      <c r="D87" s="78">
        <v>44472</v>
      </c>
      <c r="E87" s="78">
        <v>66606</v>
      </c>
      <c r="F87" s="78">
        <v>38292</v>
      </c>
      <c r="G87" s="79">
        <f t="shared" si="4"/>
        <v>1.67458673795986</v>
      </c>
      <c r="H87" s="78">
        <v>9677</v>
      </c>
      <c r="I87" s="78">
        <v>114333</v>
      </c>
      <c r="J87" s="79">
        <f t="shared" si="5"/>
        <v>1.2574471574483381</v>
      </c>
      <c r="M87" s="102" t="s">
        <v>155</v>
      </c>
      <c r="N87" s="102">
        <v>26557</v>
      </c>
      <c r="O87" s="102">
        <v>44472</v>
      </c>
      <c r="P87" s="102">
        <v>66606</v>
      </c>
      <c r="Q87" s="102">
        <v>38292</v>
      </c>
      <c r="R87" s="102">
        <v>1.67458673795986</v>
      </c>
      <c r="S87" s="102">
        <v>9677</v>
      </c>
      <c r="T87" s="102">
        <v>114333</v>
      </c>
      <c r="U87" s="102">
        <v>1.2574471574483381</v>
      </c>
    </row>
    <row r="88" spans="1:21" ht="15.6" x14ac:dyDescent="0.3">
      <c r="A88" s="92"/>
      <c r="B88" s="72" t="s">
        <v>156</v>
      </c>
      <c r="C88" s="78">
        <v>23284</v>
      </c>
      <c r="D88" s="78">
        <v>37205</v>
      </c>
      <c r="E88" s="78">
        <v>54011</v>
      </c>
      <c r="F88" s="78">
        <v>32185</v>
      </c>
      <c r="G88" s="79">
        <f t="shared" si="4"/>
        <v>1.5978783714138465</v>
      </c>
      <c r="H88" s="78">
        <v>8860</v>
      </c>
      <c r="I88" s="78">
        <v>92859</v>
      </c>
      <c r="J88" s="79">
        <f t="shared" si="5"/>
        <v>1.2174179027348579</v>
      </c>
      <c r="M88" s="102" t="s">
        <v>156</v>
      </c>
      <c r="N88" s="102">
        <v>23284</v>
      </c>
      <c r="O88" s="102">
        <v>37205</v>
      </c>
      <c r="P88" s="102">
        <v>54011</v>
      </c>
      <c r="Q88" s="102">
        <v>32185</v>
      </c>
      <c r="R88" s="102">
        <v>1.5978783714138465</v>
      </c>
      <c r="S88" s="102">
        <v>8860</v>
      </c>
      <c r="T88" s="102">
        <v>92859</v>
      </c>
      <c r="U88" s="102">
        <v>1.2174179027348579</v>
      </c>
    </row>
    <row r="89" spans="1:21" ht="15.6" x14ac:dyDescent="0.3">
      <c r="A89" s="92"/>
      <c r="B89" s="72" t="s">
        <v>157</v>
      </c>
      <c r="C89" s="78">
        <v>13666</v>
      </c>
      <c r="D89" s="78">
        <v>22683</v>
      </c>
      <c r="E89" s="78">
        <v>33757</v>
      </c>
      <c r="F89" s="78">
        <v>20301</v>
      </c>
      <c r="G89" s="79">
        <f t="shared" si="4"/>
        <v>1.6598126737889654</v>
      </c>
      <c r="H89" s="78">
        <v>4972</v>
      </c>
      <c r="I89" s="78">
        <v>58672</v>
      </c>
      <c r="J89" s="79">
        <f t="shared" si="5"/>
        <v>1.3255987563477278</v>
      </c>
      <c r="M89" s="102" t="s">
        <v>157</v>
      </c>
      <c r="N89" s="102">
        <v>13666</v>
      </c>
      <c r="O89" s="102">
        <v>22683</v>
      </c>
      <c r="P89" s="102">
        <v>33757</v>
      </c>
      <c r="Q89" s="102">
        <v>20301</v>
      </c>
      <c r="R89" s="102">
        <v>1.6598126737889654</v>
      </c>
      <c r="S89" s="102">
        <v>4972</v>
      </c>
      <c r="T89" s="102">
        <v>58672</v>
      </c>
      <c r="U89" s="102">
        <v>1.3255987563477278</v>
      </c>
    </row>
    <row r="90" spans="1:21" ht="15.6" x14ac:dyDescent="0.3">
      <c r="A90" s="92"/>
      <c r="B90" s="72" t="s">
        <v>158</v>
      </c>
      <c r="C90" s="78">
        <v>9959</v>
      </c>
      <c r="D90" s="78">
        <v>16107</v>
      </c>
      <c r="E90" s="78">
        <v>23519</v>
      </c>
      <c r="F90" s="78">
        <v>15305</v>
      </c>
      <c r="G90" s="79">
        <f t="shared" si="4"/>
        <v>1.6173310573350739</v>
      </c>
      <c r="H90" s="78">
        <v>3613</v>
      </c>
      <c r="I90" s="78">
        <v>40283</v>
      </c>
      <c r="J90" s="79">
        <f t="shared" si="5"/>
        <v>1.4917501038509675</v>
      </c>
      <c r="M90" s="102" t="s">
        <v>158</v>
      </c>
      <c r="N90" s="102">
        <v>9959</v>
      </c>
      <c r="O90" s="102">
        <v>16107</v>
      </c>
      <c r="P90" s="102">
        <v>23519</v>
      </c>
      <c r="Q90" s="102">
        <v>15305</v>
      </c>
      <c r="R90" s="102">
        <v>1.6173310573350739</v>
      </c>
      <c r="S90" s="102">
        <v>3613</v>
      </c>
      <c r="T90" s="102">
        <v>40283</v>
      </c>
      <c r="U90" s="102">
        <v>1.4917501038509675</v>
      </c>
    </row>
  </sheetData>
  <mergeCells count="5">
    <mergeCell ref="A2:A28"/>
    <mergeCell ref="A29:A40"/>
    <mergeCell ref="A41:A56"/>
    <mergeCell ref="A57:A76"/>
    <mergeCell ref="A77:A9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A7D6-34E9-4557-9114-FB6D13666A8C}">
  <dimension ref="A1:R94"/>
  <sheetViews>
    <sheetView workbookViewId="0">
      <pane ySplit="1" topLeftCell="A2" activePane="bottomLeft" state="frozen"/>
      <selection pane="bottomLeft" activeCell="O84" sqref="O84"/>
    </sheetView>
  </sheetViews>
  <sheetFormatPr defaultRowHeight="14.4" x14ac:dyDescent="0.3"/>
  <cols>
    <col min="1" max="1" width="7.109375" bestFit="1" customWidth="1"/>
    <col min="2" max="2" width="8.6640625" bestFit="1" customWidth="1"/>
    <col min="3" max="3" width="16.5546875" bestFit="1" customWidth="1"/>
    <col min="4" max="4" width="13.21875" bestFit="1" customWidth="1"/>
    <col min="5" max="5" width="12" bestFit="1" customWidth="1"/>
    <col min="6" max="6" width="12.77734375" bestFit="1" customWidth="1"/>
    <col min="7" max="7" width="11.33203125" bestFit="1" customWidth="1"/>
    <col min="8" max="8" width="14" bestFit="1" customWidth="1"/>
    <col min="10" max="10" width="10.5546875" bestFit="1" customWidth="1"/>
    <col min="11" max="11" width="11.21875" bestFit="1" customWidth="1"/>
    <col min="12" max="12" width="9.109375" bestFit="1" customWidth="1"/>
  </cols>
  <sheetData>
    <row r="1" spans="1:18" ht="46.8" x14ac:dyDescent="0.3">
      <c r="A1" s="1" t="s">
        <v>81</v>
      </c>
      <c r="B1" s="1" t="s">
        <v>33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J1" s="7" t="s">
        <v>54</v>
      </c>
      <c r="K1" s="7" t="s">
        <v>55</v>
      </c>
      <c r="L1" s="7" t="s">
        <v>56</v>
      </c>
    </row>
    <row r="2" spans="1:18" ht="15.6" x14ac:dyDescent="0.3">
      <c r="A2" s="87" t="s">
        <v>124</v>
      </c>
      <c r="B2" s="2" t="s">
        <v>6</v>
      </c>
      <c r="C2" s="3">
        <v>2.9</v>
      </c>
      <c r="D2" s="3">
        <v>2.1</v>
      </c>
      <c r="E2" s="3">
        <v>5.5</v>
      </c>
      <c r="F2" s="3">
        <f t="shared" ref="F2:F28" si="0">(C2*$L$2)+(D2*$L$3)+(E2*$L$4)</f>
        <v>9.6879999999999988</v>
      </c>
      <c r="G2" s="3">
        <v>5.3391999999999999</v>
      </c>
      <c r="H2" s="3">
        <f>(G2/F2)*100</f>
        <v>55.111478117258471</v>
      </c>
      <c r="J2" s="6" t="s">
        <v>57</v>
      </c>
      <c r="K2" s="6">
        <v>104.15</v>
      </c>
      <c r="L2" s="6">
        <v>0.91</v>
      </c>
      <c r="N2" s="97" t="s">
        <v>60</v>
      </c>
      <c r="O2" s="97"/>
      <c r="P2" s="97"/>
      <c r="Q2" s="97"/>
      <c r="R2" s="97"/>
    </row>
    <row r="3" spans="1:18" ht="15.6" x14ac:dyDescent="0.3">
      <c r="A3" s="87"/>
      <c r="B3" s="2" t="s">
        <v>7</v>
      </c>
      <c r="C3" s="3">
        <v>2.4</v>
      </c>
      <c r="D3" s="3">
        <v>6.6</v>
      </c>
      <c r="E3" s="3">
        <v>0.1</v>
      </c>
      <c r="F3" s="3">
        <f t="shared" si="0"/>
        <v>7.4959999999999996</v>
      </c>
      <c r="G3" s="3">
        <v>0.98499999999999999</v>
      </c>
      <c r="H3" s="3">
        <f t="shared" ref="H3:H13" si="1">(G3/F3)*100</f>
        <v>13.140341515474921</v>
      </c>
      <c r="J3" s="6" t="s">
        <v>58</v>
      </c>
      <c r="K3" s="6">
        <v>136.24</v>
      </c>
      <c r="L3" s="6">
        <v>0.79</v>
      </c>
      <c r="N3" s="97"/>
      <c r="O3" s="97"/>
      <c r="P3" s="97"/>
      <c r="Q3" s="97"/>
      <c r="R3" s="97"/>
    </row>
    <row r="4" spans="1:18" ht="15.6" x14ac:dyDescent="0.3">
      <c r="A4" s="87"/>
      <c r="B4" s="2" t="s">
        <v>8</v>
      </c>
      <c r="C4" s="3">
        <v>2.7</v>
      </c>
      <c r="D4" s="3">
        <v>3.2</v>
      </c>
      <c r="E4" s="3">
        <v>4.5</v>
      </c>
      <c r="F4" s="3">
        <f t="shared" si="0"/>
        <v>9.3950000000000014</v>
      </c>
      <c r="G4" s="3">
        <v>0.87190000000000001</v>
      </c>
      <c r="H4" s="3">
        <f t="shared" si="1"/>
        <v>9.2804683342203287</v>
      </c>
      <c r="J4" s="6" t="s">
        <v>59</v>
      </c>
      <c r="K4" s="6">
        <v>242.32</v>
      </c>
      <c r="L4" s="6">
        <v>0.98</v>
      </c>
      <c r="N4" s="97"/>
      <c r="O4" s="97"/>
      <c r="P4" s="97"/>
      <c r="Q4" s="97"/>
      <c r="R4" s="97"/>
    </row>
    <row r="5" spans="1:18" ht="15.6" x14ac:dyDescent="0.3">
      <c r="A5" s="87"/>
      <c r="B5" s="2" t="s">
        <v>9</v>
      </c>
      <c r="C5" s="3">
        <v>4.8</v>
      </c>
      <c r="D5" s="3">
        <v>2.2000000000000002</v>
      </c>
      <c r="E5" s="3">
        <v>1.2</v>
      </c>
      <c r="F5" s="3">
        <f t="shared" si="0"/>
        <v>7.2820000000000009</v>
      </c>
      <c r="G5" s="3">
        <v>0.66769999999999996</v>
      </c>
      <c r="H5" s="3">
        <f t="shared" si="1"/>
        <v>9.1691842900302092</v>
      </c>
      <c r="N5" s="97"/>
      <c r="O5" s="97"/>
      <c r="P5" s="97"/>
      <c r="Q5" s="97"/>
      <c r="R5" s="97"/>
    </row>
    <row r="6" spans="1:18" ht="15.6" x14ac:dyDescent="0.3">
      <c r="A6" s="87"/>
      <c r="B6" s="2" t="s">
        <v>10</v>
      </c>
      <c r="C6" s="3">
        <v>2.2000000000000002</v>
      </c>
      <c r="D6" s="3">
        <v>4.9000000000000004</v>
      </c>
      <c r="E6" s="3">
        <v>3</v>
      </c>
      <c r="F6" s="3">
        <f t="shared" si="0"/>
        <v>8.8130000000000006</v>
      </c>
      <c r="G6" s="3">
        <v>2.2065999999999999</v>
      </c>
      <c r="H6" s="3">
        <f t="shared" si="1"/>
        <v>25.038012027686367</v>
      </c>
      <c r="N6" s="97"/>
      <c r="O6" s="97"/>
      <c r="P6" s="97"/>
      <c r="Q6" s="97"/>
      <c r="R6" s="97"/>
    </row>
    <row r="7" spans="1:18" ht="15.6" x14ac:dyDescent="0.3">
      <c r="A7" s="87"/>
      <c r="B7" s="2" t="s">
        <v>11</v>
      </c>
      <c r="C7" s="3">
        <v>0.1</v>
      </c>
      <c r="D7" s="3">
        <v>4.9000000000000004</v>
      </c>
      <c r="E7" s="3">
        <v>7.4</v>
      </c>
      <c r="F7" s="3">
        <f t="shared" si="0"/>
        <v>11.214</v>
      </c>
      <c r="G7" s="3">
        <v>0.49730000000000002</v>
      </c>
      <c r="H7" s="3">
        <f t="shared" si="1"/>
        <v>4.4346352773319069</v>
      </c>
      <c r="N7" s="97"/>
      <c r="O7" s="97"/>
      <c r="P7" s="97"/>
      <c r="Q7" s="97"/>
      <c r="R7" s="97"/>
    </row>
    <row r="8" spans="1:18" ht="15.6" x14ac:dyDescent="0.3">
      <c r="A8" s="87"/>
      <c r="B8" s="2" t="s">
        <v>12</v>
      </c>
      <c r="C8" s="3">
        <v>1.8</v>
      </c>
      <c r="D8" s="3">
        <v>0.3</v>
      </c>
      <c r="E8" s="3">
        <v>10.5</v>
      </c>
      <c r="F8" s="3">
        <f t="shared" si="0"/>
        <v>12.164999999999999</v>
      </c>
      <c r="G8" s="3">
        <v>4.4219999999999997</v>
      </c>
      <c r="H8" s="3">
        <f t="shared" si="1"/>
        <v>36.3501849568434</v>
      </c>
      <c r="N8" s="97"/>
      <c r="O8" s="97"/>
      <c r="P8" s="97"/>
      <c r="Q8" s="97"/>
      <c r="R8" s="97"/>
    </row>
    <row r="9" spans="1:18" ht="15.6" x14ac:dyDescent="0.3">
      <c r="A9" s="87"/>
      <c r="B9" s="2" t="s">
        <v>13</v>
      </c>
      <c r="C9" s="3">
        <v>3.2</v>
      </c>
      <c r="D9" s="3">
        <v>0.9</v>
      </c>
      <c r="E9" s="3">
        <v>6.7</v>
      </c>
      <c r="F9" s="3">
        <f t="shared" si="0"/>
        <v>10.189</v>
      </c>
      <c r="G9" s="3">
        <v>0.56740000000000002</v>
      </c>
      <c r="H9" s="3">
        <f t="shared" si="1"/>
        <v>5.5687506134066149</v>
      </c>
    </row>
    <row r="10" spans="1:18" ht="15.6" x14ac:dyDescent="0.3">
      <c r="A10" s="87"/>
      <c r="B10" s="2" t="s">
        <v>14</v>
      </c>
      <c r="C10" s="3">
        <v>1.9</v>
      </c>
      <c r="D10" s="3">
        <v>5.9</v>
      </c>
      <c r="E10" s="3">
        <v>2.2999999999999998</v>
      </c>
      <c r="F10" s="3">
        <f t="shared" si="0"/>
        <v>8.6440000000000001</v>
      </c>
      <c r="G10" s="3">
        <v>2.0548999999999999</v>
      </c>
      <c r="H10" s="3">
        <f t="shared" si="1"/>
        <v>23.772559000462749</v>
      </c>
    </row>
    <row r="11" spans="1:18" ht="15.6" x14ac:dyDescent="0.3">
      <c r="A11" s="87"/>
      <c r="B11" s="2" t="s">
        <v>15</v>
      </c>
      <c r="C11" s="3">
        <v>1.9</v>
      </c>
      <c r="D11" s="3">
        <v>2.9</v>
      </c>
      <c r="E11" s="3">
        <v>6.6</v>
      </c>
      <c r="F11" s="3">
        <f t="shared" si="0"/>
        <v>10.488</v>
      </c>
      <c r="G11" s="3">
        <v>2.2301000000000002</v>
      </c>
      <c r="H11" s="3">
        <f t="shared" si="1"/>
        <v>21.263348588863465</v>
      </c>
    </row>
    <row r="12" spans="1:18" ht="15.6" x14ac:dyDescent="0.3">
      <c r="A12" s="87"/>
      <c r="B12" s="2" t="s">
        <v>16</v>
      </c>
      <c r="C12" s="3">
        <v>1.8</v>
      </c>
      <c r="D12" s="3">
        <v>4.0999999999999996</v>
      </c>
      <c r="E12" s="3">
        <v>5.0999999999999996</v>
      </c>
      <c r="F12" s="3">
        <f t="shared" si="0"/>
        <v>9.875</v>
      </c>
      <c r="G12" s="3">
        <v>5.4950999999999999</v>
      </c>
      <c r="H12" s="3">
        <f t="shared" si="1"/>
        <v>55.646582278481013</v>
      </c>
    </row>
    <row r="13" spans="1:18" ht="15.6" x14ac:dyDescent="0.3">
      <c r="A13" s="87"/>
      <c r="B13" s="2" t="s">
        <v>17</v>
      </c>
      <c r="C13" s="3">
        <v>0.5</v>
      </c>
      <c r="D13" s="3">
        <v>5.2</v>
      </c>
      <c r="E13" s="3">
        <v>6.3</v>
      </c>
      <c r="F13" s="3">
        <f t="shared" si="0"/>
        <v>10.737</v>
      </c>
      <c r="G13" s="3">
        <v>4.3388999999999998</v>
      </c>
      <c r="H13" s="3">
        <f t="shared" si="1"/>
        <v>40.410729253981557</v>
      </c>
    </row>
    <row r="14" spans="1:18" ht="15.6" x14ac:dyDescent="0.3">
      <c r="A14" s="87"/>
      <c r="B14" s="2" t="s">
        <v>18</v>
      </c>
      <c r="C14" s="3">
        <v>0.7</v>
      </c>
      <c r="D14" s="3">
        <v>3.5</v>
      </c>
      <c r="E14" s="3">
        <v>8.1999999999999993</v>
      </c>
      <c r="F14" s="3">
        <f t="shared" si="0"/>
        <v>11.437999999999999</v>
      </c>
      <c r="G14" s="3">
        <v>0.27189999999999998</v>
      </c>
      <c r="H14" s="3">
        <f>(G14/F14)*100</f>
        <v>2.3771638398321384</v>
      </c>
    </row>
    <row r="15" spans="1:18" ht="15.6" x14ac:dyDescent="0.3">
      <c r="A15" s="87"/>
      <c r="B15" s="2" t="s">
        <v>19</v>
      </c>
      <c r="C15" s="3">
        <v>2.5</v>
      </c>
      <c r="D15" s="3">
        <v>1.1000000000000001</v>
      </c>
      <c r="E15" s="3">
        <v>8</v>
      </c>
      <c r="F15" s="3">
        <f t="shared" si="0"/>
        <v>10.984</v>
      </c>
      <c r="G15" s="3">
        <v>4.6646999999999998</v>
      </c>
      <c r="H15" s="3">
        <f t="shared" ref="H15:H28" si="2">(G15/F15)*100</f>
        <v>42.468135469774218</v>
      </c>
    </row>
    <row r="16" spans="1:18" ht="15.6" x14ac:dyDescent="0.3">
      <c r="A16" s="87"/>
      <c r="B16" s="2" t="s">
        <v>20</v>
      </c>
      <c r="C16" s="3">
        <v>0.6</v>
      </c>
      <c r="D16" s="3">
        <v>8.1999999999999993</v>
      </c>
      <c r="E16" s="3">
        <v>1.7</v>
      </c>
      <c r="F16" s="3">
        <f t="shared" si="0"/>
        <v>8.69</v>
      </c>
      <c r="G16" s="3">
        <v>0.1295</v>
      </c>
      <c r="H16" s="3">
        <f t="shared" si="2"/>
        <v>1.4902186421173764</v>
      </c>
    </row>
    <row r="17" spans="1:8" ht="15.6" x14ac:dyDescent="0.3">
      <c r="A17" s="87"/>
      <c r="B17" s="2" t="s">
        <v>21</v>
      </c>
      <c r="C17" s="3">
        <v>0.8</v>
      </c>
      <c r="D17" s="3">
        <v>3.6</v>
      </c>
      <c r="E17" s="3">
        <v>7.9</v>
      </c>
      <c r="F17" s="3">
        <f t="shared" si="0"/>
        <v>11.314</v>
      </c>
      <c r="G17" s="3">
        <v>0.57540000000000002</v>
      </c>
      <c r="H17" s="3">
        <f t="shared" si="2"/>
        <v>5.0857344882446531</v>
      </c>
    </row>
    <row r="18" spans="1:8" ht="15.6" x14ac:dyDescent="0.3">
      <c r="A18" s="87"/>
      <c r="B18" s="2" t="s">
        <v>22</v>
      </c>
      <c r="C18" s="3">
        <v>4.2</v>
      </c>
      <c r="D18" s="3">
        <v>3</v>
      </c>
      <c r="E18" s="3">
        <v>1.5</v>
      </c>
      <c r="F18" s="3">
        <f t="shared" si="0"/>
        <v>7.6619999999999999</v>
      </c>
      <c r="G18" s="3">
        <v>0.66159999999999997</v>
      </c>
      <c r="H18" s="3">
        <f t="shared" si="2"/>
        <v>8.6348211955103107</v>
      </c>
    </row>
    <row r="19" spans="1:8" ht="15.6" x14ac:dyDescent="0.3">
      <c r="A19" s="87"/>
      <c r="B19" s="2" t="s">
        <v>23</v>
      </c>
      <c r="C19" s="3">
        <v>3.2</v>
      </c>
      <c r="D19" s="3">
        <v>2.6</v>
      </c>
      <c r="E19" s="3">
        <v>4.2</v>
      </c>
      <c r="F19" s="3">
        <f t="shared" si="0"/>
        <v>9.0820000000000007</v>
      </c>
      <c r="G19" s="3">
        <v>1.2770999999999999</v>
      </c>
      <c r="H19" s="3">
        <f t="shared" si="2"/>
        <v>14.061880643030166</v>
      </c>
    </row>
    <row r="20" spans="1:8" ht="15.6" x14ac:dyDescent="0.3">
      <c r="A20" s="87"/>
      <c r="B20" s="2" t="s">
        <v>24</v>
      </c>
      <c r="C20" s="3">
        <v>0.8</v>
      </c>
      <c r="D20" s="3">
        <v>3.6</v>
      </c>
      <c r="E20" s="3">
        <v>7.9</v>
      </c>
      <c r="F20" s="3">
        <f t="shared" si="0"/>
        <v>11.314</v>
      </c>
      <c r="G20" s="3">
        <v>0.48549999999999999</v>
      </c>
      <c r="H20" s="3">
        <f t="shared" si="2"/>
        <v>4.2911437157503975</v>
      </c>
    </row>
    <row r="21" spans="1:8" ht="15.6" x14ac:dyDescent="0.3">
      <c r="A21" s="87"/>
      <c r="B21" s="2" t="s">
        <v>25</v>
      </c>
      <c r="C21" s="3">
        <v>1.7</v>
      </c>
      <c r="D21" s="3">
        <v>4</v>
      </c>
      <c r="E21" s="3">
        <v>5.4</v>
      </c>
      <c r="F21" s="3">
        <f t="shared" si="0"/>
        <v>9.9989999999999988</v>
      </c>
      <c r="G21" s="3">
        <v>1.8552999999999999</v>
      </c>
      <c r="H21" s="3">
        <f t="shared" si="2"/>
        <v>18.554855485548558</v>
      </c>
    </row>
    <row r="22" spans="1:8" ht="15.6" x14ac:dyDescent="0.3">
      <c r="A22" s="87"/>
      <c r="B22" s="2" t="s">
        <v>26</v>
      </c>
      <c r="C22" s="3">
        <v>0.6</v>
      </c>
      <c r="D22" s="3">
        <v>5.3</v>
      </c>
      <c r="E22" s="3">
        <v>5.9</v>
      </c>
      <c r="F22" s="3">
        <f t="shared" si="0"/>
        <v>10.515000000000001</v>
      </c>
      <c r="G22" s="3">
        <v>1.7516</v>
      </c>
      <c r="H22" s="3">
        <f t="shared" si="2"/>
        <v>16.65810746552544</v>
      </c>
    </row>
    <row r="23" spans="1:8" ht="15.6" x14ac:dyDescent="0.3">
      <c r="A23" s="87"/>
      <c r="B23" s="2" t="s">
        <v>27</v>
      </c>
      <c r="C23" s="3">
        <v>2</v>
      </c>
      <c r="D23" s="3">
        <v>5.5</v>
      </c>
      <c r="E23" s="3">
        <v>2.6</v>
      </c>
      <c r="F23" s="3">
        <f t="shared" si="0"/>
        <v>8.713000000000001</v>
      </c>
      <c r="G23" s="3">
        <v>4.4210000000000003</v>
      </c>
      <c r="H23" s="3">
        <f t="shared" si="2"/>
        <v>50.740273155055661</v>
      </c>
    </row>
    <row r="24" spans="1:8" ht="15.6" x14ac:dyDescent="0.3">
      <c r="A24" s="87"/>
      <c r="B24" s="2" t="s">
        <v>28</v>
      </c>
      <c r="C24" s="3">
        <v>3.2</v>
      </c>
      <c r="D24" s="3">
        <v>0.9</v>
      </c>
      <c r="E24" s="3">
        <v>6.7</v>
      </c>
      <c r="F24" s="3">
        <f t="shared" si="0"/>
        <v>10.189</v>
      </c>
      <c r="G24" s="3">
        <v>0.83279999999999998</v>
      </c>
      <c r="H24" s="3">
        <f t="shared" si="2"/>
        <v>8.1735204632446745</v>
      </c>
    </row>
    <row r="25" spans="1:8" ht="15.6" x14ac:dyDescent="0.3">
      <c r="A25" s="87"/>
      <c r="B25" s="5" t="s">
        <v>29</v>
      </c>
      <c r="C25" s="3">
        <v>2.2999999999999998</v>
      </c>
      <c r="D25" s="3">
        <v>3.4</v>
      </c>
      <c r="E25" s="3">
        <v>4.9000000000000004</v>
      </c>
      <c r="F25" s="3">
        <f t="shared" si="0"/>
        <v>9.5809999999999995</v>
      </c>
      <c r="G25" s="3">
        <v>0.96460000000000001</v>
      </c>
      <c r="H25" s="3">
        <f t="shared" si="2"/>
        <v>10.067842605156038</v>
      </c>
    </row>
    <row r="26" spans="1:8" ht="15.6" x14ac:dyDescent="0.3">
      <c r="A26" s="87"/>
      <c r="B26" s="5" t="s">
        <v>30</v>
      </c>
      <c r="C26" s="3">
        <v>1.8</v>
      </c>
      <c r="D26" s="3">
        <v>0.3</v>
      </c>
      <c r="E26" s="3">
        <v>10.5</v>
      </c>
      <c r="F26" s="3">
        <f t="shared" si="0"/>
        <v>12.164999999999999</v>
      </c>
      <c r="G26" s="3">
        <v>5.3925000000000001</v>
      </c>
      <c r="H26" s="3">
        <f t="shared" si="2"/>
        <v>44.327990135635019</v>
      </c>
    </row>
    <row r="27" spans="1:8" ht="15.6" x14ac:dyDescent="0.3">
      <c r="A27" s="87"/>
      <c r="B27" s="2" t="s">
        <v>31</v>
      </c>
      <c r="C27" s="3">
        <v>3.2</v>
      </c>
      <c r="D27" s="3">
        <v>0.9</v>
      </c>
      <c r="E27" s="3">
        <v>6.7</v>
      </c>
      <c r="F27" s="3">
        <f t="shared" si="0"/>
        <v>10.189</v>
      </c>
      <c r="G27" s="3">
        <v>0.80820000000000003</v>
      </c>
      <c r="H27" s="3">
        <f t="shared" si="2"/>
        <v>7.9320836195897542</v>
      </c>
    </row>
    <row r="28" spans="1:8" ht="15.6" x14ac:dyDescent="0.3">
      <c r="A28" s="87"/>
      <c r="B28" s="2" t="s">
        <v>32</v>
      </c>
      <c r="C28" s="3">
        <v>3.2</v>
      </c>
      <c r="D28" s="3">
        <v>2.6</v>
      </c>
      <c r="E28" s="3">
        <v>4.2</v>
      </c>
      <c r="F28" s="3">
        <f t="shared" si="0"/>
        <v>9.0820000000000007</v>
      </c>
      <c r="G28" s="3">
        <v>1.2518</v>
      </c>
      <c r="H28" s="3">
        <f t="shared" si="2"/>
        <v>13.783307641488657</v>
      </c>
    </row>
    <row r="29" spans="1:8" ht="15" x14ac:dyDescent="0.3">
      <c r="F29" s="36"/>
      <c r="G29" s="36"/>
      <c r="H29" s="36"/>
    </row>
    <row r="30" spans="1:8" ht="15.6" x14ac:dyDescent="0.3">
      <c r="A30" s="94">
        <v>4</v>
      </c>
      <c r="B30" s="11" t="s">
        <v>93</v>
      </c>
      <c r="C30" s="38">
        <v>1.2</v>
      </c>
      <c r="D30" s="38">
        <v>2</v>
      </c>
      <c r="E30" s="38">
        <v>9.3000000000000007</v>
      </c>
      <c r="F30" s="37">
        <f t="shared" ref="F30:F79" si="3">(C30*$L$2)+(D30*$L$3)+(E30*$L$4)</f>
        <v>11.786000000000001</v>
      </c>
      <c r="G30" s="37">
        <v>4.8320999999999996</v>
      </c>
      <c r="H30" s="37">
        <f t="shared" ref="H30:H79" si="4">(G30/F30)*100</f>
        <v>40.998642457152542</v>
      </c>
    </row>
    <row r="31" spans="1:8" ht="15.6" x14ac:dyDescent="0.3">
      <c r="A31" s="94"/>
      <c r="B31" s="11" t="s">
        <v>94</v>
      </c>
      <c r="C31" s="38">
        <v>1.7</v>
      </c>
      <c r="D31" s="38">
        <v>4.0999999999999996</v>
      </c>
      <c r="E31" s="38">
        <v>5.3</v>
      </c>
      <c r="F31" s="37">
        <f t="shared" si="3"/>
        <v>9.98</v>
      </c>
      <c r="G31" s="37">
        <v>6.4497999999999998</v>
      </c>
      <c r="H31" s="37">
        <f t="shared" si="4"/>
        <v>64.62725450901803</v>
      </c>
    </row>
    <row r="32" spans="1:8" ht="15.6" x14ac:dyDescent="0.3">
      <c r="A32" s="94"/>
      <c r="B32" s="11" t="s">
        <v>95</v>
      </c>
      <c r="C32" s="38">
        <v>0.7</v>
      </c>
      <c r="D32" s="38">
        <v>1.8</v>
      </c>
      <c r="E32" s="38">
        <v>10.6</v>
      </c>
      <c r="F32" s="37">
        <f t="shared" si="3"/>
        <v>12.446999999999999</v>
      </c>
      <c r="G32" s="37">
        <v>2.7972999999999999</v>
      </c>
      <c r="H32" s="37">
        <f t="shared" si="4"/>
        <v>22.473688438981281</v>
      </c>
    </row>
    <row r="33" spans="1:8" ht="15.6" x14ac:dyDescent="0.3">
      <c r="A33" s="94"/>
      <c r="B33" s="11" t="s">
        <v>96</v>
      </c>
      <c r="C33" s="38">
        <v>2.7</v>
      </c>
      <c r="D33" s="38">
        <v>1.4</v>
      </c>
      <c r="E33" s="38">
        <v>6.9</v>
      </c>
      <c r="F33" s="37">
        <f t="shared" si="3"/>
        <v>10.325000000000001</v>
      </c>
      <c r="G33" s="37">
        <v>4.1722999999999999</v>
      </c>
      <c r="H33" s="37">
        <f t="shared" si="4"/>
        <v>40.409685230024209</v>
      </c>
    </row>
    <row r="34" spans="1:8" ht="15.6" x14ac:dyDescent="0.3">
      <c r="A34" s="94"/>
      <c r="B34" s="11" t="s">
        <v>97</v>
      </c>
      <c r="C34" s="38">
        <v>3.7</v>
      </c>
      <c r="D34" s="38">
        <v>3.9</v>
      </c>
      <c r="E34" s="38">
        <v>1.3</v>
      </c>
      <c r="F34" s="37">
        <f t="shared" si="3"/>
        <v>7.7220000000000004</v>
      </c>
      <c r="G34" s="37">
        <v>2.6431</v>
      </c>
      <c r="H34" s="37">
        <f t="shared" si="4"/>
        <v>34.228179228179229</v>
      </c>
    </row>
    <row r="35" spans="1:8" ht="15.6" x14ac:dyDescent="0.3">
      <c r="A35" s="94"/>
      <c r="B35" s="11" t="s">
        <v>98</v>
      </c>
      <c r="C35" s="38">
        <v>1.5</v>
      </c>
      <c r="D35" s="38">
        <v>4.3</v>
      </c>
      <c r="E35" s="38">
        <v>5.5</v>
      </c>
      <c r="F35" s="37">
        <f t="shared" si="3"/>
        <v>10.151999999999999</v>
      </c>
      <c r="G35" s="37">
        <v>5.2140000000000004</v>
      </c>
      <c r="H35" s="37">
        <f t="shared" si="4"/>
        <v>51.359338061465735</v>
      </c>
    </row>
    <row r="36" spans="1:8" ht="15.6" x14ac:dyDescent="0.3">
      <c r="A36" s="94"/>
      <c r="B36" s="11" t="s">
        <v>99</v>
      </c>
      <c r="C36" s="38">
        <v>3.2</v>
      </c>
      <c r="D36" s="38">
        <v>1.7</v>
      </c>
      <c r="E36" s="38">
        <v>5.7</v>
      </c>
      <c r="F36" s="37">
        <f t="shared" si="3"/>
        <v>9.8410000000000011</v>
      </c>
      <c r="G36" s="37">
        <v>1.6453</v>
      </c>
      <c r="H36" s="37">
        <f t="shared" si="4"/>
        <v>16.71882938725739</v>
      </c>
    </row>
    <row r="37" spans="1:8" ht="15.6" x14ac:dyDescent="0.3">
      <c r="A37" s="94"/>
      <c r="B37" s="11" t="s">
        <v>100</v>
      </c>
      <c r="C37" s="38">
        <v>3</v>
      </c>
      <c r="D37" s="38">
        <v>3.2</v>
      </c>
      <c r="E37" s="38">
        <v>3.7</v>
      </c>
      <c r="F37" s="37">
        <f t="shared" si="3"/>
        <v>8.8840000000000003</v>
      </c>
      <c r="G37" s="37">
        <v>3.9531000000000001</v>
      </c>
      <c r="H37" s="37">
        <f t="shared" si="4"/>
        <v>44.4968482665466</v>
      </c>
    </row>
    <row r="38" spans="1:8" ht="15.6" x14ac:dyDescent="0.3">
      <c r="A38" s="94"/>
      <c r="B38" s="11" t="s">
        <v>101</v>
      </c>
      <c r="C38" s="38">
        <v>1.1000000000000001</v>
      </c>
      <c r="D38" s="38">
        <v>5.3</v>
      </c>
      <c r="E38" s="38">
        <v>4.8</v>
      </c>
      <c r="F38" s="37">
        <f t="shared" si="3"/>
        <v>9.8919999999999995</v>
      </c>
      <c r="G38" s="37">
        <v>4.4622000000000002</v>
      </c>
      <c r="H38" s="37">
        <f t="shared" si="4"/>
        <v>45.109179134654269</v>
      </c>
    </row>
    <row r="39" spans="1:8" ht="15.6" x14ac:dyDescent="0.3">
      <c r="A39" s="94"/>
      <c r="B39" s="11" t="s">
        <v>102</v>
      </c>
      <c r="C39" s="38">
        <v>1.5</v>
      </c>
      <c r="D39" s="38">
        <v>5.9</v>
      </c>
      <c r="E39" s="38">
        <v>3.2</v>
      </c>
      <c r="F39" s="37">
        <f t="shared" si="3"/>
        <v>9.1620000000000008</v>
      </c>
      <c r="G39" s="37">
        <v>2.3353000000000002</v>
      </c>
      <c r="H39" s="37">
        <f t="shared" si="4"/>
        <v>25.488976206068543</v>
      </c>
    </row>
    <row r="40" spans="1:8" ht="15.6" x14ac:dyDescent="0.3">
      <c r="A40" s="94"/>
      <c r="B40" s="11" t="s">
        <v>103</v>
      </c>
      <c r="C40" s="38">
        <v>1.7</v>
      </c>
      <c r="D40" s="38">
        <v>3.5</v>
      </c>
      <c r="E40" s="38">
        <v>6.3</v>
      </c>
      <c r="F40" s="37">
        <f t="shared" si="3"/>
        <v>10.486000000000001</v>
      </c>
      <c r="G40" s="37">
        <v>3.8321000000000001</v>
      </c>
      <c r="H40" s="37">
        <f t="shared" si="4"/>
        <v>36.544917032233457</v>
      </c>
    </row>
    <row r="41" spans="1:8" ht="15.6" x14ac:dyDescent="0.3">
      <c r="A41" s="94"/>
      <c r="B41" s="11" t="s">
        <v>104</v>
      </c>
      <c r="C41" s="38">
        <v>2.9</v>
      </c>
      <c r="D41" s="38">
        <v>3.5</v>
      </c>
      <c r="E41" s="38">
        <v>3.5</v>
      </c>
      <c r="F41" s="37">
        <f t="shared" si="3"/>
        <v>8.8339999999999996</v>
      </c>
      <c r="G41" s="37">
        <v>5.9961000000000002</v>
      </c>
      <c r="H41" s="37">
        <f t="shared" si="4"/>
        <v>67.875254697758663</v>
      </c>
    </row>
    <row r="43" spans="1:8" ht="15.6" x14ac:dyDescent="0.3">
      <c r="A43" s="95">
        <v>5</v>
      </c>
      <c r="B43" s="31" t="s">
        <v>107</v>
      </c>
      <c r="C43" s="32">
        <v>3.3</v>
      </c>
      <c r="D43" s="32">
        <v>0.6</v>
      </c>
      <c r="E43" s="32">
        <v>6.8</v>
      </c>
      <c r="F43" s="42">
        <f t="shared" si="3"/>
        <v>10.141</v>
      </c>
      <c r="G43" s="32">
        <v>3.7361</v>
      </c>
      <c r="H43" s="42">
        <f t="shared" si="4"/>
        <v>36.841534365447195</v>
      </c>
    </row>
    <row r="44" spans="1:8" ht="15.6" x14ac:dyDescent="0.3">
      <c r="A44" s="95"/>
      <c r="B44" s="31" t="s">
        <v>108</v>
      </c>
      <c r="C44" s="32">
        <v>1</v>
      </c>
      <c r="D44" s="32">
        <v>7</v>
      </c>
      <c r="E44" s="32">
        <v>2.6</v>
      </c>
      <c r="F44" s="42">
        <f t="shared" si="3"/>
        <v>8.9879999999999995</v>
      </c>
      <c r="G44" s="32">
        <v>3.262</v>
      </c>
      <c r="H44" s="42">
        <f t="shared" si="4"/>
        <v>36.292834890965736</v>
      </c>
    </row>
    <row r="45" spans="1:8" ht="15.6" x14ac:dyDescent="0.3">
      <c r="A45" s="95"/>
      <c r="B45" s="31" t="s">
        <v>109</v>
      </c>
      <c r="C45" s="32">
        <v>2</v>
      </c>
      <c r="D45" s="32">
        <v>3.8</v>
      </c>
      <c r="E45" s="32">
        <v>5</v>
      </c>
      <c r="F45" s="42">
        <f t="shared" si="3"/>
        <v>9.7220000000000013</v>
      </c>
      <c r="G45" s="32">
        <v>1.472</v>
      </c>
      <c r="H45" s="42">
        <f t="shared" si="4"/>
        <v>15.140917506685863</v>
      </c>
    </row>
    <row r="46" spans="1:8" ht="15.6" x14ac:dyDescent="0.3">
      <c r="A46" s="95"/>
      <c r="B46" s="31" t="s">
        <v>110</v>
      </c>
      <c r="C46" s="32">
        <v>0.7</v>
      </c>
      <c r="D46" s="32">
        <v>8.5</v>
      </c>
      <c r="E46" s="32">
        <v>1</v>
      </c>
      <c r="F46" s="42">
        <f t="shared" si="3"/>
        <v>8.3320000000000007</v>
      </c>
      <c r="G46" s="32">
        <v>2.4861</v>
      </c>
      <c r="H46" s="42">
        <f t="shared" si="4"/>
        <v>29.837974075852138</v>
      </c>
    </row>
    <row r="47" spans="1:8" ht="15.6" x14ac:dyDescent="0.3">
      <c r="A47" s="95"/>
      <c r="B47" s="31" t="s">
        <v>111</v>
      </c>
      <c r="C47" s="32">
        <v>2.6</v>
      </c>
      <c r="D47" s="32">
        <v>2.2999999999999998</v>
      </c>
      <c r="E47" s="32">
        <v>5.8</v>
      </c>
      <c r="F47" s="42">
        <f t="shared" si="3"/>
        <v>9.8670000000000009</v>
      </c>
      <c r="G47" s="32">
        <v>5.5758000000000001</v>
      </c>
      <c r="H47" s="42">
        <f t="shared" si="4"/>
        <v>56.509577379142598</v>
      </c>
    </row>
    <row r="48" spans="1:8" ht="15.6" x14ac:dyDescent="0.3">
      <c r="A48" s="95"/>
      <c r="B48" s="31" t="s">
        <v>112</v>
      </c>
      <c r="C48" s="32">
        <v>5.3</v>
      </c>
      <c r="D48" s="32">
        <v>0.7</v>
      </c>
      <c r="E48" s="32">
        <v>2.4</v>
      </c>
      <c r="F48" s="42">
        <f t="shared" si="3"/>
        <v>7.7279999999999998</v>
      </c>
      <c r="G48" s="32">
        <v>5.5075000000000003</v>
      </c>
      <c r="H48" s="42">
        <f t="shared" si="4"/>
        <v>71.266821946169784</v>
      </c>
    </row>
    <row r="49" spans="1:8" ht="15.6" x14ac:dyDescent="0.3">
      <c r="A49" s="95"/>
      <c r="B49" s="31" t="s">
        <v>113</v>
      </c>
      <c r="C49" s="32">
        <v>2.9</v>
      </c>
      <c r="D49" s="32">
        <v>3.7</v>
      </c>
      <c r="E49" s="32">
        <v>3.4</v>
      </c>
      <c r="F49" s="42">
        <f t="shared" si="3"/>
        <v>8.8940000000000001</v>
      </c>
      <c r="G49" s="32">
        <v>4.4745999999999997</v>
      </c>
      <c r="H49" s="42">
        <f t="shared" si="4"/>
        <v>50.310321565100061</v>
      </c>
    </row>
    <row r="50" spans="1:8" ht="15.6" x14ac:dyDescent="0.3">
      <c r="A50" s="95"/>
      <c r="B50" s="31" t="s">
        <v>114</v>
      </c>
      <c r="C50" s="32">
        <v>4.5999999999999996</v>
      </c>
      <c r="D50" s="32">
        <v>3.1</v>
      </c>
      <c r="E50" s="32">
        <v>0.6</v>
      </c>
      <c r="F50" s="42">
        <f t="shared" si="3"/>
        <v>7.2229999999999999</v>
      </c>
      <c r="G50" s="32">
        <v>0.74039999999999995</v>
      </c>
      <c r="H50" s="42">
        <f t="shared" si="4"/>
        <v>10.250588398172503</v>
      </c>
    </row>
    <row r="51" spans="1:8" ht="15.6" x14ac:dyDescent="0.3">
      <c r="A51" s="95"/>
      <c r="B51" s="31" t="s">
        <v>115</v>
      </c>
      <c r="C51" s="32">
        <v>0.8</v>
      </c>
      <c r="D51" s="32">
        <v>3.6</v>
      </c>
      <c r="E51" s="32">
        <v>8</v>
      </c>
      <c r="F51" s="42">
        <f t="shared" si="3"/>
        <v>11.412000000000001</v>
      </c>
      <c r="G51" s="32">
        <v>6.0621999999999998</v>
      </c>
      <c r="H51" s="42">
        <f t="shared" si="4"/>
        <v>53.121275849982474</v>
      </c>
    </row>
    <row r="52" spans="1:8" ht="15.6" x14ac:dyDescent="0.3">
      <c r="A52" s="95"/>
      <c r="B52" s="31" t="s">
        <v>116</v>
      </c>
      <c r="C52" s="32">
        <v>3.1</v>
      </c>
      <c r="D52" s="32">
        <v>1.6</v>
      </c>
      <c r="E52" s="32">
        <v>5.8</v>
      </c>
      <c r="F52" s="42">
        <f t="shared" si="3"/>
        <v>9.7690000000000019</v>
      </c>
      <c r="G52" s="32">
        <v>3.6067</v>
      </c>
      <c r="H52" s="42">
        <f t="shared" si="4"/>
        <v>36.91984850035827</v>
      </c>
    </row>
    <row r="53" spans="1:8" ht="15.6" x14ac:dyDescent="0.3">
      <c r="A53" s="95"/>
      <c r="B53" s="31" t="s">
        <v>117</v>
      </c>
      <c r="C53" s="32">
        <v>0.6</v>
      </c>
      <c r="D53" s="32">
        <v>4.4000000000000004</v>
      </c>
      <c r="E53" s="32">
        <v>7.2</v>
      </c>
      <c r="F53" s="42">
        <f t="shared" si="3"/>
        <v>11.077999999999999</v>
      </c>
      <c r="G53" s="32">
        <v>0.54759999999999998</v>
      </c>
      <c r="H53" s="42">
        <f t="shared" si="4"/>
        <v>4.943130528976349</v>
      </c>
    </row>
    <row r="54" spans="1:8" ht="15.6" x14ac:dyDescent="0.3">
      <c r="A54" s="95"/>
      <c r="B54" s="31" t="s">
        <v>118</v>
      </c>
      <c r="C54" s="32">
        <v>0.9</v>
      </c>
      <c r="D54" s="32">
        <v>1.7</v>
      </c>
      <c r="E54" s="32">
        <v>10.5</v>
      </c>
      <c r="F54" s="42">
        <f t="shared" si="3"/>
        <v>12.451999999999998</v>
      </c>
      <c r="G54" s="32">
        <v>2.1524999999999999</v>
      </c>
      <c r="H54" s="42">
        <f t="shared" si="4"/>
        <v>17.286379698040477</v>
      </c>
    </row>
    <row r="55" spans="1:8" ht="15.6" x14ac:dyDescent="0.3">
      <c r="A55" s="95"/>
      <c r="B55" s="31" t="s">
        <v>119</v>
      </c>
      <c r="C55" s="32">
        <v>0.3</v>
      </c>
      <c r="D55" s="32">
        <v>0.5</v>
      </c>
      <c r="E55" s="32">
        <v>13.4</v>
      </c>
      <c r="F55" s="42">
        <f t="shared" si="3"/>
        <v>13.799999999999999</v>
      </c>
      <c r="G55" s="32">
        <v>0.747</v>
      </c>
      <c r="H55" s="42">
        <f t="shared" si="4"/>
        <v>5.4130434782608701</v>
      </c>
    </row>
    <row r="56" spans="1:8" ht="15.6" x14ac:dyDescent="0.3">
      <c r="A56" s="95"/>
      <c r="B56" s="31" t="s">
        <v>120</v>
      </c>
      <c r="C56" s="32">
        <v>1.7</v>
      </c>
      <c r="D56" s="32">
        <v>0.5</v>
      </c>
      <c r="E56" s="32">
        <v>10.4</v>
      </c>
      <c r="F56" s="42">
        <f t="shared" si="3"/>
        <v>12.134</v>
      </c>
      <c r="G56" s="32">
        <v>1.5125</v>
      </c>
      <c r="H56" s="42">
        <f t="shared" si="4"/>
        <v>12.464974451953188</v>
      </c>
    </row>
    <row r="57" spans="1:8" ht="15.6" x14ac:dyDescent="0.3">
      <c r="A57" s="95"/>
      <c r="B57" s="31" t="s">
        <v>122</v>
      </c>
      <c r="C57" s="32">
        <v>2.7</v>
      </c>
      <c r="D57" s="32">
        <v>1.4</v>
      </c>
      <c r="E57" s="32">
        <v>6.9</v>
      </c>
      <c r="F57" s="42">
        <f t="shared" si="3"/>
        <v>10.325000000000001</v>
      </c>
      <c r="G57" s="32">
        <v>2.4529999999999998</v>
      </c>
      <c r="H57" s="42">
        <f t="shared" si="4"/>
        <v>23.75786924939467</v>
      </c>
    </row>
    <row r="58" spans="1:8" ht="15.6" x14ac:dyDescent="0.3">
      <c r="A58" s="95"/>
      <c r="B58" s="31" t="s">
        <v>123</v>
      </c>
      <c r="C58" s="32">
        <v>2.5</v>
      </c>
      <c r="D58" s="32">
        <v>1.1000000000000001</v>
      </c>
      <c r="E58" s="32">
        <v>8</v>
      </c>
      <c r="F58" s="42">
        <f t="shared" si="3"/>
        <v>10.984</v>
      </c>
      <c r="G58" s="32">
        <v>3.9540999999999999</v>
      </c>
      <c r="H58" s="42">
        <f t="shared" si="4"/>
        <v>35.998725418790968</v>
      </c>
    </row>
    <row r="59" spans="1:8" ht="15" x14ac:dyDescent="0.3">
      <c r="F59" s="56"/>
      <c r="H59" s="56"/>
    </row>
    <row r="60" spans="1:8" ht="15.6" x14ac:dyDescent="0.3">
      <c r="A60" s="91">
        <v>6</v>
      </c>
      <c r="B60" s="47" t="s">
        <v>121</v>
      </c>
      <c r="C60" s="48">
        <v>2.4</v>
      </c>
      <c r="D60" s="48">
        <v>0.5</v>
      </c>
      <c r="E60" s="48">
        <v>8.9</v>
      </c>
      <c r="F60" s="57">
        <f t="shared" si="3"/>
        <v>11.301</v>
      </c>
      <c r="G60" s="48">
        <v>1.2444999999999999</v>
      </c>
      <c r="H60" s="57">
        <f t="shared" si="4"/>
        <v>11.012299796478187</v>
      </c>
    </row>
    <row r="61" spans="1:8" ht="15.6" x14ac:dyDescent="0.3">
      <c r="A61" s="91"/>
      <c r="B61" s="47" t="s">
        <v>125</v>
      </c>
      <c r="C61" s="48">
        <v>1</v>
      </c>
      <c r="D61" s="48">
        <v>0.5</v>
      </c>
      <c r="E61" s="48">
        <v>11.9</v>
      </c>
      <c r="F61" s="57">
        <f t="shared" si="3"/>
        <v>12.967000000000001</v>
      </c>
      <c r="G61" s="48">
        <v>2.0192000000000001</v>
      </c>
      <c r="H61" s="57">
        <f t="shared" si="4"/>
        <v>15.571836199583558</v>
      </c>
    </row>
    <row r="62" spans="1:8" ht="15.6" x14ac:dyDescent="0.3">
      <c r="A62" s="91"/>
      <c r="B62" s="47" t="s">
        <v>126</v>
      </c>
      <c r="C62" s="48">
        <v>3.1</v>
      </c>
      <c r="D62" s="48">
        <v>1</v>
      </c>
      <c r="E62" s="48">
        <v>6.7</v>
      </c>
      <c r="F62" s="57">
        <f t="shared" si="3"/>
        <v>10.177</v>
      </c>
      <c r="G62" s="48">
        <v>4.6315999999999997</v>
      </c>
      <c r="H62" s="57">
        <f t="shared" si="4"/>
        <v>45.510464773508893</v>
      </c>
    </row>
    <row r="63" spans="1:8" ht="15.6" x14ac:dyDescent="0.3">
      <c r="A63" s="91"/>
      <c r="B63" s="47" t="s">
        <v>127</v>
      </c>
      <c r="C63" s="48">
        <v>3.8</v>
      </c>
      <c r="D63" s="48">
        <v>1</v>
      </c>
      <c r="E63" s="48">
        <v>5.2</v>
      </c>
      <c r="F63" s="57">
        <f t="shared" si="3"/>
        <v>9.3439999999999994</v>
      </c>
      <c r="G63" s="48">
        <v>5.7321</v>
      </c>
      <c r="H63" s="57">
        <f t="shared" si="4"/>
        <v>61.345248287671239</v>
      </c>
    </row>
    <row r="64" spans="1:8" ht="15.6" x14ac:dyDescent="0.3">
      <c r="A64" s="91"/>
      <c r="B64" s="47" t="s">
        <v>128</v>
      </c>
      <c r="C64" s="48">
        <v>4.5</v>
      </c>
      <c r="D64" s="48">
        <v>1.6</v>
      </c>
      <c r="E64" s="48">
        <v>3</v>
      </c>
      <c r="F64" s="57">
        <f t="shared" si="3"/>
        <v>8.2989999999999995</v>
      </c>
      <c r="G64" s="48">
        <v>3.5347</v>
      </c>
      <c r="H64" s="57">
        <f t="shared" si="4"/>
        <v>42.591878539583085</v>
      </c>
    </row>
    <row r="65" spans="1:8" ht="15.6" x14ac:dyDescent="0.3">
      <c r="A65" s="91"/>
      <c r="B65" s="47" t="s">
        <v>129</v>
      </c>
      <c r="C65" s="48">
        <v>5.2</v>
      </c>
      <c r="D65" s="48">
        <v>1.6</v>
      </c>
      <c r="E65" s="48">
        <v>1.5</v>
      </c>
      <c r="F65" s="57">
        <f t="shared" si="3"/>
        <v>7.4660000000000002</v>
      </c>
      <c r="G65" s="48">
        <v>2.8426999999999998</v>
      </c>
      <c r="H65" s="57">
        <f t="shared" si="4"/>
        <v>38.075274578087324</v>
      </c>
    </row>
    <row r="66" spans="1:8" ht="15.6" x14ac:dyDescent="0.3">
      <c r="A66" s="91"/>
      <c r="B66" s="47" t="s">
        <v>130</v>
      </c>
      <c r="C66" s="48">
        <v>5.8</v>
      </c>
      <c r="D66" s="48">
        <v>1</v>
      </c>
      <c r="E66" s="48">
        <v>0.7</v>
      </c>
      <c r="F66" s="57">
        <f t="shared" si="3"/>
        <v>6.7539999999999996</v>
      </c>
      <c r="G66" s="48">
        <v>2.2014999999999998</v>
      </c>
      <c r="H66" s="57">
        <f t="shared" si="4"/>
        <v>32.595498963577143</v>
      </c>
    </row>
    <row r="67" spans="1:8" ht="15.6" x14ac:dyDescent="0.3">
      <c r="A67" s="91"/>
      <c r="B67" s="47" t="s">
        <v>131</v>
      </c>
      <c r="C67" s="48">
        <v>5.2</v>
      </c>
      <c r="D67" s="48">
        <v>1</v>
      </c>
      <c r="E67" s="48">
        <v>2.2000000000000002</v>
      </c>
      <c r="F67" s="57">
        <f t="shared" si="3"/>
        <v>7.6780000000000008</v>
      </c>
      <c r="G67" s="48">
        <v>1.518</v>
      </c>
      <c r="H67" s="57">
        <f t="shared" si="4"/>
        <v>19.770773638968482</v>
      </c>
    </row>
    <row r="68" spans="1:8" ht="15.6" x14ac:dyDescent="0.3">
      <c r="A68" s="91"/>
      <c r="B68" s="47" t="s">
        <v>132</v>
      </c>
      <c r="C68" s="48">
        <v>0.4</v>
      </c>
      <c r="D68" s="48">
        <v>2.4</v>
      </c>
      <c r="E68" s="48">
        <v>11.3</v>
      </c>
      <c r="F68" s="57">
        <f t="shared" si="3"/>
        <v>13.334</v>
      </c>
      <c r="G68" s="48">
        <v>1.4846999999999999</v>
      </c>
      <c r="H68" s="57">
        <f t="shared" si="4"/>
        <v>11.134693265336733</v>
      </c>
    </row>
    <row r="69" spans="1:8" ht="15.6" x14ac:dyDescent="0.3">
      <c r="A69" s="91"/>
      <c r="B69" s="47" t="s">
        <v>133</v>
      </c>
      <c r="C69" s="48">
        <v>0.9</v>
      </c>
      <c r="D69" s="48">
        <v>1.3</v>
      </c>
      <c r="E69" s="48">
        <v>11.8</v>
      </c>
      <c r="F69" s="57">
        <f t="shared" si="3"/>
        <v>13.41</v>
      </c>
      <c r="G69" s="48">
        <v>3.6903000000000001</v>
      </c>
      <c r="H69" s="57">
        <f t="shared" si="4"/>
        <v>27.519015659955258</v>
      </c>
    </row>
    <row r="70" spans="1:8" ht="15.6" x14ac:dyDescent="0.3">
      <c r="A70" s="91"/>
      <c r="B70" s="47" t="s">
        <v>134</v>
      </c>
      <c r="C70" s="48">
        <v>0.7</v>
      </c>
      <c r="D70" s="48">
        <v>4.8</v>
      </c>
      <c r="E70" s="48">
        <v>7.1</v>
      </c>
      <c r="F70" s="57">
        <f t="shared" si="3"/>
        <v>11.387</v>
      </c>
      <c r="G70" s="48">
        <v>5.6502999999999997</v>
      </c>
      <c r="H70" s="57">
        <f t="shared" si="4"/>
        <v>49.62062000526916</v>
      </c>
    </row>
    <row r="71" spans="1:8" ht="15.6" x14ac:dyDescent="0.3">
      <c r="A71" s="91"/>
      <c r="B71" s="47" t="s">
        <v>135</v>
      </c>
      <c r="C71" s="48">
        <v>0.6</v>
      </c>
      <c r="D71" s="48">
        <v>2.5</v>
      </c>
      <c r="E71" s="48">
        <v>10.6</v>
      </c>
      <c r="F71" s="57">
        <f t="shared" si="3"/>
        <v>12.908999999999999</v>
      </c>
      <c r="G71" s="48">
        <v>4.8845000000000001</v>
      </c>
      <c r="H71" s="57">
        <f t="shared" si="4"/>
        <v>37.837942520721981</v>
      </c>
    </row>
    <row r="72" spans="1:8" ht="15.6" x14ac:dyDescent="0.3">
      <c r="A72" s="91"/>
      <c r="B72" s="47" t="s">
        <v>136</v>
      </c>
      <c r="C72" s="48">
        <v>0.4</v>
      </c>
      <c r="D72" s="48">
        <v>1.6</v>
      </c>
      <c r="E72" s="48">
        <v>12.5</v>
      </c>
      <c r="F72" s="57">
        <f t="shared" si="3"/>
        <v>13.878</v>
      </c>
      <c r="G72" s="48">
        <v>3.5215999999999998</v>
      </c>
      <c r="H72" s="57">
        <f t="shared" si="4"/>
        <v>25.375414324830665</v>
      </c>
    </row>
    <row r="73" spans="1:8" ht="15.6" x14ac:dyDescent="0.3">
      <c r="A73" s="91"/>
      <c r="B73" s="47" t="s">
        <v>137</v>
      </c>
      <c r="C73" s="48">
        <v>0.4</v>
      </c>
      <c r="D73" s="48">
        <v>3.7</v>
      </c>
      <c r="E73" s="48">
        <v>9.3000000000000007</v>
      </c>
      <c r="F73" s="57">
        <f t="shared" si="3"/>
        <v>12.401000000000002</v>
      </c>
      <c r="G73" s="48">
        <v>5.6864999999999997</v>
      </c>
      <c r="H73" s="57">
        <f t="shared" si="4"/>
        <v>45.855172969921767</v>
      </c>
    </row>
    <row r="74" spans="1:8" ht="15.6" x14ac:dyDescent="0.3">
      <c r="A74" s="91"/>
      <c r="B74" s="47" t="s">
        <v>138</v>
      </c>
      <c r="C74" s="48">
        <v>0.4</v>
      </c>
      <c r="D74" s="48">
        <v>3.8</v>
      </c>
      <c r="E74" s="48">
        <v>9.1999999999999993</v>
      </c>
      <c r="F74" s="57">
        <f t="shared" si="3"/>
        <v>12.382</v>
      </c>
      <c r="G74" s="48">
        <v>4.1163999999999996</v>
      </c>
      <c r="H74" s="57">
        <f t="shared" si="4"/>
        <v>33.245033112582774</v>
      </c>
    </row>
    <row r="75" spans="1:8" ht="15.6" x14ac:dyDescent="0.3">
      <c r="A75" s="91"/>
      <c r="B75" s="47" t="s">
        <v>139</v>
      </c>
      <c r="C75" s="48">
        <v>0.4</v>
      </c>
      <c r="D75" s="48">
        <v>3.8</v>
      </c>
      <c r="E75" s="48">
        <v>9.4</v>
      </c>
      <c r="F75" s="57">
        <f t="shared" si="3"/>
        <v>12.577999999999999</v>
      </c>
      <c r="G75" s="48">
        <v>3.2132999999999998</v>
      </c>
      <c r="H75" s="57">
        <f t="shared" si="4"/>
        <v>25.546986802353317</v>
      </c>
    </row>
    <row r="76" spans="1:8" ht="15.6" x14ac:dyDescent="0.3">
      <c r="A76" s="91"/>
      <c r="B76" s="47" t="s">
        <v>140</v>
      </c>
      <c r="C76" s="48">
        <v>0.3</v>
      </c>
      <c r="D76" s="48">
        <v>4.5999999999999996</v>
      </c>
      <c r="E76" s="48">
        <v>8.3000000000000007</v>
      </c>
      <c r="F76" s="57">
        <f t="shared" si="3"/>
        <v>12.041</v>
      </c>
      <c r="G76" s="48">
        <v>7.6444000000000001</v>
      </c>
      <c r="H76" s="57">
        <f t="shared" si="4"/>
        <v>63.486421393571959</v>
      </c>
    </row>
    <row r="77" spans="1:8" ht="15.6" x14ac:dyDescent="0.3">
      <c r="A77" s="91"/>
      <c r="B77" s="47" t="s">
        <v>141</v>
      </c>
      <c r="C77" s="48">
        <v>0.4</v>
      </c>
      <c r="D77" s="48">
        <v>3.6</v>
      </c>
      <c r="E77" s="48">
        <v>9.5</v>
      </c>
      <c r="F77" s="57">
        <f t="shared" si="3"/>
        <v>12.518000000000001</v>
      </c>
      <c r="G77" s="48">
        <v>6.9432999999999998</v>
      </c>
      <c r="H77" s="57">
        <f t="shared" si="4"/>
        <v>55.466528199392876</v>
      </c>
    </row>
    <row r="78" spans="1:8" ht="15.6" x14ac:dyDescent="0.3">
      <c r="A78" s="91"/>
      <c r="B78" s="47" t="s">
        <v>142</v>
      </c>
      <c r="C78" s="48">
        <v>0.4</v>
      </c>
      <c r="D78" s="48">
        <v>1.8</v>
      </c>
      <c r="E78" s="48">
        <v>12.1</v>
      </c>
      <c r="F78" s="57">
        <f t="shared" si="3"/>
        <v>13.643999999999998</v>
      </c>
      <c r="G78" s="48">
        <v>4.2892000000000001</v>
      </c>
      <c r="H78" s="57">
        <f t="shared" si="4"/>
        <v>31.436528877162129</v>
      </c>
    </row>
    <row r="79" spans="1:8" ht="15.6" x14ac:dyDescent="0.3">
      <c r="A79" s="91"/>
      <c r="B79" s="47" t="s">
        <v>143</v>
      </c>
      <c r="C79" s="48">
        <v>0.9</v>
      </c>
      <c r="D79" s="48">
        <v>0.6</v>
      </c>
      <c r="E79" s="48">
        <v>12.8</v>
      </c>
      <c r="F79" s="57">
        <f t="shared" si="3"/>
        <v>13.837</v>
      </c>
      <c r="G79" s="48">
        <v>2.8944999999999999</v>
      </c>
      <c r="H79" s="57">
        <f t="shared" si="4"/>
        <v>20.918551709185518</v>
      </c>
    </row>
    <row r="80" spans="1:8" ht="15" x14ac:dyDescent="0.3">
      <c r="F80" s="56"/>
      <c r="G80" s="82"/>
      <c r="H80" s="56"/>
    </row>
    <row r="81" spans="1:8" ht="15.6" x14ac:dyDescent="0.3">
      <c r="A81" s="92">
        <v>7</v>
      </c>
      <c r="B81" s="72" t="s">
        <v>145</v>
      </c>
      <c r="C81" s="73">
        <v>3.9</v>
      </c>
      <c r="D81" s="73">
        <v>0.7</v>
      </c>
      <c r="E81" s="73">
        <v>6.2</v>
      </c>
      <c r="F81" s="83">
        <f t="shared" ref="F81:F94" si="5">(C81*$L$2)+(D81*$L$3)+(E81*$L$4)</f>
        <v>10.178000000000001</v>
      </c>
      <c r="G81" s="73">
        <v>3.1263999999999998</v>
      </c>
      <c r="H81" s="83">
        <f t="shared" ref="H81:H94" si="6">(G81/F81)*100</f>
        <v>30.717233248182353</v>
      </c>
    </row>
    <row r="82" spans="1:8" ht="15.6" x14ac:dyDescent="0.3">
      <c r="A82" s="92"/>
      <c r="B82" s="72" t="s">
        <v>146</v>
      </c>
      <c r="C82" s="73">
        <v>4.9000000000000004</v>
      </c>
      <c r="D82" s="73">
        <v>0.5</v>
      </c>
      <c r="E82" s="73">
        <v>4.2</v>
      </c>
      <c r="F82" s="83">
        <f t="shared" si="5"/>
        <v>8.9700000000000006</v>
      </c>
      <c r="G82" s="73">
        <v>4.4112</v>
      </c>
      <c r="H82" s="83">
        <f t="shared" si="6"/>
        <v>49.177257525083604</v>
      </c>
    </row>
    <row r="83" spans="1:8" ht="15.6" x14ac:dyDescent="0.3">
      <c r="A83" s="92"/>
      <c r="B83" s="72" t="s">
        <v>147</v>
      </c>
      <c r="C83" s="73">
        <v>5.2</v>
      </c>
      <c r="D83" s="73">
        <v>0.6</v>
      </c>
      <c r="E83" s="73">
        <v>3.6</v>
      </c>
      <c r="F83" s="83">
        <f t="shared" si="5"/>
        <v>8.734</v>
      </c>
      <c r="G83" s="73">
        <v>2.8033000000000001</v>
      </c>
      <c r="H83" s="83">
        <f t="shared" si="6"/>
        <v>32.096404854591256</v>
      </c>
    </row>
    <row r="84" spans="1:8" ht="15.6" x14ac:dyDescent="0.3">
      <c r="A84" s="92"/>
      <c r="B84" s="72" t="s">
        <v>148</v>
      </c>
      <c r="C84" s="73">
        <v>4</v>
      </c>
      <c r="D84" s="73">
        <v>0.7</v>
      </c>
      <c r="E84" s="73">
        <v>6</v>
      </c>
      <c r="F84" s="83">
        <f t="shared" si="5"/>
        <v>10.073</v>
      </c>
      <c r="G84" s="73">
        <v>4.7539999999999996</v>
      </c>
      <c r="H84" s="83">
        <f t="shared" si="6"/>
        <v>47.195473046758657</v>
      </c>
    </row>
    <row r="85" spans="1:8" ht="15.6" x14ac:dyDescent="0.3">
      <c r="A85" s="92"/>
      <c r="B85" s="72" t="s">
        <v>149</v>
      </c>
      <c r="C85" s="73">
        <v>5.4</v>
      </c>
      <c r="D85" s="73">
        <v>0.6</v>
      </c>
      <c r="E85" s="73">
        <v>3.1</v>
      </c>
      <c r="F85" s="83">
        <f t="shared" si="5"/>
        <v>8.4260000000000002</v>
      </c>
      <c r="G85" s="73">
        <v>3.3416000000000001</v>
      </c>
      <c r="H85" s="83">
        <f t="shared" si="6"/>
        <v>39.658200807025871</v>
      </c>
    </row>
    <row r="86" spans="1:8" ht="15.6" x14ac:dyDescent="0.3">
      <c r="A86" s="92"/>
      <c r="B86" s="72" t="s">
        <v>150</v>
      </c>
      <c r="C86" s="73">
        <v>4.5999999999999996</v>
      </c>
      <c r="D86" s="73">
        <v>0.9</v>
      </c>
      <c r="E86" s="73">
        <v>4.5</v>
      </c>
      <c r="F86" s="83">
        <f t="shared" si="5"/>
        <v>9.3070000000000004</v>
      </c>
      <c r="G86" s="73">
        <v>1.9831000000000001</v>
      </c>
      <c r="H86" s="83">
        <f t="shared" si="6"/>
        <v>21.307617921994197</v>
      </c>
    </row>
    <row r="87" spans="1:8" ht="15.6" x14ac:dyDescent="0.3">
      <c r="A87" s="92"/>
      <c r="B87" s="72" t="s">
        <v>151</v>
      </c>
      <c r="C87" s="73">
        <v>1.8</v>
      </c>
      <c r="D87" s="73">
        <v>0.8</v>
      </c>
      <c r="E87" s="73">
        <v>10.6</v>
      </c>
      <c r="F87" s="83">
        <f t="shared" si="5"/>
        <v>12.658000000000001</v>
      </c>
      <c r="G87" s="73">
        <v>2.5387</v>
      </c>
      <c r="H87" s="83">
        <f t="shared" si="6"/>
        <v>20.056091009638173</v>
      </c>
    </row>
    <row r="88" spans="1:8" ht="15.6" x14ac:dyDescent="0.3">
      <c r="A88" s="92"/>
      <c r="B88" s="72" t="s">
        <v>152</v>
      </c>
      <c r="C88" s="73">
        <v>2.9</v>
      </c>
      <c r="D88" s="73">
        <v>0.9</v>
      </c>
      <c r="E88" s="73">
        <v>7.9</v>
      </c>
      <c r="F88" s="83">
        <f t="shared" si="5"/>
        <v>11.091999999999999</v>
      </c>
      <c r="G88" s="73">
        <v>3.5804999999999998</v>
      </c>
      <c r="H88" s="83">
        <f t="shared" si="6"/>
        <v>32.280021637216009</v>
      </c>
    </row>
    <row r="89" spans="1:8" ht="15.6" x14ac:dyDescent="0.3">
      <c r="A89" s="92"/>
      <c r="B89" s="72" t="s">
        <v>153</v>
      </c>
      <c r="C89" s="73">
        <v>0.6</v>
      </c>
      <c r="D89" s="73">
        <v>5</v>
      </c>
      <c r="E89" s="73">
        <v>7.2</v>
      </c>
      <c r="F89" s="83">
        <f t="shared" si="5"/>
        <v>11.552</v>
      </c>
      <c r="G89" s="73">
        <v>1.8228</v>
      </c>
      <c r="H89" s="83">
        <f t="shared" si="6"/>
        <v>15.779085872576179</v>
      </c>
    </row>
    <row r="90" spans="1:8" ht="15.6" x14ac:dyDescent="0.3">
      <c r="A90" s="92"/>
      <c r="B90" s="72" t="s">
        <v>154</v>
      </c>
      <c r="C90" s="73">
        <v>0.7</v>
      </c>
      <c r="D90" s="73">
        <v>1.5</v>
      </c>
      <c r="E90" s="73">
        <v>11.8</v>
      </c>
      <c r="F90" s="83">
        <f t="shared" si="5"/>
        <v>13.385999999999999</v>
      </c>
      <c r="G90" s="73">
        <v>3.2057000000000002</v>
      </c>
      <c r="H90" s="83">
        <f t="shared" si="6"/>
        <v>23.948154788585089</v>
      </c>
    </row>
    <row r="91" spans="1:8" ht="15.6" x14ac:dyDescent="0.3">
      <c r="A91" s="92"/>
      <c r="B91" s="72" t="s">
        <v>155</v>
      </c>
      <c r="C91" s="73">
        <v>2.2999999999999998</v>
      </c>
      <c r="D91" s="73">
        <v>0.5</v>
      </c>
      <c r="E91" s="73">
        <v>9.9</v>
      </c>
      <c r="F91" s="83">
        <f t="shared" si="5"/>
        <v>12.19</v>
      </c>
      <c r="G91" s="73">
        <v>3.0583</v>
      </c>
      <c r="H91" s="83">
        <f t="shared" si="6"/>
        <v>25.088597210828549</v>
      </c>
    </row>
    <row r="92" spans="1:8" ht="15.6" x14ac:dyDescent="0.3">
      <c r="A92" s="92"/>
      <c r="B92" s="72" t="s">
        <v>156</v>
      </c>
      <c r="C92" s="73">
        <v>2.1</v>
      </c>
      <c r="D92" s="73">
        <v>0.7</v>
      </c>
      <c r="E92" s="73">
        <v>10.199999999999999</v>
      </c>
      <c r="F92" s="83">
        <f t="shared" si="5"/>
        <v>12.459999999999999</v>
      </c>
      <c r="G92" s="73">
        <v>3.9338000000000002</v>
      </c>
      <c r="H92" s="83">
        <f t="shared" si="6"/>
        <v>31.571428571428573</v>
      </c>
    </row>
    <row r="93" spans="1:8" ht="15.6" x14ac:dyDescent="0.3">
      <c r="A93" s="92"/>
      <c r="B93" s="72" t="s">
        <v>157</v>
      </c>
      <c r="C93" s="73">
        <v>3.3</v>
      </c>
      <c r="D93" s="73">
        <v>0.6</v>
      </c>
      <c r="E93" s="73">
        <v>6.8</v>
      </c>
      <c r="F93" s="83">
        <f t="shared" si="5"/>
        <v>10.141</v>
      </c>
      <c r="G93" s="73">
        <v>4.5522999999999998</v>
      </c>
      <c r="H93" s="83">
        <f t="shared" si="6"/>
        <v>44.89005029089833</v>
      </c>
    </row>
    <row r="94" spans="1:8" ht="15.6" x14ac:dyDescent="0.3">
      <c r="A94" s="92"/>
      <c r="B94" s="72" t="s">
        <v>158</v>
      </c>
      <c r="C94" s="73">
        <v>3.1</v>
      </c>
      <c r="D94" s="73">
        <v>1.6</v>
      </c>
      <c r="E94" s="73">
        <v>5.8</v>
      </c>
      <c r="F94" s="83">
        <f t="shared" si="5"/>
        <v>9.7690000000000019</v>
      </c>
      <c r="G94" s="73">
        <v>4.3780000000000001</v>
      </c>
      <c r="H94" s="83">
        <f t="shared" si="6"/>
        <v>44.8152318558706</v>
      </c>
    </row>
  </sheetData>
  <mergeCells count="6">
    <mergeCell ref="A81:A94"/>
    <mergeCell ref="N2:R8"/>
    <mergeCell ref="A2:A28"/>
    <mergeCell ref="A30:A41"/>
    <mergeCell ref="A43:A58"/>
    <mergeCell ref="A60:A7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362C-6B7C-4AD7-8E56-59AF61D0C940}">
  <dimension ref="A1:BG95"/>
  <sheetViews>
    <sheetView zoomScale="55" zoomScaleNormal="55" workbookViewId="0">
      <pane ySplit="2" topLeftCell="A3" activePane="bottomLeft" state="frozen"/>
      <selection pane="bottomLeft" activeCell="B2" sqref="B2:B42"/>
    </sheetView>
  </sheetViews>
  <sheetFormatPr defaultRowHeight="15" x14ac:dyDescent="0.3"/>
  <cols>
    <col min="1" max="2" width="9.77734375" style="6" customWidth="1"/>
    <col min="3" max="3" width="17.88671875" style="6" bestFit="1" customWidth="1"/>
    <col min="4" max="4" width="18.77734375" style="6" bestFit="1" customWidth="1"/>
    <col min="5" max="8" width="15.21875" style="6" bestFit="1" customWidth="1"/>
    <col min="9" max="9" width="1.6640625" style="6" customWidth="1"/>
    <col min="10" max="10" width="14.5546875" style="6" bestFit="1" customWidth="1"/>
    <col min="11" max="11" width="17.5546875" style="6" bestFit="1" customWidth="1"/>
    <col min="12" max="13" width="14.5546875" style="6" bestFit="1" customWidth="1"/>
    <col min="14" max="14" width="2.33203125" style="6" customWidth="1"/>
    <col min="15" max="17" width="15.21875" style="6" bestFit="1" customWidth="1"/>
    <col min="18" max="18" width="2.21875" style="6" customWidth="1"/>
    <col min="19" max="19" width="8" style="6" bestFit="1" customWidth="1"/>
    <col min="20" max="22" width="9.33203125" style="6" bestFit="1" customWidth="1"/>
    <col min="23" max="24" width="15.21875" style="6" bestFit="1" customWidth="1"/>
    <col min="25" max="25" width="15.77734375" style="6" bestFit="1" customWidth="1"/>
    <col min="26" max="26" width="21.109375" style="6" bestFit="1" customWidth="1"/>
    <col min="27" max="27" width="2.6640625" style="6" customWidth="1"/>
    <col min="28" max="28" width="8.88671875" style="6"/>
    <col min="29" max="29" width="15.21875" style="6" bestFit="1" customWidth="1"/>
    <col min="30" max="16384" width="8.88671875" style="6"/>
  </cols>
  <sheetData>
    <row r="1" spans="1:59" ht="15.6" x14ac:dyDescent="0.3">
      <c r="C1" s="98" t="s">
        <v>79</v>
      </c>
      <c r="D1" s="98"/>
      <c r="E1" s="98"/>
      <c r="F1" s="98"/>
      <c r="G1" s="98"/>
      <c r="H1" s="98"/>
      <c r="J1" s="98" t="s">
        <v>80</v>
      </c>
      <c r="K1" s="98"/>
      <c r="L1" s="98"/>
      <c r="M1" s="98"/>
      <c r="O1" s="98" t="s">
        <v>83</v>
      </c>
      <c r="P1" s="98"/>
      <c r="Q1" s="98"/>
      <c r="S1" s="98" t="s">
        <v>84</v>
      </c>
      <c r="T1" s="98"/>
      <c r="U1" s="98"/>
      <c r="V1" s="98"/>
      <c r="W1" s="98"/>
      <c r="X1" s="98"/>
      <c r="Y1" s="98"/>
      <c r="Z1" s="98"/>
      <c r="AB1" s="98" t="s">
        <v>86</v>
      </c>
      <c r="AC1" s="98"/>
    </row>
    <row r="2" spans="1:59" ht="46.8" x14ac:dyDescent="0.3">
      <c r="A2" s="1" t="s">
        <v>81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" t="s">
        <v>75</v>
      </c>
      <c r="K2" s="1" t="s">
        <v>76</v>
      </c>
      <c r="L2" s="1" t="s">
        <v>77</v>
      </c>
      <c r="M2" s="1" t="s">
        <v>78</v>
      </c>
      <c r="O2" s="1" t="s">
        <v>51</v>
      </c>
      <c r="P2" s="1" t="s">
        <v>52</v>
      </c>
      <c r="Q2" s="1" t="s">
        <v>53</v>
      </c>
      <c r="S2" s="8" t="s">
        <v>67</v>
      </c>
      <c r="T2" s="8" t="s">
        <v>68</v>
      </c>
      <c r="U2" s="8" t="s">
        <v>69</v>
      </c>
      <c r="V2" s="8" t="s">
        <v>70</v>
      </c>
      <c r="W2" s="8" t="s">
        <v>71</v>
      </c>
      <c r="X2" s="8" t="s">
        <v>72</v>
      </c>
      <c r="Y2" s="8" t="s">
        <v>73</v>
      </c>
      <c r="Z2" s="8" t="s">
        <v>74</v>
      </c>
      <c r="AB2" s="1" t="s">
        <v>85</v>
      </c>
      <c r="AC2" s="1" t="s">
        <v>144</v>
      </c>
    </row>
    <row r="3" spans="1:59" ht="15.6" x14ac:dyDescent="0.3">
      <c r="A3" s="87" t="s">
        <v>124</v>
      </c>
      <c r="B3" s="2" t="s">
        <v>6</v>
      </c>
      <c r="C3" s="3">
        <v>42.738015859210563</v>
      </c>
      <c r="D3" s="3">
        <v>20.027674540881019</v>
      </c>
      <c r="E3" s="3">
        <v>37.234309599908428</v>
      </c>
      <c r="F3" s="3">
        <v>78.202066413312707</v>
      </c>
      <c r="G3" s="3">
        <v>1.74708329414122</v>
      </c>
      <c r="H3" s="3">
        <v>464.7929061325865</v>
      </c>
      <c r="J3" s="3">
        <v>99.10233393177738</v>
      </c>
      <c r="K3" s="3">
        <v>79.611650485436897</v>
      </c>
      <c r="L3" s="3">
        <v>72.649572649572647</v>
      </c>
      <c r="M3" s="3">
        <v>80.55944055944056</v>
      </c>
      <c r="O3" s="3">
        <v>48.989589712186167</v>
      </c>
      <c r="P3" s="3">
        <v>16.901408450704228</v>
      </c>
      <c r="Q3" s="3">
        <v>34.109001837109616</v>
      </c>
      <c r="S3" s="9">
        <v>13523</v>
      </c>
      <c r="T3" s="9">
        <v>23270</v>
      </c>
      <c r="U3" s="9">
        <v>35694</v>
      </c>
      <c r="V3" s="9">
        <v>20559</v>
      </c>
      <c r="W3" s="4">
        <f t="shared" ref="W3:W14" si="0">T3/S3</f>
        <v>1.7207720180433337</v>
      </c>
      <c r="X3" s="9">
        <v>4924</v>
      </c>
      <c r="Y3" s="9">
        <v>61576</v>
      </c>
      <c r="Z3" s="4">
        <f t="shared" ref="Z3:Z14" si="1">(LOG10(V3)-LOG10(X3))/(LOG10(Y3)-LOG10(V3))</f>
        <v>1.3028370743991124</v>
      </c>
      <c r="AB3" s="3">
        <v>-6.73</v>
      </c>
      <c r="AC3" s="3">
        <f>-O3</f>
        <v>-48.989589712186167</v>
      </c>
      <c r="BF3" s="30" t="s">
        <v>105</v>
      </c>
      <c r="BG3" s="30" t="s">
        <v>106</v>
      </c>
    </row>
    <row r="4" spans="1:59" ht="15.6" x14ac:dyDescent="0.3">
      <c r="A4" s="87"/>
      <c r="B4" s="2" t="s">
        <v>7</v>
      </c>
      <c r="C4" s="3">
        <v>35.41030327849532</v>
      </c>
      <c r="D4" s="3">
        <v>63.614809895081798</v>
      </c>
      <c r="E4" s="3">
        <v>0.97488682642286439</v>
      </c>
      <c r="F4" s="3">
        <v>72.708350102698532</v>
      </c>
      <c r="G4" s="3">
        <v>4.0891307192277981</v>
      </c>
      <c r="H4" s="3">
        <v>128.99338500039801</v>
      </c>
      <c r="J4" s="3">
        <v>22.703023117960875</v>
      </c>
      <c r="K4" s="3">
        <v>51.851851851851862</v>
      </c>
      <c r="L4" s="3">
        <v>13.068731848983539</v>
      </c>
      <c r="M4" s="3">
        <v>19.366581725518749</v>
      </c>
      <c r="O4" s="3">
        <v>25.616394492475187</v>
      </c>
      <c r="P4" s="3">
        <v>73.134806276016647</v>
      </c>
      <c r="Q4" s="3">
        <v>1.2487992315081653</v>
      </c>
      <c r="S4" s="9">
        <v>4797</v>
      </c>
      <c r="T4" s="9">
        <v>6534</v>
      </c>
      <c r="U4" s="9">
        <v>8880</v>
      </c>
      <c r="V4" s="9">
        <v>5329</v>
      </c>
      <c r="W4" s="4">
        <f t="shared" si="0"/>
        <v>1.3621013133208255</v>
      </c>
      <c r="X4" s="9">
        <v>2202</v>
      </c>
      <c r="Y4" s="9">
        <v>15305</v>
      </c>
      <c r="Z4" s="4">
        <f t="shared" si="1"/>
        <v>0.83771013038083464</v>
      </c>
      <c r="AB4" s="3">
        <v>-43.13</v>
      </c>
      <c r="AC4" s="3">
        <f t="shared" ref="AC4:AC67" si="2">-O4</f>
        <v>-25.616394492475187</v>
      </c>
      <c r="BF4" s="6">
        <v>0</v>
      </c>
      <c r="BG4" s="6">
        <v>0</v>
      </c>
    </row>
    <row r="5" spans="1:59" ht="15.6" x14ac:dyDescent="0.3">
      <c r="A5" s="87"/>
      <c r="B5" s="2" t="s">
        <v>8</v>
      </c>
      <c r="C5" s="3">
        <v>38.607005380121123</v>
      </c>
      <c r="D5" s="3">
        <v>31.17194848794205</v>
      </c>
      <c r="E5" s="3">
        <v>30.22104613193682</v>
      </c>
      <c r="F5" s="3">
        <v>66.876865487279076</v>
      </c>
      <c r="G5" s="3">
        <v>2.992601157071205</v>
      </c>
      <c r="H5" s="3">
        <v>91.990623495239731</v>
      </c>
      <c r="J5" s="3">
        <v>19.207683073229287</v>
      </c>
      <c r="K5" s="3">
        <v>12.713675213675224</v>
      </c>
      <c r="L5" s="3">
        <v>11.338448422847403</v>
      </c>
      <c r="M5" s="3">
        <v>14.004078857919778</v>
      </c>
      <c r="O5" s="3">
        <v>29.951329090228381</v>
      </c>
      <c r="P5" s="3">
        <v>37.514039685511044</v>
      </c>
      <c r="Q5" s="3">
        <v>32.534631224260572</v>
      </c>
      <c r="S5" s="9">
        <v>17188</v>
      </c>
      <c r="T5" s="9">
        <v>25585</v>
      </c>
      <c r="U5" s="9">
        <v>36212</v>
      </c>
      <c r="V5" s="9">
        <v>22248</v>
      </c>
      <c r="W5" s="4">
        <f t="shared" si="0"/>
        <v>1.4885385152431929</v>
      </c>
      <c r="X5" s="9">
        <v>6980</v>
      </c>
      <c r="Y5" s="9">
        <v>62372</v>
      </c>
      <c r="Z5" s="4">
        <f t="shared" si="1"/>
        <v>1.1244963623365123</v>
      </c>
      <c r="AB5" s="3">
        <v>-17.329999999999998</v>
      </c>
      <c r="AC5" s="3">
        <f t="shared" si="2"/>
        <v>-29.951329090228381</v>
      </c>
      <c r="BF5" s="6">
        <v>100</v>
      </c>
      <c r="BG5" s="6">
        <v>100</v>
      </c>
    </row>
    <row r="6" spans="1:59" ht="15.6" x14ac:dyDescent="0.3">
      <c r="A6" s="87"/>
      <c r="B6" s="2" t="s">
        <v>9</v>
      </c>
      <c r="C6" s="3">
        <v>70.546105417396163</v>
      </c>
      <c r="D6" s="3">
        <v>21.699957741038808</v>
      </c>
      <c r="E6" s="3">
        <v>7.7539368415650296</v>
      </c>
      <c r="F6" s="3">
        <v>71.4947114957358</v>
      </c>
      <c r="G6" s="3">
        <v>0.60448081080303884</v>
      </c>
      <c r="H6" s="3">
        <v>147.9513405192501</v>
      </c>
      <c r="J6" s="3">
        <v>17.491749174917494</v>
      </c>
      <c r="K6" s="3">
        <v>18.081180811808117</v>
      </c>
      <c r="L6" s="3">
        <v>9.6728307254623012</v>
      </c>
      <c r="M6" s="3">
        <v>12.022772940388482</v>
      </c>
      <c r="O6" s="3">
        <v>63.999999999999993</v>
      </c>
      <c r="P6" s="3">
        <v>26.72</v>
      </c>
      <c r="Q6" s="3">
        <v>9.2799999999999994</v>
      </c>
      <c r="S6" s="9">
        <v>19075</v>
      </c>
      <c r="T6" s="9">
        <v>32779</v>
      </c>
      <c r="U6" s="9">
        <v>49704</v>
      </c>
      <c r="V6" s="9">
        <v>29968</v>
      </c>
      <c r="W6" s="4">
        <f t="shared" si="0"/>
        <v>1.7184272608125819</v>
      </c>
      <c r="X6" s="9">
        <v>6685</v>
      </c>
      <c r="Y6" s="9">
        <v>85315</v>
      </c>
      <c r="Z6" s="4">
        <f t="shared" si="1"/>
        <v>1.433984945508642</v>
      </c>
      <c r="AB6" s="3">
        <v>7.76</v>
      </c>
      <c r="AC6" s="3">
        <f t="shared" si="2"/>
        <v>-63.999999999999993</v>
      </c>
    </row>
    <row r="7" spans="1:59" ht="15.6" x14ac:dyDescent="0.3">
      <c r="A7" s="87"/>
      <c r="B7" s="2" t="s">
        <v>10</v>
      </c>
      <c r="C7" s="3">
        <v>32.483981154151678</v>
      </c>
      <c r="D7" s="3">
        <v>47.606262680476512</v>
      </c>
      <c r="E7" s="3">
        <v>19.9097561653718</v>
      </c>
      <c r="F7" s="3">
        <v>62.353259673470667</v>
      </c>
      <c r="G7" s="3">
        <v>4.3379316814548554</v>
      </c>
      <c r="H7" s="3">
        <v>268.69354657463612</v>
      </c>
      <c r="J7" s="3">
        <v>30.551415797317439</v>
      </c>
      <c r="K7" s="3">
        <v>25.034770514603611</v>
      </c>
      <c r="L7" s="3">
        <v>12.487205731832141</v>
      </c>
      <c r="M7" s="3">
        <v>23.436471362738644</v>
      </c>
      <c r="O7" s="3">
        <v>23.034840195796143</v>
      </c>
      <c r="P7" s="3">
        <v>51.194932335156921</v>
      </c>
      <c r="Q7" s="3">
        <v>25.77022746904693</v>
      </c>
      <c r="S7" s="9">
        <v>10715</v>
      </c>
      <c r="T7" s="9">
        <v>17308</v>
      </c>
      <c r="U7" s="9">
        <v>25805</v>
      </c>
      <c r="V7" s="9">
        <v>16280</v>
      </c>
      <c r="W7" s="4">
        <f t="shared" si="0"/>
        <v>1.6153056462902473</v>
      </c>
      <c r="X7" s="9">
        <v>4061</v>
      </c>
      <c r="Y7" s="9">
        <v>44265</v>
      </c>
      <c r="Z7" s="4">
        <f t="shared" si="1"/>
        <v>1.3881514451122579</v>
      </c>
      <c r="AB7" s="3">
        <v>-32.22</v>
      </c>
      <c r="AC7" s="3">
        <f t="shared" si="2"/>
        <v>-23.034840195796143</v>
      </c>
    </row>
    <row r="8" spans="1:59" ht="15.6" x14ac:dyDescent="0.3">
      <c r="A8" s="87"/>
      <c r="B8" s="2" t="s">
        <v>11</v>
      </c>
      <c r="C8" s="3">
        <v>2.1826977467750002</v>
      </c>
      <c r="D8" s="3">
        <v>47.833898033427438</v>
      </c>
      <c r="E8" s="3">
        <v>49.983404219797563</v>
      </c>
      <c r="F8" s="3">
        <v>60.887691490326397</v>
      </c>
      <c r="G8" s="3">
        <v>0.19288253990698789</v>
      </c>
      <c r="H8" s="3">
        <v>227.4049233170575</v>
      </c>
      <c r="J8" s="3">
        <v>7.6210826210826195</v>
      </c>
      <c r="K8" s="3">
        <v>4.0779062690200814</v>
      </c>
      <c r="L8" s="3">
        <v>41.538461538461547</v>
      </c>
      <c r="M8" s="3">
        <v>6.4588688946015331</v>
      </c>
      <c r="O8" s="3">
        <v>0.9207891162726457</v>
      </c>
      <c r="P8" s="3">
        <v>52.611588131028284</v>
      </c>
      <c r="Q8" s="3">
        <v>46.467622752699064</v>
      </c>
      <c r="S8" s="9">
        <v>64280</v>
      </c>
      <c r="T8" s="9">
        <v>113998</v>
      </c>
      <c r="U8" s="9">
        <v>175664</v>
      </c>
      <c r="V8" s="9">
        <v>102814</v>
      </c>
      <c r="W8" s="4">
        <f t="shared" si="0"/>
        <v>1.7734598630989422</v>
      </c>
      <c r="X8" s="9">
        <v>22201</v>
      </c>
      <c r="Y8" s="9">
        <v>301545</v>
      </c>
      <c r="Z8" s="4">
        <f t="shared" si="1"/>
        <v>1.4245236373443142</v>
      </c>
      <c r="AB8" s="3">
        <v>-42.53</v>
      </c>
      <c r="AC8" s="3">
        <f t="shared" si="2"/>
        <v>-0.9207891162726457</v>
      </c>
    </row>
    <row r="9" spans="1:59" ht="15.6" x14ac:dyDescent="0.3">
      <c r="A9" s="87"/>
      <c r="B9" s="2" t="s">
        <v>12</v>
      </c>
      <c r="C9" s="3">
        <v>26.227406083387478</v>
      </c>
      <c r="D9" s="3">
        <v>3.214398766983189</v>
      </c>
      <c r="E9" s="3">
        <v>70.558195149629341</v>
      </c>
      <c r="F9" s="3">
        <v>73.615564316116419</v>
      </c>
      <c r="G9" s="3">
        <v>1.308429723535403</v>
      </c>
      <c r="H9" s="3">
        <v>298.86003097106322</v>
      </c>
      <c r="J9" s="3">
        <v>100</v>
      </c>
      <c r="K9" s="3">
        <v>52.712477396021697</v>
      </c>
      <c r="L9" s="3">
        <v>89.766839378238345</v>
      </c>
      <c r="M9" s="3">
        <v>63.756443298969081</v>
      </c>
      <c r="O9" s="3">
        <v>42.260961436872691</v>
      </c>
      <c r="P9" s="3">
        <v>1.4791336502905441</v>
      </c>
      <c r="Q9" s="3">
        <v>56.259904912836767</v>
      </c>
      <c r="S9" s="9">
        <v>13005</v>
      </c>
      <c r="T9" s="9">
        <v>20490</v>
      </c>
      <c r="U9" s="9">
        <v>30448</v>
      </c>
      <c r="V9" s="9">
        <v>17271</v>
      </c>
      <c r="W9" s="4">
        <f t="shared" si="0"/>
        <v>1.5755478662053057</v>
      </c>
      <c r="X9" s="9">
        <v>5025</v>
      </c>
      <c r="Y9" s="9">
        <v>52750</v>
      </c>
      <c r="Z9" s="4">
        <f t="shared" si="1"/>
        <v>1.1057453324340372</v>
      </c>
      <c r="AB9" s="3">
        <v>12.76</v>
      </c>
      <c r="AC9" s="3">
        <f t="shared" si="2"/>
        <v>-42.260961436872691</v>
      </c>
    </row>
    <row r="10" spans="1:59" ht="15.6" x14ac:dyDescent="0.3">
      <c r="A10" s="87"/>
      <c r="B10" s="2" t="s">
        <v>13</v>
      </c>
      <c r="C10" s="3">
        <v>46.493267505486052</v>
      </c>
      <c r="D10" s="3">
        <v>8.3742241611059924</v>
      </c>
      <c r="E10" s="3">
        <v>45.132508333407962</v>
      </c>
      <c r="F10" s="3">
        <v>65.424515323870096</v>
      </c>
      <c r="G10" s="3">
        <v>3.3557356077709048</v>
      </c>
      <c r="H10" s="3">
        <v>41.452219970378543</v>
      </c>
      <c r="J10" s="3">
        <v>21.777777777777786</v>
      </c>
      <c r="K10" s="3">
        <v>6.4121037463976904</v>
      </c>
      <c r="L10" s="3">
        <v>9.2920353982300909</v>
      </c>
      <c r="M10" s="3">
        <v>8.8918827888177958</v>
      </c>
      <c r="O10" s="3">
        <v>58.351568198395334</v>
      </c>
      <c r="P10" s="3">
        <v>5.2516411378555796</v>
      </c>
      <c r="Q10" s="3">
        <v>36.396790663749087</v>
      </c>
      <c r="S10" s="9">
        <v>25143</v>
      </c>
      <c r="T10" s="9">
        <v>37117</v>
      </c>
      <c r="U10" s="9">
        <v>52887</v>
      </c>
      <c r="V10" s="9">
        <v>30717</v>
      </c>
      <c r="W10" s="4">
        <f t="shared" si="0"/>
        <v>1.4762359304776678</v>
      </c>
      <c r="X10" s="9">
        <v>10530</v>
      </c>
      <c r="Y10" s="9">
        <v>91579</v>
      </c>
      <c r="Z10" s="4">
        <f t="shared" si="1"/>
        <v>0.9800456756520225</v>
      </c>
      <c r="AB10" s="3">
        <v>13.64</v>
      </c>
      <c r="AC10" s="3">
        <f t="shared" si="2"/>
        <v>-58.351568198395334</v>
      </c>
    </row>
    <row r="11" spans="1:59" ht="15.6" x14ac:dyDescent="0.3">
      <c r="A11" s="87"/>
      <c r="B11" s="2" t="s">
        <v>14</v>
      </c>
      <c r="C11" s="3">
        <v>27.88490173811547</v>
      </c>
      <c r="D11" s="3">
        <v>56.712022477667027</v>
      </c>
      <c r="E11" s="3">
        <v>15.40307578421748</v>
      </c>
      <c r="F11" s="3">
        <v>69.485339466085975</v>
      </c>
      <c r="G11" s="3">
        <v>0.95346584560615544</v>
      </c>
      <c r="H11" s="3">
        <v>351.24042989549167</v>
      </c>
      <c r="J11" s="3">
        <v>28.679245283018872</v>
      </c>
      <c r="K11" s="3">
        <v>38.033395176252313</v>
      </c>
      <c r="L11" s="3">
        <v>16.949152542372868</v>
      </c>
      <c r="M11" s="3">
        <v>27.10659898477158</v>
      </c>
      <c r="O11" s="3">
        <v>17.621145374449341</v>
      </c>
      <c r="P11" s="3">
        <v>58.370044052863435</v>
      </c>
      <c r="Q11" s="3">
        <v>24.008810572687224</v>
      </c>
      <c r="S11" s="9">
        <v>12936</v>
      </c>
      <c r="T11" s="9">
        <v>22012</v>
      </c>
      <c r="U11" s="9">
        <v>34806</v>
      </c>
      <c r="V11" s="9">
        <v>17860</v>
      </c>
      <c r="W11" s="4">
        <f t="shared" si="0"/>
        <v>1.7016079158936301</v>
      </c>
      <c r="X11" s="9">
        <v>4753</v>
      </c>
      <c r="Y11" s="9">
        <v>60315</v>
      </c>
      <c r="Z11" s="4">
        <f t="shared" si="1"/>
        <v>1.0877311508397867</v>
      </c>
      <c r="AB11" s="3">
        <v>-38.71</v>
      </c>
      <c r="AC11" s="3">
        <f t="shared" si="2"/>
        <v>-17.621145374449341</v>
      </c>
    </row>
    <row r="12" spans="1:59" ht="15.6" x14ac:dyDescent="0.3">
      <c r="A12" s="87"/>
      <c r="B12" s="2" t="s">
        <v>15</v>
      </c>
      <c r="C12" s="3">
        <v>27.25628652331007</v>
      </c>
      <c r="D12" s="3">
        <v>28.335099638295901</v>
      </c>
      <c r="E12" s="3">
        <v>44.408613838394018</v>
      </c>
      <c r="F12" s="3">
        <v>64.019127631195531</v>
      </c>
      <c r="G12" s="3">
        <v>2.5275223353346008</v>
      </c>
      <c r="H12" s="3">
        <v>381.23577899178349</v>
      </c>
      <c r="J12" s="3">
        <v>57.54601226993865</v>
      </c>
      <c r="K12" s="3">
        <v>39.047619047619044</v>
      </c>
      <c r="L12" s="3">
        <v>34.62132921174652</v>
      </c>
      <c r="M12" s="3">
        <v>43.212824010914055</v>
      </c>
      <c r="O12" s="3">
        <v>19.403347077370846</v>
      </c>
      <c r="P12" s="3">
        <v>36.623817608537472</v>
      </c>
      <c r="Q12" s="3">
        <v>43.972835314091682</v>
      </c>
      <c r="S12" s="9">
        <v>20491</v>
      </c>
      <c r="T12" s="9">
        <v>32635</v>
      </c>
      <c r="U12" s="9">
        <v>48599</v>
      </c>
      <c r="V12" s="9">
        <v>27724</v>
      </c>
      <c r="W12" s="4">
        <f t="shared" si="0"/>
        <v>1.5926504318969303</v>
      </c>
      <c r="X12" s="9">
        <v>7846</v>
      </c>
      <c r="Y12" s="9">
        <v>84084</v>
      </c>
      <c r="Z12" s="4">
        <f t="shared" si="1"/>
        <v>1.1376965527833123</v>
      </c>
      <c r="AB12" s="3">
        <v>-24.74</v>
      </c>
      <c r="AC12" s="3">
        <f t="shared" si="2"/>
        <v>-19.403347077370846</v>
      </c>
    </row>
    <row r="13" spans="1:59" ht="15.6" x14ac:dyDescent="0.3">
      <c r="A13" s="87"/>
      <c r="B13" s="2" t="s">
        <v>16</v>
      </c>
      <c r="C13" s="3">
        <v>26.060638326827139</v>
      </c>
      <c r="D13" s="3">
        <v>39.62502573072824</v>
      </c>
      <c r="E13" s="3">
        <v>34.314335942444607</v>
      </c>
      <c r="F13" s="3">
        <v>78.693187783884568</v>
      </c>
      <c r="G13" s="3">
        <v>4.9443397339616988</v>
      </c>
      <c r="H13" s="3">
        <v>438.39291436998121</v>
      </c>
      <c r="J13" s="3">
        <v>95.215759849906192</v>
      </c>
      <c r="K13" s="3">
        <v>88.457987072945514</v>
      </c>
      <c r="L13" s="3">
        <v>72.021660649819495</v>
      </c>
      <c r="M13" s="3">
        <v>87.754347021827613</v>
      </c>
      <c r="O13" s="3">
        <v>19.361084220716361</v>
      </c>
      <c r="P13" s="3">
        <v>42.836398838334944</v>
      </c>
      <c r="Q13" s="3">
        <v>37.802516940948685</v>
      </c>
      <c r="S13" s="9">
        <v>7760</v>
      </c>
      <c r="T13" s="9">
        <v>12031</v>
      </c>
      <c r="U13" s="9">
        <v>17691</v>
      </c>
      <c r="V13" s="9">
        <v>9821</v>
      </c>
      <c r="W13" s="4">
        <f t="shared" si="0"/>
        <v>1.5503865979381444</v>
      </c>
      <c r="X13" s="9">
        <v>3062</v>
      </c>
      <c r="Y13" s="9">
        <v>30563</v>
      </c>
      <c r="Z13" s="4">
        <f t="shared" si="1"/>
        <v>1.0265906358538774</v>
      </c>
      <c r="AB13" s="3">
        <v>-30.65</v>
      </c>
      <c r="AC13" s="3">
        <f t="shared" si="2"/>
        <v>-19.361084220716361</v>
      </c>
    </row>
    <row r="14" spans="1:59" ht="15.6" x14ac:dyDescent="0.3">
      <c r="A14" s="87"/>
      <c r="B14" s="2" t="s">
        <v>17</v>
      </c>
      <c r="C14" s="3">
        <v>7.0987826330544381</v>
      </c>
      <c r="D14" s="3">
        <v>50.405003667948662</v>
      </c>
      <c r="E14" s="3">
        <v>42.496213698996918</v>
      </c>
      <c r="F14" s="3">
        <v>75.712891420028669</v>
      </c>
      <c r="G14" s="3">
        <v>2.37322470473433</v>
      </c>
      <c r="H14" s="3">
        <v>198.21509307811999</v>
      </c>
      <c r="J14" s="3">
        <v>48.10849393290507</v>
      </c>
      <c r="K14" s="3">
        <v>41.833810888252145</v>
      </c>
      <c r="L14" s="3">
        <v>26.785714285714278</v>
      </c>
      <c r="M14" s="3">
        <v>43.627937768950673</v>
      </c>
      <c r="O14" s="3">
        <v>4.8163756773028306</v>
      </c>
      <c r="P14" s="3">
        <v>52.703190848886216</v>
      </c>
      <c r="Q14" s="3">
        <v>42.480433473810955</v>
      </c>
      <c r="S14" s="9">
        <v>12356</v>
      </c>
      <c r="T14" s="9">
        <v>20523</v>
      </c>
      <c r="U14" s="9">
        <v>31822</v>
      </c>
      <c r="V14" s="9">
        <v>17743</v>
      </c>
      <c r="W14" s="4">
        <f t="shared" si="0"/>
        <v>1.660974425380382</v>
      </c>
      <c r="X14" s="9">
        <v>4606</v>
      </c>
      <c r="Y14" s="9">
        <v>54593</v>
      </c>
      <c r="Z14" s="4">
        <f t="shared" si="1"/>
        <v>1.1999410574327651</v>
      </c>
      <c r="AB14" s="3">
        <v>-41.71</v>
      </c>
      <c r="AC14" s="3">
        <f t="shared" si="2"/>
        <v>-4.8163756773028306</v>
      </c>
    </row>
    <row r="15" spans="1:59" ht="15.6" x14ac:dyDescent="0.3">
      <c r="A15" s="87"/>
      <c r="B15" s="2" t="s">
        <v>18</v>
      </c>
      <c r="C15" s="4">
        <v>10.60184532674284</v>
      </c>
      <c r="D15" s="4">
        <v>33.868743778004969</v>
      </c>
      <c r="E15" s="4">
        <v>55.529410895252191</v>
      </c>
      <c r="F15" s="4">
        <v>69.391264593008714</v>
      </c>
      <c r="G15" s="4">
        <v>5.2966075221499632E-2</v>
      </c>
      <c r="H15" s="4">
        <v>82.475842768795161</v>
      </c>
      <c r="I15" s="10"/>
      <c r="J15" s="3">
        <v>10.825892857142849</v>
      </c>
      <c r="K15" s="3">
        <v>7.7866339668914764</v>
      </c>
      <c r="L15" s="3">
        <v>9.0909090909090935</v>
      </c>
      <c r="M15" s="3">
        <v>8.8896697118763246</v>
      </c>
      <c r="N15" s="10"/>
      <c r="O15" s="3">
        <v>8.8691796008869179</v>
      </c>
      <c r="P15" s="3">
        <v>43.392461197339252</v>
      </c>
      <c r="Q15" s="3">
        <v>47.738359201773839</v>
      </c>
      <c r="R15" s="10"/>
      <c r="S15" s="9">
        <v>47208</v>
      </c>
      <c r="T15" s="9">
        <v>78583</v>
      </c>
      <c r="U15" s="9">
        <v>114682</v>
      </c>
      <c r="V15" s="9">
        <v>76836</v>
      </c>
      <c r="W15" s="4">
        <v>1.6646119301813251</v>
      </c>
      <c r="X15" s="9">
        <v>16572</v>
      </c>
      <c r="Y15" s="9">
        <v>195608</v>
      </c>
      <c r="Z15" s="4">
        <v>1.6415818886932771</v>
      </c>
      <c r="AA15" s="10"/>
      <c r="AB15" s="3">
        <v>-32.17</v>
      </c>
      <c r="AC15" s="3">
        <f t="shared" si="2"/>
        <v>-8.8691796008869179</v>
      </c>
    </row>
    <row r="16" spans="1:59" ht="15.6" x14ac:dyDescent="0.3">
      <c r="A16" s="87"/>
      <c r="B16" s="2" t="s">
        <v>19</v>
      </c>
      <c r="C16" s="4">
        <v>35.818897704004172</v>
      </c>
      <c r="D16" s="4">
        <v>10.30606914808555</v>
      </c>
      <c r="E16" s="4">
        <v>53.875033147910287</v>
      </c>
      <c r="F16" s="4">
        <v>69.788146745286653</v>
      </c>
      <c r="G16" s="4">
        <v>4.9314850614301893</v>
      </c>
      <c r="H16" s="4">
        <v>126.99824193177891</v>
      </c>
      <c r="I16" s="10"/>
      <c r="J16" s="3">
        <v>75.159235668789819</v>
      </c>
      <c r="K16" s="3">
        <v>44.364508393285362</v>
      </c>
      <c r="L16" s="3">
        <v>54.288407163053719</v>
      </c>
      <c r="M16" s="3">
        <v>51.002300361485375</v>
      </c>
      <c r="N16" s="10"/>
      <c r="O16" s="3">
        <v>50.062578222778477</v>
      </c>
      <c r="P16" s="3">
        <v>7.7596996245306622</v>
      </c>
      <c r="Q16" s="3">
        <v>42.177722152690869</v>
      </c>
      <c r="R16" s="10"/>
      <c r="S16" s="9">
        <v>11445</v>
      </c>
      <c r="T16" s="9">
        <v>16882</v>
      </c>
      <c r="U16" s="9">
        <v>23430</v>
      </c>
      <c r="V16" s="9">
        <v>16077</v>
      </c>
      <c r="W16" s="4">
        <v>1.4750546089995631</v>
      </c>
      <c r="X16" s="9">
        <v>4563</v>
      </c>
      <c r="Y16" s="9">
        <v>39997</v>
      </c>
      <c r="Z16" s="4">
        <v>1.3818180435077347</v>
      </c>
      <c r="AA16" s="10"/>
      <c r="AB16" s="3">
        <v>5.64</v>
      </c>
      <c r="AC16" s="3">
        <f t="shared" si="2"/>
        <v>-50.062578222778477</v>
      </c>
    </row>
    <row r="17" spans="1:29" ht="15.6" x14ac:dyDescent="0.3">
      <c r="A17" s="87"/>
      <c r="B17" s="2" t="s">
        <v>20</v>
      </c>
      <c r="C17" s="4">
        <v>8.897586561647719</v>
      </c>
      <c r="D17" s="4">
        <v>79.669200340774239</v>
      </c>
      <c r="E17" s="4">
        <v>11.43321309757804</v>
      </c>
      <c r="F17" s="4">
        <v>62.630162723939982</v>
      </c>
      <c r="G17" s="4">
        <v>0.5542734224687943</v>
      </c>
      <c r="H17" s="4">
        <v>103.767154575454</v>
      </c>
      <c r="I17" s="10"/>
      <c r="J17" s="3">
        <v>2.2079116835326595</v>
      </c>
      <c r="K17" s="3">
        <v>2.5287356321839094</v>
      </c>
      <c r="L17" s="3">
        <v>3.8216560509554132</v>
      </c>
      <c r="M17" s="3">
        <v>2.4290112897707883</v>
      </c>
      <c r="N17" s="10"/>
      <c r="O17" s="3">
        <v>5.9545962039449201</v>
      </c>
      <c r="P17" s="3">
        <v>72.526981764049125</v>
      </c>
      <c r="Q17" s="3">
        <v>21.518422032005954</v>
      </c>
      <c r="R17" s="10"/>
      <c r="S17" s="9">
        <v>20375</v>
      </c>
      <c r="T17" s="9">
        <v>31731</v>
      </c>
      <c r="U17" s="9">
        <v>45542</v>
      </c>
      <c r="V17" s="9">
        <v>28597</v>
      </c>
      <c r="W17" s="4">
        <v>1.5573496932515338</v>
      </c>
      <c r="X17" s="9">
        <v>7692</v>
      </c>
      <c r="Y17" s="9">
        <v>78098</v>
      </c>
      <c r="Z17" s="4">
        <v>1.3070268056545791</v>
      </c>
      <c r="AA17" s="10"/>
      <c r="AB17" s="3">
        <v>-48.03</v>
      </c>
      <c r="AC17" s="3">
        <f t="shared" si="2"/>
        <v>-5.9545962039449201</v>
      </c>
    </row>
    <row r="18" spans="1:29" ht="15.6" x14ac:dyDescent="0.3">
      <c r="A18" s="87"/>
      <c r="B18" s="2" t="s">
        <v>21</v>
      </c>
      <c r="C18" s="4">
        <v>11.47785769024787</v>
      </c>
      <c r="D18" s="4">
        <v>34.968012865748364</v>
      </c>
      <c r="E18" s="4">
        <v>53.55412944400377</v>
      </c>
      <c r="F18" s="4">
        <v>69.191868779654229</v>
      </c>
      <c r="G18" s="4">
        <v>0.1837757053163519</v>
      </c>
      <c r="H18" s="4">
        <v>96.181524091305036</v>
      </c>
      <c r="I18" s="10"/>
      <c r="J18" s="3">
        <v>11.088295687885008</v>
      </c>
      <c r="K18" s="3">
        <v>3.8551401869158952</v>
      </c>
      <c r="L18" s="3">
        <v>8.9552238805970177</v>
      </c>
      <c r="M18" s="3">
        <v>6.8005181347150279</v>
      </c>
      <c r="N18" s="10"/>
      <c r="O18" s="3">
        <v>10.117617301125586</v>
      </c>
      <c r="P18" s="3">
        <v>43.505754394840011</v>
      </c>
      <c r="Q18" s="3">
        <v>46.376628304034398</v>
      </c>
      <c r="R18" s="10"/>
      <c r="S18" s="9">
        <v>37131</v>
      </c>
      <c r="T18" s="9">
        <v>58983</v>
      </c>
      <c r="U18" s="9">
        <v>84007</v>
      </c>
      <c r="V18" s="9">
        <v>57937</v>
      </c>
      <c r="W18" s="4">
        <v>1.5885109477256201</v>
      </c>
      <c r="X18" s="9">
        <v>13749</v>
      </c>
      <c r="Y18" s="9">
        <v>142692</v>
      </c>
      <c r="Z18" s="4">
        <v>1.5958489473619513</v>
      </c>
      <c r="AA18" s="10"/>
      <c r="AB18" s="3">
        <v>-35.89</v>
      </c>
      <c r="AC18" s="3">
        <f t="shared" si="2"/>
        <v>-10.117617301125586</v>
      </c>
    </row>
    <row r="19" spans="1:29" ht="15.6" x14ac:dyDescent="0.3">
      <c r="A19" s="87"/>
      <c r="B19" s="2" t="s">
        <v>22</v>
      </c>
      <c r="C19" s="4">
        <v>60.815744843317347</v>
      </c>
      <c r="D19" s="4">
        <v>29.070185088628861</v>
      </c>
      <c r="E19" s="4">
        <v>10.114070068053779</v>
      </c>
      <c r="F19" s="4">
        <v>62.441378259132762</v>
      </c>
      <c r="G19" s="4">
        <v>2.6382147518535621</v>
      </c>
      <c r="H19" s="4">
        <v>93.77736336139435</v>
      </c>
      <c r="I19" s="10"/>
      <c r="J19" s="3">
        <v>11.772151898734185</v>
      </c>
      <c r="K19" s="3">
        <v>13.003095975232192</v>
      </c>
      <c r="L19" s="3">
        <v>5.9782608695652222</v>
      </c>
      <c r="M19" s="3">
        <v>8.2966474771418941</v>
      </c>
      <c r="N19" s="10"/>
      <c r="O19" s="3">
        <v>51.314945477870424</v>
      </c>
      <c r="P19" s="3">
        <v>34.509300833867862</v>
      </c>
      <c r="Q19" s="3">
        <v>14.175753688261706</v>
      </c>
      <c r="R19" s="10"/>
      <c r="S19" s="9">
        <v>12377</v>
      </c>
      <c r="T19" s="9">
        <v>18265</v>
      </c>
      <c r="U19" s="9">
        <v>25339</v>
      </c>
      <c r="V19" s="9">
        <v>17877</v>
      </c>
      <c r="W19" s="4">
        <v>1.4757210955805122</v>
      </c>
      <c r="X19" s="9">
        <v>4918</v>
      </c>
      <c r="Y19" s="9">
        <v>43062</v>
      </c>
      <c r="Z19" s="4">
        <v>1.4680638210316426</v>
      </c>
      <c r="AA19" s="10"/>
      <c r="AB19" s="3">
        <v>-7.84</v>
      </c>
      <c r="AC19" s="3">
        <f t="shared" si="2"/>
        <v>-51.314945477870424</v>
      </c>
    </row>
    <row r="20" spans="1:29" ht="15.6" x14ac:dyDescent="0.3">
      <c r="A20" s="87"/>
      <c r="B20" s="2" t="s">
        <v>23</v>
      </c>
      <c r="C20" s="4">
        <v>46.298334704757167</v>
      </c>
      <c r="D20" s="4">
        <v>25.282831089796559</v>
      </c>
      <c r="E20" s="4">
        <v>28.418834205446259</v>
      </c>
      <c r="F20" s="4">
        <v>66.114884539627269</v>
      </c>
      <c r="G20" s="4">
        <v>1.397929294679378</v>
      </c>
      <c r="H20" s="4">
        <v>130.01494095431201</v>
      </c>
      <c r="I20" s="10"/>
      <c r="J20" s="3">
        <v>23.521320495185684</v>
      </c>
      <c r="K20" s="3">
        <v>19.447287615148412</v>
      </c>
      <c r="L20" s="3">
        <v>12.558450233800944</v>
      </c>
      <c r="M20" s="3">
        <v>17.150890346766634</v>
      </c>
      <c r="N20" s="10"/>
      <c r="O20" s="3">
        <v>40.526849037487331</v>
      </c>
      <c r="P20" s="3">
        <v>27.760891590678828</v>
      </c>
      <c r="Q20" s="3">
        <v>31.712259371833834</v>
      </c>
      <c r="R20" s="10"/>
      <c r="S20" s="9">
        <v>19589</v>
      </c>
      <c r="T20" s="9">
        <v>29834</v>
      </c>
      <c r="U20" s="9">
        <v>42253</v>
      </c>
      <c r="V20" s="9">
        <v>26922</v>
      </c>
      <c r="W20" s="4">
        <v>1.5229976006942672</v>
      </c>
      <c r="X20" s="9">
        <v>7578</v>
      </c>
      <c r="Y20" s="9">
        <v>72519</v>
      </c>
      <c r="Z20" s="4">
        <v>1.2793302477491801</v>
      </c>
      <c r="AA20" s="10"/>
      <c r="AB20" s="3">
        <v>-15.4</v>
      </c>
      <c r="AC20" s="3">
        <f t="shared" si="2"/>
        <v>-40.526849037487331</v>
      </c>
    </row>
    <row r="21" spans="1:29" ht="15.6" x14ac:dyDescent="0.3">
      <c r="A21" s="87"/>
      <c r="B21" s="2" t="s">
        <v>24</v>
      </c>
      <c r="C21" s="4">
        <v>11.47674417755008</v>
      </c>
      <c r="D21" s="4">
        <v>34.967184822184187</v>
      </c>
      <c r="E21" s="4">
        <v>53.556071000265739</v>
      </c>
      <c r="F21" s="4">
        <v>69.192148900750553</v>
      </c>
      <c r="G21" s="4">
        <v>0.18363369456937459</v>
      </c>
      <c r="H21" s="4">
        <v>96.173986321033112</v>
      </c>
      <c r="I21" s="10"/>
      <c r="J21" s="3">
        <v>8.8408644400785779</v>
      </c>
      <c r="K21" s="3">
        <v>3.775743707093826</v>
      </c>
      <c r="L21" s="3">
        <v>5.2631578947368478</v>
      </c>
      <c r="M21" s="3">
        <v>5.5944055944056048</v>
      </c>
      <c r="N21" s="10"/>
      <c r="O21" s="3">
        <v>9.2176518032031343</v>
      </c>
      <c r="P21" s="3">
        <v>43.806890194722889</v>
      </c>
      <c r="Q21" s="3">
        <v>46.975458002073971</v>
      </c>
      <c r="R21" s="10"/>
      <c r="S21" s="9">
        <v>44067</v>
      </c>
      <c r="T21" s="9">
        <v>69716</v>
      </c>
      <c r="U21" s="9">
        <v>98994</v>
      </c>
      <c r="V21" s="9">
        <v>68249</v>
      </c>
      <c r="W21" s="4">
        <v>1.5820455215921212</v>
      </c>
      <c r="X21" s="9">
        <v>16312</v>
      </c>
      <c r="Y21" s="9">
        <v>168550</v>
      </c>
      <c r="Z21" s="4">
        <v>1.5831321549793995</v>
      </c>
      <c r="AA21" s="10"/>
      <c r="AB21" s="3">
        <v>-35.01</v>
      </c>
      <c r="AC21" s="3">
        <f t="shared" si="2"/>
        <v>-9.2176518032031343</v>
      </c>
    </row>
    <row r="22" spans="1:29" ht="15.6" x14ac:dyDescent="0.3">
      <c r="A22" s="87"/>
      <c r="B22" s="2" t="s">
        <v>25</v>
      </c>
      <c r="C22" s="4">
        <v>25.454685447875541</v>
      </c>
      <c r="D22" s="4">
        <v>38.282272493793499</v>
      </c>
      <c r="E22" s="4">
        <v>36.263042058330967</v>
      </c>
      <c r="F22" s="4">
        <v>65.941230518676605</v>
      </c>
      <c r="G22" s="4">
        <v>1.8016588374095579</v>
      </c>
      <c r="H22" s="4">
        <v>168.9413280576743</v>
      </c>
      <c r="I22" s="10"/>
      <c r="J22" s="3">
        <v>23.421052631578942</v>
      </c>
      <c r="K22" s="3">
        <v>17.756255044390656</v>
      </c>
      <c r="L22" s="3">
        <v>13.824289405684754</v>
      </c>
      <c r="M22" s="3">
        <v>18.839200761179818</v>
      </c>
      <c r="N22" s="10"/>
      <c r="O22" s="3">
        <v>18.169429934135817</v>
      </c>
      <c r="P22" s="3">
        <v>45.514421985010216</v>
      </c>
      <c r="Q22" s="3">
        <v>36.316148080853964</v>
      </c>
      <c r="R22" s="10"/>
      <c r="S22" s="9">
        <v>17468</v>
      </c>
      <c r="T22" s="9">
        <v>26321</v>
      </c>
      <c r="U22" s="9">
        <v>37631</v>
      </c>
      <c r="V22" s="9">
        <v>22783</v>
      </c>
      <c r="W22" s="4">
        <v>1.5068124570643462</v>
      </c>
      <c r="X22" s="9">
        <v>6927</v>
      </c>
      <c r="Y22" s="9">
        <v>64752</v>
      </c>
      <c r="Z22" s="4">
        <v>1.1398093803503071</v>
      </c>
      <c r="AA22" s="10"/>
      <c r="AB22" s="3">
        <v>-32.590000000000003</v>
      </c>
      <c r="AC22" s="3">
        <f t="shared" si="2"/>
        <v>-18.169429934135817</v>
      </c>
    </row>
    <row r="23" spans="1:29" ht="15.6" x14ac:dyDescent="0.3">
      <c r="A23" s="87"/>
      <c r="B23" s="2" t="s">
        <v>26</v>
      </c>
      <c r="C23" s="4">
        <v>8.9827687505305711</v>
      </c>
      <c r="D23" s="4">
        <v>51.058712635468282</v>
      </c>
      <c r="E23" s="4">
        <v>39.958518614001143</v>
      </c>
      <c r="F23" s="4">
        <v>65.312442697883711</v>
      </c>
      <c r="G23" s="4">
        <v>1.895371987934541</v>
      </c>
      <c r="H23" s="4">
        <v>146.40875375560691</v>
      </c>
      <c r="I23" s="10"/>
      <c r="J23" s="3">
        <v>20.056899004267414</v>
      </c>
      <c r="K23" s="3">
        <v>18.125000000000004</v>
      </c>
      <c r="L23" s="3">
        <v>16.423357664233585</v>
      </c>
      <c r="M23" s="3">
        <v>18.885135135135123</v>
      </c>
      <c r="N23" s="10"/>
      <c r="O23" s="3">
        <v>5.9826503140891418</v>
      </c>
      <c r="P23" s="3">
        <v>53.589590188453485</v>
      </c>
      <c r="Q23" s="3">
        <v>40.427759497457373</v>
      </c>
      <c r="R23" s="10"/>
      <c r="S23" s="9">
        <v>16377</v>
      </c>
      <c r="T23" s="9">
        <v>24354</v>
      </c>
      <c r="U23" s="9">
        <v>34597</v>
      </c>
      <c r="V23" s="9">
        <v>20723</v>
      </c>
      <c r="W23" s="4">
        <v>1.4870855468034438</v>
      </c>
      <c r="X23" s="9">
        <v>6612</v>
      </c>
      <c r="Y23" s="9">
        <v>59628</v>
      </c>
      <c r="Z23" s="4">
        <v>1.0808765994052607</v>
      </c>
      <c r="AA23" s="10"/>
      <c r="AB23" s="3">
        <v>-44.99</v>
      </c>
      <c r="AC23" s="3">
        <f t="shared" si="2"/>
        <v>-5.9826503140891418</v>
      </c>
    </row>
    <row r="24" spans="1:29" ht="15.6" x14ac:dyDescent="0.3">
      <c r="A24" s="87"/>
      <c r="B24" s="2" t="s">
        <v>27</v>
      </c>
      <c r="C24" s="4">
        <v>29.068805531826278</v>
      </c>
      <c r="D24" s="4">
        <v>53.624248025615387</v>
      </c>
      <c r="E24" s="4">
        <v>17.306946442558331</v>
      </c>
      <c r="F24" s="4">
        <v>73.41140815988183</v>
      </c>
      <c r="G24" s="4">
        <v>1.57915851845406</v>
      </c>
      <c r="H24" s="4">
        <v>459.05692560598249</v>
      </c>
      <c r="I24" s="10"/>
      <c r="J24" s="3">
        <v>55.654557916381087</v>
      </c>
      <c r="K24" s="3">
        <v>68.840579710144937</v>
      </c>
      <c r="L24" s="3">
        <v>33.650416171224727</v>
      </c>
      <c r="M24" s="3">
        <v>51.718092566619923</v>
      </c>
      <c r="N24" s="10"/>
      <c r="O24" s="3">
        <v>21.214531954388754</v>
      </c>
      <c r="P24" s="3">
        <v>55.900291699814375</v>
      </c>
      <c r="Q24" s="3">
        <v>22.885176345796868</v>
      </c>
      <c r="R24" s="10"/>
      <c r="S24" s="9">
        <v>10863</v>
      </c>
      <c r="T24" s="9">
        <v>16511</v>
      </c>
      <c r="U24" s="9">
        <v>23635</v>
      </c>
      <c r="V24" s="9">
        <v>15753</v>
      </c>
      <c r="W24" s="4">
        <v>1.5199300377427967</v>
      </c>
      <c r="X24" s="9">
        <v>4244</v>
      </c>
      <c r="Y24" s="9">
        <v>40512</v>
      </c>
      <c r="Z24" s="4">
        <v>1.3884923385370551</v>
      </c>
      <c r="AA24" s="10"/>
      <c r="AB24" s="3">
        <v>-39.049999999999997</v>
      </c>
      <c r="AC24" s="3">
        <f t="shared" si="2"/>
        <v>-21.214531954388754</v>
      </c>
    </row>
    <row r="25" spans="1:29" ht="15.6" x14ac:dyDescent="0.3">
      <c r="A25" s="87"/>
      <c r="B25" s="2" t="s">
        <v>28</v>
      </c>
      <c r="C25" s="4">
        <v>46.493267505486052</v>
      </c>
      <c r="D25" s="4">
        <v>8.3742241611059924</v>
      </c>
      <c r="E25" s="4">
        <v>45.132508333407962</v>
      </c>
      <c r="F25" s="4">
        <v>65.424515323870096</v>
      </c>
      <c r="G25" s="4">
        <v>3.3557356077709048</v>
      </c>
      <c r="H25" s="4">
        <v>41.452219970378543</v>
      </c>
      <c r="I25" s="10"/>
      <c r="J25" s="3">
        <v>22.477064220183486</v>
      </c>
      <c r="K25" s="3">
        <v>8.2118188795088258</v>
      </c>
      <c r="L25" s="3">
        <v>10.916030534351151</v>
      </c>
      <c r="M25" s="3">
        <v>10.561638996820911</v>
      </c>
      <c r="N25" s="10"/>
      <c r="O25" s="3">
        <v>57.553956834532372</v>
      </c>
      <c r="P25" s="3">
        <v>6.4748201438848909</v>
      </c>
      <c r="Q25" s="3">
        <v>35.97122302158273</v>
      </c>
      <c r="R25" s="10"/>
      <c r="S25" s="3">
        <v>16401</v>
      </c>
      <c r="T25" s="3">
        <v>23735</v>
      </c>
      <c r="U25" s="3">
        <v>32953</v>
      </c>
      <c r="V25" s="3">
        <v>20856</v>
      </c>
      <c r="W25" s="3">
        <v>1.4471678556185599</v>
      </c>
      <c r="X25" s="3">
        <v>6836</v>
      </c>
      <c r="Y25" s="3">
        <v>56618</v>
      </c>
      <c r="Z25" s="3">
        <v>1.1169073326559522</v>
      </c>
      <c r="AA25" s="10"/>
      <c r="AB25" s="3">
        <v>5.61</v>
      </c>
      <c r="AC25" s="3">
        <f t="shared" si="2"/>
        <v>-57.553956834532372</v>
      </c>
    </row>
    <row r="26" spans="1:29" ht="15.6" x14ac:dyDescent="0.3">
      <c r="A26" s="87"/>
      <c r="B26" s="5" t="s">
        <v>29</v>
      </c>
      <c r="C26" s="4">
        <v>33.333333333333343</v>
      </c>
      <c r="D26" s="4">
        <v>33.333333333333343</v>
      </c>
      <c r="E26" s="4">
        <v>33.333333333333343</v>
      </c>
      <c r="F26" s="4">
        <v>80</v>
      </c>
      <c r="G26" s="4">
        <v>0.01</v>
      </c>
      <c r="H26" s="4">
        <v>480</v>
      </c>
      <c r="I26" s="10"/>
      <c r="J26" s="3">
        <v>17.234042553191486</v>
      </c>
      <c r="K26" s="3">
        <v>11.748120300751886</v>
      </c>
      <c r="L26" s="3">
        <v>5.9236947791164614</v>
      </c>
      <c r="M26" s="3">
        <v>11.53333333333334</v>
      </c>
      <c r="N26" s="10"/>
      <c r="O26" s="3">
        <v>25.007814942169432</v>
      </c>
      <c r="P26" s="3">
        <v>39.57486714598312</v>
      </c>
      <c r="Q26" s="3">
        <v>35.417317911847455</v>
      </c>
      <c r="R26" s="10"/>
      <c r="S26" s="9">
        <v>56187</v>
      </c>
      <c r="T26" s="9">
        <v>95959</v>
      </c>
      <c r="U26" s="9">
        <v>145044</v>
      </c>
      <c r="V26" s="9">
        <v>83174</v>
      </c>
      <c r="W26" s="4">
        <v>1.7078505704166445</v>
      </c>
      <c r="X26" s="9">
        <v>20005</v>
      </c>
      <c r="Y26" s="9">
        <v>249983</v>
      </c>
      <c r="Z26" s="4">
        <v>1.2948721402795098</v>
      </c>
      <c r="AA26" s="10"/>
      <c r="AB26" s="3">
        <v>-24.21</v>
      </c>
      <c r="AC26" s="3">
        <f t="shared" si="2"/>
        <v>-25.007814942169432</v>
      </c>
    </row>
    <row r="27" spans="1:29" ht="15.6" x14ac:dyDescent="0.3">
      <c r="A27" s="87"/>
      <c r="B27" s="5" t="s">
        <v>30</v>
      </c>
      <c r="C27" s="4">
        <v>26.227406083387478</v>
      </c>
      <c r="D27" s="4">
        <v>3.214398766983189</v>
      </c>
      <c r="E27" s="4">
        <v>70.558195149629341</v>
      </c>
      <c r="F27" s="4">
        <v>73.615564316116419</v>
      </c>
      <c r="G27" s="4">
        <v>1.308429723535403</v>
      </c>
      <c r="H27" s="4">
        <v>298.86003097106322</v>
      </c>
      <c r="I27" s="10"/>
      <c r="J27" s="3">
        <v>100</v>
      </c>
      <c r="K27" s="3">
        <v>52.195121951219512</v>
      </c>
      <c r="L27" s="3">
        <v>81.967213114754102</v>
      </c>
      <c r="M27" s="3">
        <v>61.324041811846683</v>
      </c>
      <c r="N27" s="10"/>
      <c r="O27" s="3">
        <v>43.057050592034443</v>
      </c>
      <c r="P27" s="3">
        <v>2.045209903121636</v>
      </c>
      <c r="Q27" s="3">
        <v>54.897739504843912</v>
      </c>
      <c r="R27" s="10"/>
      <c r="S27" s="3">
        <v>12442</v>
      </c>
      <c r="T27" s="3">
        <v>19285</v>
      </c>
      <c r="U27" s="3">
        <v>27453</v>
      </c>
      <c r="V27" s="3">
        <v>17159</v>
      </c>
      <c r="W27" s="3">
        <v>1.5499919627069603</v>
      </c>
      <c r="X27" s="3">
        <v>4827</v>
      </c>
      <c r="Y27" s="3">
        <v>47196</v>
      </c>
      <c r="Z27" s="3">
        <v>1.2535232273020707</v>
      </c>
      <c r="AA27" s="10"/>
      <c r="AB27" s="3">
        <v>9.14</v>
      </c>
      <c r="AC27" s="3">
        <f t="shared" si="2"/>
        <v>-43.057050592034443</v>
      </c>
    </row>
    <row r="28" spans="1:29" ht="15.6" x14ac:dyDescent="0.3">
      <c r="A28" s="87"/>
      <c r="B28" s="2" t="s">
        <v>31</v>
      </c>
      <c r="C28" s="3">
        <v>46.493267505486052</v>
      </c>
      <c r="D28" s="3">
        <v>8.3742241611059924</v>
      </c>
      <c r="E28" s="3">
        <v>45.132508333407962</v>
      </c>
      <c r="F28" s="3">
        <v>65.424515323870096</v>
      </c>
      <c r="G28" s="3">
        <v>3.3557356077709048</v>
      </c>
      <c r="H28" s="3">
        <v>41.452219970378543</v>
      </c>
      <c r="I28" s="10"/>
      <c r="J28" s="3">
        <v>23.809523809523814</v>
      </c>
      <c r="K28" s="3">
        <v>6.5620542082738815</v>
      </c>
      <c r="L28" s="3">
        <v>9.7080291970802932</v>
      </c>
      <c r="M28" s="3">
        <v>9.3240093240093298</v>
      </c>
      <c r="N28" s="10"/>
      <c r="O28" s="3">
        <v>55.90496156533893</v>
      </c>
      <c r="P28" s="3">
        <v>8.1062194269741443</v>
      </c>
      <c r="Q28" s="3">
        <v>35.988819007686935</v>
      </c>
      <c r="R28" s="10"/>
      <c r="S28" s="3">
        <v>18425</v>
      </c>
      <c r="T28" s="3">
        <v>26756</v>
      </c>
      <c r="U28" s="3">
        <v>37114</v>
      </c>
      <c r="V28" s="3">
        <v>23894</v>
      </c>
      <c r="W28" s="3">
        <v>1.4521573948439621</v>
      </c>
      <c r="X28" s="3">
        <v>7589</v>
      </c>
      <c r="Y28" s="3">
        <v>63752</v>
      </c>
      <c r="Z28" s="3">
        <v>1.1686966594775519</v>
      </c>
      <c r="AA28" s="10"/>
      <c r="AB28" s="3">
        <v>6.19</v>
      </c>
      <c r="AC28" s="3">
        <f t="shared" si="2"/>
        <v>-55.90496156533893</v>
      </c>
    </row>
    <row r="29" spans="1:29" ht="15.6" x14ac:dyDescent="0.3">
      <c r="A29" s="87"/>
      <c r="B29" s="2" t="s">
        <v>32</v>
      </c>
      <c r="C29" s="3">
        <v>46.298334704757167</v>
      </c>
      <c r="D29" s="3">
        <v>25.282831089796559</v>
      </c>
      <c r="E29" s="3">
        <v>28.418834205446259</v>
      </c>
      <c r="F29" s="3">
        <v>66.114884539627269</v>
      </c>
      <c r="G29" s="3">
        <v>1.397929294679378</v>
      </c>
      <c r="H29" s="3">
        <v>130.01494095431201</v>
      </c>
      <c r="I29" s="10"/>
      <c r="J29" s="3">
        <v>22.017045454545446</v>
      </c>
      <c r="K29" s="3">
        <v>14.331210191082789</v>
      </c>
      <c r="L29" s="3">
        <v>11.65181631254285</v>
      </c>
      <c r="M29" s="3">
        <v>14.814814814814813</v>
      </c>
      <c r="N29" s="10"/>
      <c r="O29" s="3">
        <v>39.72194637537239</v>
      </c>
      <c r="P29" s="3">
        <v>29.692154915590859</v>
      </c>
      <c r="Q29" s="3">
        <v>30.585898709036741</v>
      </c>
      <c r="R29" s="10"/>
      <c r="S29" s="3">
        <v>17648</v>
      </c>
      <c r="T29" s="3">
        <v>27034</v>
      </c>
      <c r="U29" s="3">
        <v>38345</v>
      </c>
      <c r="V29" s="3">
        <v>24176</v>
      </c>
      <c r="W29" s="3">
        <v>1.531844968268359</v>
      </c>
      <c r="X29" s="3">
        <v>6871</v>
      </c>
      <c r="Y29" s="3">
        <v>65766</v>
      </c>
      <c r="Z29" s="3">
        <v>1.2571172369358232</v>
      </c>
      <c r="AA29" s="10"/>
      <c r="AB29" s="3">
        <v>-19.350000000000001</v>
      </c>
      <c r="AC29" s="3">
        <f t="shared" si="2"/>
        <v>-39.72194637537239</v>
      </c>
    </row>
    <row r="30" spans="1:29" x14ac:dyDescent="0.3">
      <c r="AC30" s="10"/>
    </row>
    <row r="31" spans="1:29" ht="15.6" x14ac:dyDescent="0.3">
      <c r="A31" s="94">
        <v>4</v>
      </c>
      <c r="B31" s="11" t="s">
        <v>93</v>
      </c>
      <c r="C31" s="12">
        <v>18.12316921165079</v>
      </c>
      <c r="D31" s="12">
        <v>19.26501801056888</v>
      </c>
      <c r="E31" s="12">
        <v>62.611812777780337</v>
      </c>
      <c r="F31" s="12">
        <v>67.442767657339573</v>
      </c>
      <c r="G31" s="12">
        <v>4.8159597864188246</v>
      </c>
      <c r="H31" s="12">
        <v>235.3126999922097</v>
      </c>
      <c r="J31" s="28">
        <v>75.04132231404958</v>
      </c>
      <c r="K31" s="28">
        <v>40.377921432123323</v>
      </c>
      <c r="L31" s="28">
        <v>50.968992248062015</v>
      </c>
      <c r="M31" s="28">
        <v>48.818646232439335</v>
      </c>
      <c r="O31" s="28">
        <v>19.930244145490782</v>
      </c>
      <c r="P31" s="28">
        <v>26.50722471350274</v>
      </c>
      <c r="Q31" s="28">
        <v>53.562531141006474</v>
      </c>
      <c r="S31" s="29">
        <v>12573</v>
      </c>
      <c r="T31" s="29">
        <v>19741</v>
      </c>
      <c r="U31" s="29">
        <v>28965</v>
      </c>
      <c r="V31" s="29">
        <v>17209</v>
      </c>
      <c r="W31" s="27">
        <v>1.5701105543625229</v>
      </c>
      <c r="X31" s="29">
        <v>4844</v>
      </c>
      <c r="Y31" s="29">
        <v>49934</v>
      </c>
      <c r="Z31" s="27">
        <v>1.1900195411420358</v>
      </c>
      <c r="AB31" s="24">
        <v>-23.22</v>
      </c>
      <c r="AC31" s="28">
        <f t="shared" si="2"/>
        <v>-19.930244145490782</v>
      </c>
    </row>
    <row r="32" spans="1:29" ht="15.6" x14ac:dyDescent="0.3">
      <c r="A32" s="94"/>
      <c r="B32" s="11" t="s">
        <v>94</v>
      </c>
      <c r="C32" s="12">
        <v>25.14868723083956</v>
      </c>
      <c r="D32" s="12">
        <v>39.370809473131082</v>
      </c>
      <c r="E32" s="12">
        <v>35.480503296029362</v>
      </c>
      <c r="F32" s="12">
        <v>76.595072671771049</v>
      </c>
      <c r="G32" s="12">
        <v>2.81021890043281</v>
      </c>
      <c r="H32" s="12">
        <v>275.52667960524559</v>
      </c>
      <c r="J32" s="28">
        <v>78.086956521739125</v>
      </c>
      <c r="K32" s="28">
        <v>69.57649092480554</v>
      </c>
      <c r="L32" s="28">
        <v>50.943396226415096</v>
      </c>
      <c r="M32" s="28">
        <v>68.251885864217769</v>
      </c>
      <c r="O32" s="28">
        <v>19.900497512437809</v>
      </c>
      <c r="P32" s="28">
        <v>43.432835820895512</v>
      </c>
      <c r="Q32" s="28">
        <v>36.666666666666664</v>
      </c>
      <c r="S32" s="29">
        <v>8443</v>
      </c>
      <c r="T32" s="29">
        <v>14507</v>
      </c>
      <c r="U32" s="29">
        <v>22631</v>
      </c>
      <c r="V32" s="29">
        <v>12630</v>
      </c>
      <c r="W32" s="27">
        <v>1.7182281179675472</v>
      </c>
      <c r="X32" s="29">
        <v>3101</v>
      </c>
      <c r="Y32" s="29">
        <v>39036</v>
      </c>
      <c r="Z32" s="27">
        <v>1.2445397431859964</v>
      </c>
      <c r="AB32" s="24">
        <v>-38.83</v>
      </c>
      <c r="AC32" s="28">
        <f t="shared" si="2"/>
        <v>-19.900497512437809</v>
      </c>
    </row>
    <row r="33" spans="1:29" ht="15.6" x14ac:dyDescent="0.3">
      <c r="A33" s="94"/>
      <c r="B33" s="11" t="s">
        <v>95</v>
      </c>
      <c r="C33" s="12">
        <v>10.863183508333631</v>
      </c>
      <c r="D33" s="12">
        <v>17.70569034584517</v>
      </c>
      <c r="E33" s="12">
        <v>71.431126145821196</v>
      </c>
      <c r="F33" s="12">
        <v>79.858949556946754</v>
      </c>
      <c r="G33" s="12">
        <v>4.180993366064504</v>
      </c>
      <c r="H33" s="12">
        <v>61.417689453810453</v>
      </c>
      <c r="J33" s="28">
        <v>71.485148514851488</v>
      </c>
      <c r="K33" s="28">
        <v>31.810344827586199</v>
      </c>
      <c r="L33" s="28">
        <v>47.633136094674569</v>
      </c>
      <c r="M33" s="28">
        <v>39.835599114764463</v>
      </c>
      <c r="O33" s="28">
        <v>13.920306246737429</v>
      </c>
      <c r="P33" s="28">
        <v>27.45780407168958</v>
      </c>
      <c r="Q33" s="28">
        <v>58.621889681573002</v>
      </c>
      <c r="S33" s="29">
        <v>9401</v>
      </c>
      <c r="T33" s="29">
        <v>13609</v>
      </c>
      <c r="U33" s="29">
        <v>19113</v>
      </c>
      <c r="V33" s="29">
        <v>12078</v>
      </c>
      <c r="W33" s="27">
        <v>1.447611956174875</v>
      </c>
      <c r="X33" s="29">
        <v>3931</v>
      </c>
      <c r="Y33" s="29">
        <v>32846</v>
      </c>
      <c r="Z33" s="27">
        <v>1.1219932050001058</v>
      </c>
      <c r="AB33" s="24">
        <v>-27.69</v>
      </c>
      <c r="AC33" s="28">
        <f t="shared" si="2"/>
        <v>-13.920306246737429</v>
      </c>
    </row>
    <row r="34" spans="1:29" ht="15.6" x14ac:dyDescent="0.3">
      <c r="A34" s="94"/>
      <c r="B34" s="11" t="s">
        <v>96</v>
      </c>
      <c r="C34" s="12">
        <v>39.452427329672133</v>
      </c>
      <c r="D34" s="12">
        <v>13.791820263838501</v>
      </c>
      <c r="E34" s="12">
        <v>46.755752406489371</v>
      </c>
      <c r="F34" s="12">
        <v>78.889893982559443</v>
      </c>
      <c r="G34" s="12">
        <v>3.2596048526838421</v>
      </c>
      <c r="H34" s="12">
        <v>67.170731909573078</v>
      </c>
      <c r="J34" s="28">
        <v>65.104166666666657</v>
      </c>
      <c r="K34" s="28">
        <v>43.277591973244157</v>
      </c>
      <c r="L34" s="28">
        <v>42.298084929225652</v>
      </c>
      <c r="M34" s="28">
        <v>45.616883116883123</v>
      </c>
      <c r="O34" s="28">
        <v>41.279669762641902</v>
      </c>
      <c r="P34" s="28">
        <v>18.266253869969042</v>
      </c>
      <c r="Q34" s="28">
        <v>40.454076367389064</v>
      </c>
      <c r="S34" s="29">
        <v>9118</v>
      </c>
      <c r="T34" s="29">
        <v>15157</v>
      </c>
      <c r="U34" s="29">
        <v>22514</v>
      </c>
      <c r="V34" s="29">
        <v>14160</v>
      </c>
      <c r="W34" s="27">
        <v>1.6623162974336478</v>
      </c>
      <c r="X34" s="29">
        <v>3366</v>
      </c>
      <c r="Y34" s="29">
        <v>38703</v>
      </c>
      <c r="Z34" s="27">
        <v>1.4288430309831248</v>
      </c>
      <c r="AB34" s="24">
        <v>-2.68</v>
      </c>
      <c r="AC34" s="28">
        <f t="shared" si="2"/>
        <v>-41.279669762641902</v>
      </c>
    </row>
    <row r="35" spans="1:29" ht="15.6" x14ac:dyDescent="0.3">
      <c r="A35" s="94"/>
      <c r="B35" s="11" t="s">
        <v>97</v>
      </c>
      <c r="C35" s="12">
        <v>53.26989081892247</v>
      </c>
      <c r="D35" s="12">
        <v>37.903702036709042</v>
      </c>
      <c r="E35" s="12">
        <v>8.8264071443684848</v>
      </c>
      <c r="F35" s="12">
        <v>63.316199015825987</v>
      </c>
      <c r="G35" s="12">
        <v>2.4438761636707929</v>
      </c>
      <c r="H35" s="12">
        <v>468.97080833092332</v>
      </c>
      <c r="J35" s="28">
        <v>42.262443438914019</v>
      </c>
      <c r="K35" s="28">
        <v>56.089743589743591</v>
      </c>
      <c r="L35" s="28">
        <v>24.473534433693789</v>
      </c>
      <c r="M35" s="28">
        <v>33.774417139256464</v>
      </c>
      <c r="O35" s="28">
        <v>44.868199663488504</v>
      </c>
      <c r="P35" s="28">
        <v>42.624789680314073</v>
      </c>
      <c r="Q35" s="28">
        <v>12.507010656197421</v>
      </c>
      <c r="S35" s="29">
        <v>9085</v>
      </c>
      <c r="T35" s="29">
        <v>15285</v>
      </c>
      <c r="U35" s="29">
        <v>23549</v>
      </c>
      <c r="V35" s="29">
        <v>14154</v>
      </c>
      <c r="W35" s="27">
        <v>1.682443588332416</v>
      </c>
      <c r="X35" s="29">
        <v>3301</v>
      </c>
      <c r="Y35" s="29">
        <v>40379</v>
      </c>
      <c r="Z35" s="27">
        <v>1.3886810547449921</v>
      </c>
      <c r="AB35" s="24">
        <v>-24.9</v>
      </c>
      <c r="AC35" s="28">
        <f t="shared" si="2"/>
        <v>-44.868199663488504</v>
      </c>
    </row>
    <row r="36" spans="1:29" ht="15.6" x14ac:dyDescent="0.3">
      <c r="A36" s="94"/>
      <c r="B36" s="11" t="s">
        <v>98</v>
      </c>
      <c r="C36" s="12">
        <v>21.184016350625981</v>
      </c>
      <c r="D36" s="12">
        <v>41.81146592472308</v>
      </c>
      <c r="E36" s="12">
        <v>37.004517724650938</v>
      </c>
      <c r="F36" s="12">
        <v>79.14344934746623</v>
      </c>
      <c r="G36" s="12">
        <v>4.4807309159822761</v>
      </c>
      <c r="H36" s="12">
        <v>101.17949411273</v>
      </c>
      <c r="J36" s="28">
        <v>68.070766638584672</v>
      </c>
      <c r="K36" s="28">
        <v>55.873015873015873</v>
      </c>
      <c r="L36" s="28">
        <v>43.459915611814338</v>
      </c>
      <c r="M36" s="28">
        <v>57.663077897403411</v>
      </c>
      <c r="O36" s="28">
        <v>18.310826276035709</v>
      </c>
      <c r="P36" s="28">
        <v>43.625543602655071</v>
      </c>
      <c r="Q36" s="28">
        <v>38.063630121309231</v>
      </c>
      <c r="S36" s="29">
        <v>6543</v>
      </c>
      <c r="T36" s="29">
        <v>10328</v>
      </c>
      <c r="U36" s="29">
        <v>15390</v>
      </c>
      <c r="V36" s="29">
        <v>8360</v>
      </c>
      <c r="W36" s="27">
        <v>1.5784808191960875</v>
      </c>
      <c r="X36" s="29">
        <v>2556</v>
      </c>
      <c r="Y36" s="29">
        <v>26586</v>
      </c>
      <c r="Z36" s="27">
        <v>1.0242786039167602</v>
      </c>
      <c r="AB36" s="24">
        <v>-31.85</v>
      </c>
      <c r="AC36" s="28">
        <f t="shared" si="2"/>
        <v>-18.310826276035709</v>
      </c>
    </row>
    <row r="37" spans="1:29" ht="15.6" x14ac:dyDescent="0.3">
      <c r="A37" s="94"/>
      <c r="B37" s="11" t="s">
        <v>99</v>
      </c>
      <c r="C37" s="12">
        <v>45.921238145830692</v>
      </c>
      <c r="D37" s="12">
        <v>15.968221335928041</v>
      </c>
      <c r="E37" s="12">
        <v>38.11054051824128</v>
      </c>
      <c r="F37" s="12">
        <v>64.996886253356934</v>
      </c>
      <c r="G37" s="12">
        <v>0.1707389598712325</v>
      </c>
      <c r="H37" s="12">
        <v>420.93009581789369</v>
      </c>
      <c r="J37" s="28">
        <v>30.390143737166319</v>
      </c>
      <c r="K37" s="28">
        <v>17.178881008668245</v>
      </c>
      <c r="L37" s="28">
        <v>16.508795669824082</v>
      </c>
      <c r="M37" s="28">
        <v>18.862090290661726</v>
      </c>
      <c r="O37" s="28">
        <v>41.8848167539267</v>
      </c>
      <c r="P37" s="28">
        <v>22.617801047120416</v>
      </c>
      <c r="Q37" s="28">
        <v>35.497382198952884</v>
      </c>
      <c r="S37" s="29">
        <v>31613</v>
      </c>
      <c r="T37" s="29">
        <v>61729</v>
      </c>
      <c r="U37" s="29">
        <v>111989</v>
      </c>
      <c r="V37" s="29">
        <v>40567</v>
      </c>
      <c r="W37" s="27">
        <v>1.9526460633283775</v>
      </c>
      <c r="X37" s="29">
        <v>11169</v>
      </c>
      <c r="Y37" s="29">
        <v>191622</v>
      </c>
      <c r="Z37" s="27">
        <v>0.83075999770070164</v>
      </c>
      <c r="AB37" s="24">
        <v>-0.87</v>
      </c>
      <c r="AC37" s="28">
        <f t="shared" si="2"/>
        <v>-41.8848167539267</v>
      </c>
    </row>
    <row r="38" spans="1:29" ht="15.6" x14ac:dyDescent="0.3">
      <c r="A38" s="94"/>
      <c r="B38" s="11" t="s">
        <v>100</v>
      </c>
      <c r="C38" s="12">
        <v>43.571058978226993</v>
      </c>
      <c r="D38" s="12">
        <v>31.198098599899289</v>
      </c>
      <c r="E38" s="12">
        <v>25.230842421873731</v>
      </c>
      <c r="F38" s="12">
        <v>63.117949590086937</v>
      </c>
      <c r="G38" s="12">
        <v>3.6762453414127232</v>
      </c>
      <c r="H38" s="12">
        <v>413.21403449401259</v>
      </c>
      <c r="J38" s="28">
        <v>56.000000000000007</v>
      </c>
      <c r="K38" s="28">
        <v>52.375434530706833</v>
      </c>
      <c r="L38" s="28">
        <v>33.057280883367845</v>
      </c>
      <c r="M38" s="28">
        <v>44.763670064874894</v>
      </c>
      <c r="O38" s="28">
        <v>35.180299032541775</v>
      </c>
      <c r="P38" s="28">
        <v>36.147757255936675</v>
      </c>
      <c r="Q38" s="28">
        <v>28.671943711521546</v>
      </c>
      <c r="S38" s="29">
        <v>10966</v>
      </c>
      <c r="T38" s="29">
        <v>18801</v>
      </c>
      <c r="U38" s="29">
        <v>28497</v>
      </c>
      <c r="V38" s="29">
        <v>17436</v>
      </c>
      <c r="W38" s="27">
        <v>1.7144811234725514</v>
      </c>
      <c r="X38" s="29">
        <v>3861</v>
      </c>
      <c r="Y38" s="29">
        <v>49013</v>
      </c>
      <c r="Z38" s="27">
        <v>1.4586744274918453</v>
      </c>
      <c r="AB38" s="24">
        <v>-19.54</v>
      </c>
      <c r="AC38" s="28">
        <f t="shared" si="2"/>
        <v>-35.180299032541775</v>
      </c>
    </row>
    <row r="39" spans="1:29" ht="15.6" x14ac:dyDescent="0.3">
      <c r="A39" s="94"/>
      <c r="B39" s="11" t="s">
        <v>101</v>
      </c>
      <c r="C39" s="12">
        <v>16.446030555518909</v>
      </c>
      <c r="D39" s="12">
        <v>51.071719755594451</v>
      </c>
      <c r="E39" s="12">
        <v>32.48224968888664</v>
      </c>
      <c r="F39" s="12">
        <v>74.020853582769632</v>
      </c>
      <c r="G39" s="12">
        <v>1.338144353767857</v>
      </c>
      <c r="H39" s="12">
        <v>309.94270937517291</v>
      </c>
      <c r="J39" s="28">
        <v>50.096711798839458</v>
      </c>
      <c r="K39" s="28">
        <v>48.651079136690655</v>
      </c>
      <c r="L39" s="28">
        <v>30.677290836653391</v>
      </c>
      <c r="M39" s="28">
        <v>46.508688783570292</v>
      </c>
      <c r="O39" s="28">
        <v>10.453416960669019</v>
      </c>
      <c r="P39" s="28">
        <v>53.181758787403631</v>
      </c>
      <c r="Q39" s="28">
        <v>36.364824251927345</v>
      </c>
      <c r="S39" s="29">
        <v>13658</v>
      </c>
      <c r="T39" s="29">
        <v>23263</v>
      </c>
      <c r="U39" s="29">
        <v>35850</v>
      </c>
      <c r="V39" s="29">
        <v>20184</v>
      </c>
      <c r="W39" s="27">
        <v>1.7032508419973642</v>
      </c>
      <c r="X39" s="29">
        <v>4888</v>
      </c>
      <c r="Y39" s="29">
        <v>61764</v>
      </c>
      <c r="Z39" s="27">
        <v>1.2679438206515152</v>
      </c>
      <c r="AB39" s="24">
        <v>-43.1</v>
      </c>
      <c r="AC39" s="28">
        <f t="shared" si="2"/>
        <v>-10.453416960669019</v>
      </c>
    </row>
    <row r="40" spans="1:29" ht="15.6" x14ac:dyDescent="0.3">
      <c r="A40" s="94"/>
      <c r="B40" s="11" t="s">
        <v>102</v>
      </c>
      <c r="C40" s="12">
        <v>21.27810248592591</v>
      </c>
      <c r="D40" s="12">
        <v>56.853506615240953</v>
      </c>
      <c r="E40" s="12">
        <v>21.868390898833141</v>
      </c>
      <c r="F40" s="12">
        <v>61.231970805674791</v>
      </c>
      <c r="G40" s="12">
        <v>2.8919532458018509</v>
      </c>
      <c r="H40" s="12">
        <v>427.65626152977347</v>
      </c>
      <c r="J40" s="28">
        <v>26.827537260468425</v>
      </c>
      <c r="K40" s="28">
        <v>31.921824104234531</v>
      </c>
      <c r="L40" s="28">
        <v>16.086235489220556</v>
      </c>
      <c r="M40" s="28">
        <v>25.552170601675574</v>
      </c>
      <c r="O40" s="28">
        <v>14.119308153900459</v>
      </c>
      <c r="P40" s="28">
        <v>57.60677726791387</v>
      </c>
      <c r="Q40" s="28">
        <v>28.273914578185668</v>
      </c>
      <c r="S40" s="29">
        <v>12404</v>
      </c>
      <c r="T40" s="29">
        <v>20532</v>
      </c>
      <c r="U40" s="29">
        <v>31452</v>
      </c>
      <c r="V40" s="29">
        <v>18493</v>
      </c>
      <c r="W40" s="27">
        <v>1.6552724927442761</v>
      </c>
      <c r="X40" s="29">
        <v>4503</v>
      </c>
      <c r="Y40" s="29">
        <v>53730</v>
      </c>
      <c r="Z40" s="27">
        <v>1.3244664913773341</v>
      </c>
      <c r="AB40" s="24">
        <v>-40.51</v>
      </c>
      <c r="AC40" s="28">
        <f t="shared" si="2"/>
        <v>-14.119308153900459</v>
      </c>
    </row>
    <row r="41" spans="1:29" ht="15.6" x14ac:dyDescent="0.3">
      <c r="A41" s="94"/>
      <c r="B41" s="11" t="s">
        <v>103</v>
      </c>
      <c r="C41" s="12">
        <v>24.10943710563782</v>
      </c>
      <c r="D41" s="12">
        <v>33.567372340355263</v>
      </c>
      <c r="E41" s="12">
        <v>42.323190554006921</v>
      </c>
      <c r="F41" s="12">
        <v>71.553724370896816</v>
      </c>
      <c r="G41" s="12">
        <v>4.3687821798399087</v>
      </c>
      <c r="H41" s="12">
        <v>124.1342939436436</v>
      </c>
      <c r="J41" s="28">
        <v>52.397260273972599</v>
      </c>
      <c r="K41" s="28">
        <v>35.968992248062023</v>
      </c>
      <c r="L41" s="28">
        <v>32.13296398891967</v>
      </c>
      <c r="M41" s="28">
        <v>39.993074792243767</v>
      </c>
      <c r="O41" s="28">
        <v>20.94240837696335</v>
      </c>
      <c r="P41" s="28">
        <v>37.696335078534027</v>
      </c>
      <c r="Q41" s="28">
        <v>41.361256544502616</v>
      </c>
      <c r="S41" s="29">
        <v>10286</v>
      </c>
      <c r="T41" s="29">
        <v>16478</v>
      </c>
      <c r="U41" s="29">
        <v>24365</v>
      </c>
      <c r="V41" s="29">
        <v>15450</v>
      </c>
      <c r="W41" s="27">
        <v>1.6019832782422712</v>
      </c>
      <c r="X41" s="29">
        <v>3891</v>
      </c>
      <c r="Y41" s="29">
        <v>41804</v>
      </c>
      <c r="Z41" s="27">
        <v>1.3853388837961433</v>
      </c>
      <c r="AB41" s="24">
        <v>-29.2</v>
      </c>
      <c r="AC41" s="28">
        <f t="shared" si="2"/>
        <v>-20.94240837696335</v>
      </c>
    </row>
    <row r="42" spans="1:29" ht="15.6" x14ac:dyDescent="0.3">
      <c r="A42" s="94"/>
      <c r="B42" s="11" t="s">
        <v>104</v>
      </c>
      <c r="C42" s="12">
        <v>42.09829843677128</v>
      </c>
      <c r="D42" s="12">
        <v>34.195777566745022</v>
      </c>
      <c r="E42" s="12">
        <v>23.705923996483691</v>
      </c>
      <c r="F42" s="12">
        <v>79.781684521585703</v>
      </c>
      <c r="G42" s="12">
        <v>3.246879500607029</v>
      </c>
      <c r="H42" s="12">
        <v>253.7180607765913</v>
      </c>
      <c r="J42" s="28">
        <v>86.031042128603104</v>
      </c>
      <c r="K42" s="28">
        <v>84.83547925608012</v>
      </c>
      <c r="L42" s="28">
        <v>59.773123909249563</v>
      </c>
      <c r="M42" s="28">
        <v>74.772479068074261</v>
      </c>
      <c r="O42" s="28">
        <v>40.712468193384225</v>
      </c>
      <c r="P42" s="28">
        <v>33.384223918575067</v>
      </c>
      <c r="Q42" s="28">
        <v>25.903307888040715</v>
      </c>
      <c r="S42" s="29">
        <v>6739</v>
      </c>
      <c r="T42" s="29">
        <v>11128</v>
      </c>
      <c r="U42" s="29">
        <v>16974</v>
      </c>
      <c r="V42" s="29">
        <v>9182</v>
      </c>
      <c r="W42" s="27">
        <v>1.6512835732304496</v>
      </c>
      <c r="X42" s="29">
        <v>2524</v>
      </c>
      <c r="Y42" s="29">
        <v>29222</v>
      </c>
      <c r="Z42" s="27">
        <v>1.1155100423661555</v>
      </c>
      <c r="AB42" s="24">
        <v>-23.45</v>
      </c>
      <c r="AC42" s="28">
        <f t="shared" si="2"/>
        <v>-40.712468193384225</v>
      </c>
    </row>
    <row r="43" spans="1:29" x14ac:dyDescent="0.3">
      <c r="AC43" s="10"/>
    </row>
    <row r="44" spans="1:29" ht="15.6" x14ac:dyDescent="0.3">
      <c r="A44" s="95">
        <v>5</v>
      </c>
      <c r="B44" s="31" t="s">
        <v>107</v>
      </c>
      <c r="C44" s="39">
        <v>48.137475834526107</v>
      </c>
      <c r="D44" s="39">
        <v>5.7237357049518831</v>
      </c>
      <c r="E44" s="39">
        <v>46.138788460522008</v>
      </c>
      <c r="F44" s="39">
        <v>73.844446819275618</v>
      </c>
      <c r="G44" s="39">
        <v>3.3224899365752929</v>
      </c>
      <c r="H44" s="39">
        <v>320.74341852217913</v>
      </c>
      <c r="J44" s="39">
        <v>100</v>
      </c>
      <c r="K44" s="39">
        <v>84.729064039408868</v>
      </c>
      <c r="L44" s="39">
        <v>90.730337078651672</v>
      </c>
      <c r="M44" s="39">
        <v>88.343353373413493</v>
      </c>
      <c r="O44" s="39">
        <v>56.377730796335449</v>
      </c>
      <c r="P44" s="39">
        <v>6.0606060606060597</v>
      </c>
      <c r="Q44" s="39">
        <v>37.561663143058496</v>
      </c>
      <c r="S44" s="46">
        <v>12094</v>
      </c>
      <c r="T44" s="46">
        <v>19530</v>
      </c>
      <c r="U44" s="46">
        <v>28874</v>
      </c>
      <c r="V44" s="46">
        <v>17537</v>
      </c>
      <c r="W44" s="44">
        <f t="shared" ref="W44:W59" si="3">T44/S44</f>
        <v>1.6148503390110798</v>
      </c>
      <c r="X44" s="46">
        <v>4481</v>
      </c>
      <c r="Y44" s="46">
        <v>49592</v>
      </c>
      <c r="Z44" s="45">
        <f t="shared" ref="Z44:Z59" si="4">(LOG10(V44)-LOG10(X44))/(LOG10(Y44)-LOG10(V44))</f>
        <v>1.3125973212077229</v>
      </c>
      <c r="AB44" s="39">
        <v>22.03</v>
      </c>
      <c r="AC44" s="55">
        <f t="shared" si="2"/>
        <v>-56.377730796335449</v>
      </c>
    </row>
    <row r="45" spans="1:29" ht="15.6" x14ac:dyDescent="0.3">
      <c r="A45" s="95"/>
      <c r="B45" s="31" t="s">
        <v>108</v>
      </c>
      <c r="C45" s="39">
        <v>15.13946797497962</v>
      </c>
      <c r="D45" s="39">
        <v>67.424981167580469</v>
      </c>
      <c r="E45" s="39">
        <v>17.43555085743991</v>
      </c>
      <c r="F45" s="39">
        <v>68.207335136830807</v>
      </c>
      <c r="G45" s="39">
        <v>4.7212786497920751</v>
      </c>
      <c r="H45" s="39">
        <v>284.73952671512961</v>
      </c>
      <c r="J45" s="39">
        <v>39.853172522286314</v>
      </c>
      <c r="K45" s="39">
        <v>50.569105691056905</v>
      </c>
      <c r="L45" s="39">
        <v>26.349892008639308</v>
      </c>
      <c r="M45" s="39">
        <v>39.96649916247906</v>
      </c>
      <c r="O45" s="39">
        <v>9.9366538318221345</v>
      </c>
      <c r="P45" s="39">
        <v>64.811824618059859</v>
      </c>
      <c r="Q45" s="39">
        <v>25.251521550117996</v>
      </c>
      <c r="S45" s="46">
        <v>6506</v>
      </c>
      <c r="T45" s="46">
        <v>10170</v>
      </c>
      <c r="U45" s="46">
        <v>15228</v>
      </c>
      <c r="V45" s="46">
        <v>8244</v>
      </c>
      <c r="W45" s="44">
        <f t="shared" si="3"/>
        <v>1.5631724561942821</v>
      </c>
      <c r="X45" s="46">
        <v>2560</v>
      </c>
      <c r="Y45" s="46">
        <v>26276</v>
      </c>
      <c r="Z45" s="45">
        <f t="shared" si="4"/>
        <v>1.0088926471183717</v>
      </c>
      <c r="AB45" s="39">
        <v>-46.52</v>
      </c>
      <c r="AC45" s="55">
        <f t="shared" si="2"/>
        <v>-9.9366538318221345</v>
      </c>
    </row>
    <row r="46" spans="1:29" ht="15.6" x14ac:dyDescent="0.3">
      <c r="A46" s="95"/>
      <c r="B46" s="31" t="s">
        <v>109</v>
      </c>
      <c r="C46" s="39">
        <v>29.138335967777898</v>
      </c>
      <c r="D46" s="39">
        <v>36.942053971254509</v>
      </c>
      <c r="E46" s="39">
        <v>33.919610060967592</v>
      </c>
      <c r="F46" s="39">
        <v>72.634262461215258</v>
      </c>
      <c r="G46" s="39">
        <v>1.062952139675617</v>
      </c>
      <c r="H46" s="39">
        <v>101.0330372862518</v>
      </c>
      <c r="J46" s="39">
        <v>27.470355731225293</v>
      </c>
      <c r="K46" s="39">
        <v>22.889305816135096</v>
      </c>
      <c r="L46" s="39">
        <v>17.680826636050519</v>
      </c>
      <c r="M46" s="39">
        <v>22.923024754153953</v>
      </c>
      <c r="O46" s="39">
        <v>22.650056625141566</v>
      </c>
      <c r="P46" s="39">
        <v>41.562853907134766</v>
      </c>
      <c r="Q46" s="39">
        <v>35.787089467723668</v>
      </c>
      <c r="S46" s="46">
        <v>17209</v>
      </c>
      <c r="T46" s="46">
        <v>27387</v>
      </c>
      <c r="U46" s="46">
        <v>40091</v>
      </c>
      <c r="V46" s="46">
        <v>24153</v>
      </c>
      <c r="W46" s="44">
        <f t="shared" si="3"/>
        <v>1.5914347143936312</v>
      </c>
      <c r="X46" s="46">
        <v>6438</v>
      </c>
      <c r="Y46" s="46">
        <v>68977</v>
      </c>
      <c r="Z46" s="45">
        <f t="shared" si="4"/>
        <v>1.2599917743308597</v>
      </c>
      <c r="AB46" s="39">
        <v>-28.06</v>
      </c>
      <c r="AC46" s="55">
        <f t="shared" si="2"/>
        <v>-22.650056625141566</v>
      </c>
    </row>
    <row r="47" spans="1:29" ht="15.6" x14ac:dyDescent="0.3">
      <c r="A47" s="95"/>
      <c r="B47" s="31" t="s">
        <v>110</v>
      </c>
      <c r="C47" s="39">
        <v>10.85130643737582</v>
      </c>
      <c r="D47" s="39">
        <v>82.24716741272195</v>
      </c>
      <c r="E47" s="39">
        <v>6.9015261499022351</v>
      </c>
      <c r="F47" s="39">
        <v>74.662914164364338</v>
      </c>
      <c r="G47" s="39">
        <v>1.1777873229235409</v>
      </c>
      <c r="H47" s="39">
        <v>381.35991588234901</v>
      </c>
      <c r="J47" s="39">
        <v>29.341825902335462</v>
      </c>
      <c r="K47" s="39">
        <v>50.352112676056336</v>
      </c>
      <c r="L47" s="39">
        <v>16.867469879518072</v>
      </c>
      <c r="M47" s="39">
        <v>29.956243688993599</v>
      </c>
      <c r="O47" s="39">
        <v>6.589243060703402</v>
      </c>
      <c r="P47" s="39">
        <v>79.943991433984024</v>
      </c>
      <c r="Q47" s="39">
        <v>13.466765505312578</v>
      </c>
      <c r="S47" s="46">
        <v>7940</v>
      </c>
      <c r="T47" s="46">
        <v>13039</v>
      </c>
      <c r="U47" s="46">
        <v>20046</v>
      </c>
      <c r="V47" s="46">
        <v>11037</v>
      </c>
      <c r="W47" s="44">
        <f t="shared" si="3"/>
        <v>1.6421914357682619</v>
      </c>
      <c r="X47" s="46">
        <v>2964</v>
      </c>
      <c r="Y47" s="46">
        <v>34544</v>
      </c>
      <c r="Z47" s="45">
        <f t="shared" si="4"/>
        <v>1.1522663461653866</v>
      </c>
      <c r="AB47" s="39">
        <v>-56.36</v>
      </c>
      <c r="AC47" s="55">
        <f t="shared" si="2"/>
        <v>-6.589243060703402</v>
      </c>
    </row>
    <row r="48" spans="1:29" ht="15.6" x14ac:dyDescent="0.3">
      <c r="A48" s="95"/>
      <c r="B48" s="31" t="s">
        <v>111</v>
      </c>
      <c r="C48" s="39">
        <v>38.499979676202628</v>
      </c>
      <c r="D48" s="39">
        <v>22.232808329665669</v>
      </c>
      <c r="E48" s="39">
        <v>39.267211994131713</v>
      </c>
      <c r="F48" s="39">
        <v>71.378886196762323</v>
      </c>
      <c r="G48" s="39">
        <v>4.8966870898380872</v>
      </c>
      <c r="H48" s="39">
        <v>254.9074671976268</v>
      </c>
      <c r="J48" s="39">
        <v>84.2185128983308</v>
      </c>
      <c r="K48" s="39">
        <v>64.696356275303643</v>
      </c>
      <c r="L48" s="39">
        <v>55.784753363228702</v>
      </c>
      <c r="M48" s="39">
        <v>65.669657693585918</v>
      </c>
      <c r="O48" s="39">
        <v>35.13394817742644</v>
      </c>
      <c r="P48" s="39">
        <v>27.492314448836186</v>
      </c>
      <c r="Q48" s="39">
        <v>37.37373737373737</v>
      </c>
      <c r="S48" s="46">
        <v>8636</v>
      </c>
      <c r="T48" s="46">
        <v>14181</v>
      </c>
      <c r="U48" s="46">
        <v>21906</v>
      </c>
      <c r="V48" s="46">
        <v>11516</v>
      </c>
      <c r="W48" s="44">
        <f t="shared" si="3"/>
        <v>1.6420796665122741</v>
      </c>
      <c r="X48" s="46">
        <v>3237</v>
      </c>
      <c r="Y48" s="46">
        <v>37905</v>
      </c>
      <c r="Z48" s="45">
        <f t="shared" si="4"/>
        <v>1.0652579212476656</v>
      </c>
      <c r="AB48" s="39">
        <v>-14.22</v>
      </c>
      <c r="AC48" s="55">
        <f t="shared" si="2"/>
        <v>-35.13394817742644</v>
      </c>
    </row>
    <row r="49" spans="1:29" ht="15.6" x14ac:dyDescent="0.3">
      <c r="A49" s="95"/>
      <c r="B49" s="31" t="s">
        <v>112</v>
      </c>
      <c r="C49" s="39">
        <v>76.771416367318878</v>
      </c>
      <c r="D49" s="39">
        <v>6.9382584091119472</v>
      </c>
      <c r="E49" s="39">
        <v>16.29032522356918</v>
      </c>
      <c r="F49" s="39">
        <v>78.63732885569334</v>
      </c>
      <c r="G49" s="39">
        <v>4.924731168439612</v>
      </c>
      <c r="H49" s="39">
        <v>476.7142603173852</v>
      </c>
      <c r="J49" s="39">
        <v>100</v>
      </c>
      <c r="K49" s="39">
        <v>100</v>
      </c>
      <c r="L49" s="39">
        <v>97.538461538461547</v>
      </c>
      <c r="M49" s="39">
        <v>98.099117447386291</v>
      </c>
      <c r="O49" s="39">
        <v>84.745762711864401</v>
      </c>
      <c r="P49" s="39">
        <v>2.1186440677966099</v>
      </c>
      <c r="Q49" s="39">
        <v>13.135593220338981</v>
      </c>
      <c r="S49" s="46">
        <v>7080</v>
      </c>
      <c r="T49" s="46">
        <v>11862</v>
      </c>
      <c r="U49" s="46">
        <v>18040</v>
      </c>
      <c r="V49" s="46">
        <v>10274</v>
      </c>
      <c r="W49" s="44">
        <f t="shared" si="3"/>
        <v>1.6754237288135594</v>
      </c>
      <c r="X49" s="46">
        <v>2584</v>
      </c>
      <c r="Y49" s="46">
        <v>30967</v>
      </c>
      <c r="Z49" s="45">
        <f t="shared" si="4"/>
        <v>1.2510384560658672</v>
      </c>
      <c r="AB49" s="39">
        <v>45.94</v>
      </c>
      <c r="AC49" s="55">
        <f t="shared" si="2"/>
        <v>-84.745762711864401</v>
      </c>
    </row>
    <row r="50" spans="1:29" ht="15.6" x14ac:dyDescent="0.3">
      <c r="A50" s="95"/>
      <c r="B50" s="31" t="s">
        <v>113</v>
      </c>
      <c r="C50" s="39">
        <v>41.61300467399407</v>
      </c>
      <c r="D50" s="39">
        <v>35.472999443660107</v>
      </c>
      <c r="E50" s="39">
        <v>22.913995882345819</v>
      </c>
      <c r="F50" s="39">
        <v>65.609430987387896</v>
      </c>
      <c r="G50" s="39">
        <v>3.3282660653069609</v>
      </c>
      <c r="H50" s="39">
        <v>437.41322390735149</v>
      </c>
      <c r="J50" s="39">
        <v>62.204724409448822</v>
      </c>
      <c r="K50" s="39">
        <v>61.932650073206439</v>
      </c>
      <c r="L50" s="39">
        <v>37.312113174182137</v>
      </c>
      <c r="M50" s="39">
        <v>51.720310765815761</v>
      </c>
      <c r="O50" s="39">
        <v>32.428050263477907</v>
      </c>
      <c r="P50" s="39">
        <v>39.967571949736517</v>
      </c>
      <c r="Q50" s="39">
        <v>27.604377786785573</v>
      </c>
      <c r="S50" s="46">
        <v>10205</v>
      </c>
      <c r="T50" s="46">
        <v>17194</v>
      </c>
      <c r="U50" s="46">
        <v>25973</v>
      </c>
      <c r="V50" s="46">
        <v>16363</v>
      </c>
      <c r="W50" s="44">
        <f t="shared" si="3"/>
        <v>1.684860362567369</v>
      </c>
      <c r="X50" s="46">
        <v>3632</v>
      </c>
      <c r="Y50" s="46">
        <v>44515</v>
      </c>
      <c r="Z50" s="45">
        <f t="shared" si="4"/>
        <v>1.5040307050768589</v>
      </c>
      <c r="AB50" s="39">
        <v>-24.34</v>
      </c>
      <c r="AC50" s="55">
        <f t="shared" si="2"/>
        <v>-32.428050263477907</v>
      </c>
    </row>
    <row r="51" spans="1:29" ht="15.6" x14ac:dyDescent="0.3">
      <c r="A51" s="95"/>
      <c r="B51" s="31" t="s">
        <v>114</v>
      </c>
      <c r="C51" s="39">
        <v>66.29151461356625</v>
      </c>
      <c r="D51" s="39">
        <v>29.483519277535819</v>
      </c>
      <c r="E51" s="39">
        <v>4.2249661088979336</v>
      </c>
      <c r="F51" s="39">
        <v>63.290451038628817</v>
      </c>
      <c r="G51" s="39">
        <v>0.56845868377014996</v>
      </c>
      <c r="H51" s="39">
        <v>306.5135857835412</v>
      </c>
      <c r="J51" s="39">
        <v>20.167064439140802</v>
      </c>
      <c r="K51" s="39">
        <v>30.821917808219169</v>
      </c>
      <c r="L51" s="39">
        <v>12.634671890303617</v>
      </c>
      <c r="M51" s="39">
        <v>15.598149372108383</v>
      </c>
      <c r="O51" s="39">
        <v>55.363321799307961</v>
      </c>
      <c r="P51" s="39">
        <v>38.062283737024224</v>
      </c>
      <c r="Q51" s="39">
        <v>6.5743944636678195</v>
      </c>
      <c r="S51" s="46">
        <v>19658</v>
      </c>
      <c r="T51" s="46">
        <v>31011</v>
      </c>
      <c r="U51" s="46">
        <v>44585</v>
      </c>
      <c r="V51" s="46">
        <v>27757</v>
      </c>
      <c r="W51" s="44">
        <f t="shared" si="3"/>
        <v>1.5775256892868044</v>
      </c>
      <c r="X51" s="46">
        <v>7395</v>
      </c>
      <c r="Y51" s="46">
        <v>76714</v>
      </c>
      <c r="Z51" s="45">
        <f t="shared" si="4"/>
        <v>1.3010908519747177</v>
      </c>
      <c r="AB51" s="39">
        <v>-5.0599999999999996</v>
      </c>
      <c r="AC51" s="55">
        <f t="shared" si="2"/>
        <v>-55.363321799307961</v>
      </c>
    </row>
    <row r="52" spans="1:29" ht="15.6" x14ac:dyDescent="0.3">
      <c r="A52" s="95"/>
      <c r="B52" s="31" t="s">
        <v>115</v>
      </c>
      <c r="C52" s="39">
        <v>11.38441770738722</v>
      </c>
      <c r="D52" s="39">
        <v>34.66858802520575</v>
      </c>
      <c r="E52" s="39">
        <v>53.946994267407042</v>
      </c>
      <c r="F52" s="39">
        <v>74.380262475460768</v>
      </c>
      <c r="G52" s="39">
        <v>2.9412421759031711</v>
      </c>
      <c r="H52" s="39">
        <v>236.82233327999711</v>
      </c>
      <c r="J52" s="39">
        <v>76.776776776776785</v>
      </c>
      <c r="K52" s="39">
        <v>51.147540983606568</v>
      </c>
      <c r="L52" s="39">
        <v>56.862745098039213</v>
      </c>
      <c r="M52" s="39">
        <v>59.777571825764596</v>
      </c>
      <c r="O52" s="39">
        <v>11.269192844062545</v>
      </c>
      <c r="P52" s="39">
        <v>40.82265107761657</v>
      </c>
      <c r="Q52" s="39">
        <v>47.908156078320886</v>
      </c>
      <c r="S52" s="46">
        <v>12181</v>
      </c>
      <c r="T52" s="46">
        <v>19232</v>
      </c>
      <c r="U52" s="46">
        <v>28415</v>
      </c>
      <c r="V52" s="46">
        <v>17117</v>
      </c>
      <c r="W52" s="44">
        <f t="shared" si="3"/>
        <v>1.5788523109761103</v>
      </c>
      <c r="X52" s="46">
        <v>4648</v>
      </c>
      <c r="Y52" s="46">
        <v>48973</v>
      </c>
      <c r="Z52" s="45">
        <f t="shared" si="4"/>
        <v>1.2401434717305968</v>
      </c>
      <c r="AB52" s="39">
        <v>-31.78</v>
      </c>
      <c r="AC52" s="55">
        <f t="shared" si="2"/>
        <v>-11.269192844062545</v>
      </c>
    </row>
    <row r="53" spans="1:29" ht="15.6" x14ac:dyDescent="0.3">
      <c r="A53" s="95"/>
      <c r="B53" s="31" t="s">
        <v>116</v>
      </c>
      <c r="C53" s="39">
        <v>45.567099506334927</v>
      </c>
      <c r="D53" s="39">
        <v>15.1998842480915</v>
      </c>
      <c r="E53" s="39">
        <v>39.233016245573573</v>
      </c>
      <c r="F53" s="39">
        <v>74.886854030191898</v>
      </c>
      <c r="G53" s="39">
        <v>4.280840078489855</v>
      </c>
      <c r="H53" s="39">
        <v>278.22881570085877</v>
      </c>
      <c r="J53" s="39">
        <v>99.380165289256198</v>
      </c>
      <c r="K53" s="39">
        <v>83.781706379707927</v>
      </c>
      <c r="L53" s="39">
        <v>83.894058697208308</v>
      </c>
      <c r="M53" s="39">
        <v>86.203645505971082</v>
      </c>
      <c r="O53" s="39">
        <v>46.647230320699705</v>
      </c>
      <c r="P53" s="39">
        <v>17.725947521865887</v>
      </c>
      <c r="Q53" s="39">
        <v>35.626822157434404</v>
      </c>
      <c r="S53" s="46">
        <v>8349</v>
      </c>
      <c r="T53" s="46">
        <v>13740</v>
      </c>
      <c r="U53" s="46">
        <v>20978</v>
      </c>
      <c r="V53" s="46">
        <v>12254</v>
      </c>
      <c r="W53" s="44">
        <f t="shared" si="3"/>
        <v>1.6457060725835428</v>
      </c>
      <c r="X53" s="46">
        <v>3100</v>
      </c>
      <c r="Y53" s="46">
        <v>36159</v>
      </c>
      <c r="Z53" s="45">
        <f t="shared" si="4"/>
        <v>1.2702005418635633</v>
      </c>
      <c r="AB53" s="39">
        <v>3.82</v>
      </c>
      <c r="AC53" s="55">
        <f t="shared" si="2"/>
        <v>-46.647230320699705</v>
      </c>
    </row>
    <row r="54" spans="1:29" ht="15.6" x14ac:dyDescent="0.3">
      <c r="A54" s="95"/>
      <c r="B54" s="31" t="s">
        <v>117</v>
      </c>
      <c r="C54" s="39">
        <v>9.3274770832810212</v>
      </c>
      <c r="D54" s="39">
        <v>42.130400839849003</v>
      </c>
      <c r="E54" s="39">
        <v>48.542122076869987</v>
      </c>
      <c r="F54" s="39">
        <v>62.412986382842057</v>
      </c>
      <c r="G54" s="39">
        <v>1.986792735652998</v>
      </c>
      <c r="H54" s="39">
        <v>64.087909609079361</v>
      </c>
      <c r="J54" s="39">
        <v>9.5320623916810945</v>
      </c>
      <c r="K54" s="39">
        <v>8.0315997366688592</v>
      </c>
      <c r="L54" s="39">
        <v>9.057971014492761</v>
      </c>
      <c r="M54" s="39">
        <v>8.7148185825703717</v>
      </c>
      <c r="O54" s="39">
        <v>6.1919504643962853</v>
      </c>
      <c r="P54" s="39">
        <v>48.869969040247682</v>
      </c>
      <c r="Q54" s="39">
        <v>44.938080495356033</v>
      </c>
      <c r="S54" s="46">
        <v>22988</v>
      </c>
      <c r="T54" s="46">
        <v>36332</v>
      </c>
      <c r="U54" s="46">
        <v>54004</v>
      </c>
      <c r="V54" s="46">
        <v>31583</v>
      </c>
      <c r="W54" s="44">
        <f t="shared" si="3"/>
        <v>1.5804767704889509</v>
      </c>
      <c r="X54" s="46">
        <v>8803</v>
      </c>
      <c r="Y54" s="46">
        <v>92703</v>
      </c>
      <c r="Z54" s="45">
        <f t="shared" si="4"/>
        <v>1.186430146843592</v>
      </c>
      <c r="AB54" s="39">
        <v>-37.229999999999997</v>
      </c>
      <c r="AC54" s="55">
        <f t="shared" si="2"/>
        <v>-6.1919504643962853</v>
      </c>
    </row>
    <row r="55" spans="1:29" ht="15.6" x14ac:dyDescent="0.3">
      <c r="A55" s="95"/>
      <c r="B55" s="31" t="s">
        <v>118</v>
      </c>
      <c r="C55" s="39">
        <v>12.86149239682889</v>
      </c>
      <c r="D55" s="39">
        <v>16.521658331365941</v>
      </c>
      <c r="E55" s="39">
        <v>70.616849271805165</v>
      </c>
      <c r="F55" s="39">
        <v>67.341491710394621</v>
      </c>
      <c r="G55" s="39">
        <v>0.91699948379769924</v>
      </c>
      <c r="H55" s="39">
        <v>239.21898789703849</v>
      </c>
      <c r="J55" s="39">
        <v>43.697478991596626</v>
      </c>
      <c r="K55" s="39">
        <v>16.770783277270539</v>
      </c>
      <c r="L55" s="39">
        <v>29.287598944591021</v>
      </c>
      <c r="M55" s="39">
        <v>22.752043596730253</v>
      </c>
      <c r="O55" s="39">
        <v>16.227180527383371</v>
      </c>
      <c r="P55" s="39">
        <v>28.1947261663286</v>
      </c>
      <c r="Q55" s="39">
        <v>55.578093306288032</v>
      </c>
      <c r="S55" s="46">
        <v>27903</v>
      </c>
      <c r="T55" s="46">
        <v>44869</v>
      </c>
      <c r="U55" s="46">
        <v>66321</v>
      </c>
      <c r="V55" s="46">
        <v>39054</v>
      </c>
      <c r="W55" s="44">
        <f t="shared" si="3"/>
        <v>1.6080349783177437</v>
      </c>
      <c r="X55" s="46">
        <v>10434</v>
      </c>
      <c r="Y55" s="46">
        <v>113623</v>
      </c>
      <c r="Z55" s="45">
        <f t="shared" si="4"/>
        <v>1.2359072605927985</v>
      </c>
      <c r="AB55" s="39">
        <v>-23.98</v>
      </c>
      <c r="AC55" s="55">
        <f t="shared" si="2"/>
        <v>-16.227180527383371</v>
      </c>
    </row>
    <row r="56" spans="1:29" ht="15.6" x14ac:dyDescent="0.3">
      <c r="A56" s="95"/>
      <c r="B56" s="31" t="s">
        <v>119</v>
      </c>
      <c r="C56" s="39">
        <v>5</v>
      </c>
      <c r="D56" s="39">
        <v>5</v>
      </c>
      <c r="E56" s="39">
        <v>90</v>
      </c>
      <c r="F56" s="39">
        <v>75</v>
      </c>
      <c r="G56" s="39">
        <v>0.1</v>
      </c>
      <c r="H56" s="39">
        <v>240</v>
      </c>
      <c r="J56" s="39">
        <v>83.802816901408448</v>
      </c>
      <c r="K56" s="39">
        <v>11.315209404849369</v>
      </c>
      <c r="L56" s="39">
        <v>55.128205128205131</v>
      </c>
      <c r="M56" s="39">
        <v>16.986754966887418</v>
      </c>
      <c r="O56" s="39">
        <v>14.422210203713719</v>
      </c>
      <c r="P56" s="39">
        <v>11.032990805840996</v>
      </c>
      <c r="Q56" s="39">
        <v>74.544798990445287</v>
      </c>
      <c r="S56" s="46">
        <v>24034</v>
      </c>
      <c r="T56" s="46">
        <v>31506</v>
      </c>
      <c r="U56" s="46">
        <v>40968</v>
      </c>
      <c r="V56" s="46">
        <v>27466</v>
      </c>
      <c r="W56" s="44">
        <f t="shared" si="3"/>
        <v>1.3108929017225597</v>
      </c>
      <c r="X56" s="46">
        <v>11133</v>
      </c>
      <c r="Y56" s="46">
        <v>69558</v>
      </c>
      <c r="Z56" s="45">
        <f t="shared" si="4"/>
        <v>0.97182897580565331</v>
      </c>
      <c r="AB56" s="39">
        <v>-4.8899999999999997</v>
      </c>
      <c r="AC56" s="55">
        <f t="shared" si="2"/>
        <v>-14.422210203713719</v>
      </c>
    </row>
    <row r="57" spans="1:29" ht="15.6" x14ac:dyDescent="0.3">
      <c r="A57" s="95"/>
      <c r="B57" s="31" t="s">
        <v>120</v>
      </c>
      <c r="C57" s="39">
        <v>25</v>
      </c>
      <c r="D57" s="39">
        <v>5</v>
      </c>
      <c r="E57" s="39">
        <v>70</v>
      </c>
      <c r="F57" s="39">
        <v>75</v>
      </c>
      <c r="G57" s="39">
        <v>0.1</v>
      </c>
      <c r="H57" s="39">
        <v>240</v>
      </c>
      <c r="J57" s="39">
        <v>57.971014492753625</v>
      </c>
      <c r="K57" s="39">
        <v>9.2502434274586047</v>
      </c>
      <c r="L57" s="39">
        <v>25.318246110325315</v>
      </c>
      <c r="M57" s="39">
        <v>15.488099344601569</v>
      </c>
      <c r="O57" s="39">
        <v>37.986704653371319</v>
      </c>
      <c r="P57" s="39">
        <v>8.8319088319088337</v>
      </c>
      <c r="Q57" s="39">
        <v>53.181386514719854</v>
      </c>
      <c r="S57" s="46">
        <v>28755</v>
      </c>
      <c r="T57" s="46">
        <v>47543</v>
      </c>
      <c r="U57" s="46">
        <v>72025</v>
      </c>
      <c r="V57" s="46">
        <v>40131</v>
      </c>
      <c r="W57" s="44">
        <f t="shared" si="3"/>
        <v>1.6533820205181708</v>
      </c>
      <c r="X57" s="46">
        <v>10607</v>
      </c>
      <c r="Y57" s="46">
        <v>123842</v>
      </c>
      <c r="Z57" s="45">
        <f t="shared" si="4"/>
        <v>1.1808369680338935</v>
      </c>
      <c r="AB57" s="39">
        <v>5.99</v>
      </c>
      <c r="AC57" s="55">
        <f t="shared" si="2"/>
        <v>-37.986704653371319</v>
      </c>
    </row>
    <row r="58" spans="1:29" ht="15.6" x14ac:dyDescent="0.3">
      <c r="A58" s="95"/>
      <c r="B58" s="31" t="s">
        <v>122</v>
      </c>
      <c r="C58" s="39">
        <v>39.452427329672133</v>
      </c>
      <c r="D58" s="39">
        <v>13.791820263838501</v>
      </c>
      <c r="E58" s="39">
        <v>46.755752406489371</v>
      </c>
      <c r="F58" s="39">
        <v>78.889893982559443</v>
      </c>
      <c r="G58" s="39">
        <v>3.2596048526838421</v>
      </c>
      <c r="H58" s="39">
        <v>67.170731909573078</v>
      </c>
      <c r="J58" s="39">
        <v>49.82206405693951</v>
      </c>
      <c r="K58" s="39">
        <v>44.243520192887274</v>
      </c>
      <c r="L58" s="39">
        <v>43.022136669874875</v>
      </c>
      <c r="M58" s="39">
        <v>44.343739509902655</v>
      </c>
      <c r="O58" s="39">
        <v>50.825921219822114</v>
      </c>
      <c r="P58" s="39">
        <v>6.7344345616264292</v>
      </c>
      <c r="Q58" s="39">
        <v>42.439644218551464</v>
      </c>
      <c r="S58" s="46">
        <v>11692</v>
      </c>
      <c r="T58" s="46">
        <v>18534</v>
      </c>
      <c r="U58" s="46">
        <v>27614</v>
      </c>
      <c r="V58" s="46">
        <v>15750</v>
      </c>
      <c r="W58" s="44">
        <f t="shared" si="3"/>
        <v>1.5851864522750598</v>
      </c>
      <c r="X58" s="46">
        <v>4486</v>
      </c>
      <c r="Y58" s="46">
        <v>47720</v>
      </c>
      <c r="Z58" s="45">
        <f t="shared" si="4"/>
        <v>1.1329430193488077</v>
      </c>
      <c r="AB58" s="39">
        <v>4.7699999999999996</v>
      </c>
      <c r="AC58" s="55">
        <f t="shared" si="2"/>
        <v>-50.825921219822114</v>
      </c>
    </row>
    <row r="59" spans="1:29" ht="15.6" x14ac:dyDescent="0.3">
      <c r="A59" s="95"/>
      <c r="B59" s="31" t="s">
        <v>123</v>
      </c>
      <c r="C59" s="39">
        <v>35.818897700000001</v>
      </c>
      <c r="D59" s="39">
        <v>10.306069150000001</v>
      </c>
      <c r="E59" s="39">
        <v>53.87503315</v>
      </c>
      <c r="F59" s="39">
        <v>69.788146749999996</v>
      </c>
      <c r="G59" s="39">
        <v>4.9314850610000001</v>
      </c>
      <c r="H59" s="39">
        <v>126.9982419</v>
      </c>
      <c r="J59" s="39">
        <v>67.750677506775077</v>
      </c>
      <c r="K59" s="39">
        <v>48.482805124747145</v>
      </c>
      <c r="L59" s="39">
        <v>47.350427350427346</v>
      </c>
      <c r="M59" s="39">
        <v>50.397088021178028</v>
      </c>
      <c r="O59" s="39">
        <v>40.983606557377051</v>
      </c>
      <c r="P59" s="39">
        <v>19.979508196721312</v>
      </c>
      <c r="Q59" s="39">
        <v>39.036885245901644</v>
      </c>
      <c r="S59" s="46">
        <v>9339</v>
      </c>
      <c r="T59" s="46">
        <v>14995</v>
      </c>
      <c r="U59" s="46">
        <v>22236</v>
      </c>
      <c r="V59" s="46">
        <v>14146</v>
      </c>
      <c r="W59" s="44">
        <f t="shared" si="3"/>
        <v>1.6056322946782311</v>
      </c>
      <c r="X59" s="46">
        <v>3447</v>
      </c>
      <c r="Y59" s="46">
        <v>38095</v>
      </c>
      <c r="Z59" s="45">
        <f t="shared" si="4"/>
        <v>1.4252520914782552</v>
      </c>
      <c r="AB59" s="39">
        <v>-2.37</v>
      </c>
      <c r="AC59" s="55">
        <f t="shared" si="2"/>
        <v>-40.983606557377051</v>
      </c>
    </row>
    <row r="60" spans="1:29" x14ac:dyDescent="0.3">
      <c r="AC60" s="10"/>
    </row>
    <row r="61" spans="1:29" ht="15.6" x14ac:dyDescent="0.3">
      <c r="A61" s="91">
        <v>6</v>
      </c>
      <c r="B61" s="47" t="s">
        <v>121</v>
      </c>
      <c r="C61" s="54">
        <v>35</v>
      </c>
      <c r="D61" s="54">
        <v>5</v>
      </c>
      <c r="E61" s="54">
        <v>60</v>
      </c>
      <c r="F61" s="54">
        <v>65</v>
      </c>
      <c r="G61" s="54">
        <v>0.5</v>
      </c>
      <c r="H61" s="54">
        <v>120</v>
      </c>
      <c r="J61" s="54">
        <v>44.366197183098585</v>
      </c>
      <c r="K61" s="54">
        <v>4.4307058217413768</v>
      </c>
      <c r="L61" s="54">
        <v>13.873370577281197</v>
      </c>
      <c r="M61" s="54">
        <v>9.4393411466582204</v>
      </c>
      <c r="O61" s="54">
        <v>51.914341336794287</v>
      </c>
      <c r="P61" s="54">
        <v>5.1914341336794294</v>
      </c>
      <c r="Q61" s="54">
        <v>42.894224529526284</v>
      </c>
      <c r="S61" s="54">
        <v>34907</v>
      </c>
      <c r="T61" s="54">
        <v>58040</v>
      </c>
      <c r="U61" s="54">
        <v>89909</v>
      </c>
      <c r="V61" s="54">
        <v>51405</v>
      </c>
      <c r="W61" s="54">
        <v>1.6627037556937003</v>
      </c>
      <c r="X61" s="54">
        <v>13037</v>
      </c>
      <c r="Y61" s="54">
        <v>153986</v>
      </c>
      <c r="Z61" s="54">
        <v>1.2504887029381946</v>
      </c>
      <c r="AB61" s="54">
        <v>20.84</v>
      </c>
      <c r="AC61" s="58">
        <f t="shared" si="2"/>
        <v>-51.914341336794287</v>
      </c>
    </row>
    <row r="62" spans="1:29" ht="15.6" x14ac:dyDescent="0.3">
      <c r="A62" s="91"/>
      <c r="B62" s="47" t="s">
        <v>125</v>
      </c>
      <c r="C62" s="54">
        <v>15</v>
      </c>
      <c r="D62" s="54">
        <v>5</v>
      </c>
      <c r="E62" s="54">
        <v>80</v>
      </c>
      <c r="F62" s="54">
        <v>70</v>
      </c>
      <c r="G62" s="54">
        <v>1</v>
      </c>
      <c r="H62" s="54">
        <v>150</v>
      </c>
      <c r="J62" s="54">
        <v>65.408805031446548</v>
      </c>
      <c r="K62" s="54">
        <v>21.703089675960818</v>
      </c>
      <c r="L62" s="54">
        <v>52.390852390852395</v>
      </c>
      <c r="M62" s="54">
        <v>28.293867638129921</v>
      </c>
      <c r="O62" s="54">
        <v>32.813781788351108</v>
      </c>
      <c r="P62" s="54">
        <v>4.8400328137817876</v>
      </c>
      <c r="Q62" s="54">
        <v>62.346185397867103</v>
      </c>
      <c r="S62" s="54">
        <v>19866</v>
      </c>
      <c r="T62" s="54">
        <v>29029</v>
      </c>
      <c r="U62" s="54">
        <v>40915</v>
      </c>
      <c r="V62" s="54">
        <v>24356</v>
      </c>
      <c r="W62" s="54">
        <v>1.4612403100775193</v>
      </c>
      <c r="X62" s="54">
        <v>8222</v>
      </c>
      <c r="Y62" s="54">
        <v>70786</v>
      </c>
      <c r="Z62" s="54">
        <v>1.0178854867028775</v>
      </c>
      <c r="AB62" s="54">
        <v>3.79</v>
      </c>
      <c r="AC62" s="58">
        <f t="shared" si="2"/>
        <v>-32.813781788351108</v>
      </c>
    </row>
    <row r="63" spans="1:29" ht="15.6" x14ac:dyDescent="0.3">
      <c r="A63" s="91"/>
      <c r="B63" s="47" t="s">
        <v>126</v>
      </c>
      <c r="C63" s="54">
        <v>45</v>
      </c>
      <c r="D63" s="54">
        <v>10</v>
      </c>
      <c r="E63" s="54">
        <v>45</v>
      </c>
      <c r="F63" s="54">
        <v>75</v>
      </c>
      <c r="G63" s="54">
        <v>1.5</v>
      </c>
      <c r="H63" s="54">
        <v>180</v>
      </c>
      <c r="J63" s="54">
        <v>87.058823529411768</v>
      </c>
      <c r="K63" s="54">
        <v>49.586206896551722</v>
      </c>
      <c r="L63" s="54">
        <v>55.875831485587589</v>
      </c>
      <c r="M63" s="54">
        <v>55.493786788750811</v>
      </c>
      <c r="O63" s="54">
        <v>51.216389244558258</v>
      </c>
      <c r="P63" s="54">
        <v>8.7067861715749046</v>
      </c>
      <c r="Q63" s="54">
        <v>40.076824583866838</v>
      </c>
      <c r="S63" s="54">
        <v>14294</v>
      </c>
      <c r="T63" s="54">
        <v>24758</v>
      </c>
      <c r="U63" s="54">
        <v>38516</v>
      </c>
      <c r="V63" s="54">
        <v>21095</v>
      </c>
      <c r="W63" s="54">
        <v>1.7320554078634391</v>
      </c>
      <c r="X63" s="54">
        <v>5123</v>
      </c>
      <c r="Y63" s="54">
        <v>66502</v>
      </c>
      <c r="Z63" s="54">
        <v>1.2326256747018696</v>
      </c>
      <c r="AB63" s="54">
        <v>12.97</v>
      </c>
      <c r="AC63" s="58">
        <f t="shared" si="2"/>
        <v>-51.216389244558258</v>
      </c>
    </row>
    <row r="64" spans="1:29" ht="15.6" x14ac:dyDescent="0.3">
      <c r="A64" s="91"/>
      <c r="B64" s="47" t="s">
        <v>127</v>
      </c>
      <c r="C64" s="54">
        <v>55</v>
      </c>
      <c r="D64" s="54">
        <v>10</v>
      </c>
      <c r="E64" s="54">
        <v>35</v>
      </c>
      <c r="F64" s="54">
        <v>80</v>
      </c>
      <c r="G64" s="54">
        <v>2</v>
      </c>
      <c r="H64" s="54">
        <v>210</v>
      </c>
      <c r="J64" s="54">
        <v>95.102040816326522</v>
      </c>
      <c r="K64" s="54">
        <v>78.104875804967804</v>
      </c>
      <c r="L64" s="54">
        <v>72.929542645241042</v>
      </c>
      <c r="M64" s="54">
        <v>76.677966101694921</v>
      </c>
      <c r="O64" s="54">
        <v>55.478502080443825</v>
      </c>
      <c r="P64" s="54">
        <v>9.4313453536754501</v>
      </c>
      <c r="Q64" s="54">
        <v>35.090152565880715</v>
      </c>
      <c r="S64" s="54">
        <v>11921</v>
      </c>
      <c r="T64" s="54">
        <v>19993</v>
      </c>
      <c r="U64" s="54">
        <v>30234</v>
      </c>
      <c r="V64" s="54">
        <v>18179</v>
      </c>
      <c r="W64" s="54">
        <v>1.6771244023152421</v>
      </c>
      <c r="X64" s="54">
        <v>4238</v>
      </c>
      <c r="Y64" s="54">
        <v>52098</v>
      </c>
      <c r="Z64" s="54">
        <v>1.38306740028282</v>
      </c>
      <c r="AB64" s="54">
        <v>22.62</v>
      </c>
      <c r="AC64" s="58">
        <f t="shared" si="2"/>
        <v>-55.478502080443825</v>
      </c>
    </row>
    <row r="65" spans="1:29" ht="15.6" x14ac:dyDescent="0.3">
      <c r="A65" s="91"/>
      <c r="B65" s="47" t="s">
        <v>128</v>
      </c>
      <c r="C65" s="54">
        <v>65</v>
      </c>
      <c r="D65" s="54">
        <v>15</v>
      </c>
      <c r="E65" s="54">
        <v>20</v>
      </c>
      <c r="F65" s="54">
        <v>80</v>
      </c>
      <c r="G65" s="54">
        <v>0.5</v>
      </c>
      <c r="H65" s="54">
        <v>210</v>
      </c>
      <c r="J65" s="54">
        <v>61.111111111111114</v>
      </c>
      <c r="K65" s="54">
        <v>53.025477707006374</v>
      </c>
      <c r="L65" s="54">
        <v>37.980295566502463</v>
      </c>
      <c r="M65" s="54">
        <v>44.173177083333336</v>
      </c>
      <c r="O65" s="54">
        <v>71.877807726864347</v>
      </c>
      <c r="P65" s="54">
        <v>6.4690026954177888</v>
      </c>
      <c r="Q65" s="54">
        <v>21.653189577717878</v>
      </c>
      <c r="S65" s="54">
        <v>17109</v>
      </c>
      <c r="T65" s="54">
        <v>31459</v>
      </c>
      <c r="U65" s="54">
        <v>49576</v>
      </c>
      <c r="V65" s="54">
        <v>28157</v>
      </c>
      <c r="W65" s="54">
        <v>1.8387398445262728</v>
      </c>
      <c r="X65" s="54">
        <v>5689</v>
      </c>
      <c r="Y65" s="54">
        <v>85282</v>
      </c>
      <c r="Z65" s="54">
        <v>1.4431587463876612</v>
      </c>
      <c r="AB65" s="54">
        <v>13.73</v>
      </c>
      <c r="AC65" s="58">
        <f t="shared" si="2"/>
        <v>-71.877807726864347</v>
      </c>
    </row>
    <row r="66" spans="1:29" ht="15.6" x14ac:dyDescent="0.3">
      <c r="A66" s="91"/>
      <c r="B66" s="47" t="s">
        <v>129</v>
      </c>
      <c r="C66" s="54">
        <v>75</v>
      </c>
      <c r="D66" s="54">
        <v>15</v>
      </c>
      <c r="E66" s="54">
        <v>10</v>
      </c>
      <c r="F66" s="54">
        <v>75</v>
      </c>
      <c r="G66" s="54">
        <v>1</v>
      </c>
      <c r="H66" s="54">
        <v>180</v>
      </c>
      <c r="J66" s="54">
        <v>45.386533665835415</v>
      </c>
      <c r="K66" s="54">
        <v>53.26797385620916</v>
      </c>
      <c r="L66" s="54">
        <v>31.470973374072454</v>
      </c>
      <c r="M66" s="54">
        <v>35.557038025350238</v>
      </c>
      <c r="O66" s="54">
        <v>76.48183556405354</v>
      </c>
      <c r="P66" s="54">
        <v>11.854684512428298</v>
      </c>
      <c r="Q66" s="54">
        <v>11.663479923518164</v>
      </c>
      <c r="S66" s="54">
        <v>12132</v>
      </c>
      <c r="T66" s="54">
        <v>21626</v>
      </c>
      <c r="U66" s="54">
        <v>33086</v>
      </c>
      <c r="V66" s="54">
        <v>20078</v>
      </c>
      <c r="W66" s="54">
        <v>1.7825585229146059</v>
      </c>
      <c r="X66" s="54">
        <v>4084</v>
      </c>
      <c r="Y66" s="54">
        <v>56665</v>
      </c>
      <c r="Z66" s="54">
        <v>1.5349384061594817</v>
      </c>
      <c r="AB66" s="54">
        <v>18.899999999999999</v>
      </c>
      <c r="AC66" s="58">
        <f t="shared" si="2"/>
        <v>-76.48183556405354</v>
      </c>
    </row>
    <row r="67" spans="1:29" ht="15.6" x14ac:dyDescent="0.3">
      <c r="A67" s="91"/>
      <c r="B67" s="47" t="s">
        <v>130</v>
      </c>
      <c r="C67" s="54">
        <v>85</v>
      </c>
      <c r="D67" s="54">
        <v>10</v>
      </c>
      <c r="E67" s="54">
        <v>5</v>
      </c>
      <c r="F67" s="54">
        <v>70</v>
      </c>
      <c r="G67" s="54">
        <v>1.5</v>
      </c>
      <c r="H67" s="54">
        <v>150</v>
      </c>
      <c r="J67" s="54">
        <v>25.992779783393516</v>
      </c>
      <c r="K67" s="54">
        <v>47.133757961783438</v>
      </c>
      <c r="L67" s="54">
        <v>28.923523015585349</v>
      </c>
      <c r="M67" s="54">
        <v>29.564672721578454</v>
      </c>
      <c r="O67" s="54">
        <v>83.594566353187034</v>
      </c>
      <c r="P67" s="54">
        <v>10.449320794148379</v>
      </c>
      <c r="Q67" s="54">
        <v>5.9561128526645764</v>
      </c>
      <c r="S67" s="54">
        <v>11768</v>
      </c>
      <c r="T67" s="54">
        <v>20740</v>
      </c>
      <c r="U67" s="54">
        <v>31251</v>
      </c>
      <c r="V67" s="54">
        <v>19633</v>
      </c>
      <c r="W67" s="54">
        <v>1.7624065261726716</v>
      </c>
      <c r="X67" s="54">
        <v>3988</v>
      </c>
      <c r="Y67" s="54">
        <v>53371</v>
      </c>
      <c r="Z67" s="54">
        <v>1.5938331899340408</v>
      </c>
      <c r="AB67" s="54">
        <v>34.909999999999997</v>
      </c>
      <c r="AC67" s="58">
        <f t="shared" si="2"/>
        <v>-83.594566353187034</v>
      </c>
    </row>
    <row r="68" spans="1:29" ht="15.6" x14ac:dyDescent="0.3">
      <c r="A68" s="91"/>
      <c r="B68" s="47" t="s">
        <v>131</v>
      </c>
      <c r="C68" s="54">
        <v>75</v>
      </c>
      <c r="D68" s="54">
        <v>10</v>
      </c>
      <c r="E68" s="54">
        <v>15</v>
      </c>
      <c r="F68" s="54">
        <v>65</v>
      </c>
      <c r="G68" s="54">
        <v>2</v>
      </c>
      <c r="H68" s="54">
        <v>120</v>
      </c>
      <c r="J68" s="54">
        <v>25.92592592592592</v>
      </c>
      <c r="K68" s="54">
        <v>24.668874172185429</v>
      </c>
      <c r="L68" s="54">
        <v>18.10845706907682</v>
      </c>
      <c r="M68" s="54">
        <v>19.763138415988159</v>
      </c>
      <c r="O68" s="54">
        <v>76.701821668264614</v>
      </c>
      <c r="P68" s="54">
        <v>6.5196548418024927</v>
      </c>
      <c r="Q68" s="54">
        <v>16.77852348993288</v>
      </c>
      <c r="S68" s="54">
        <v>16118</v>
      </c>
      <c r="T68" s="54">
        <v>28127</v>
      </c>
      <c r="U68" s="54">
        <v>42170</v>
      </c>
      <c r="V68" s="54">
        <v>26190</v>
      </c>
      <c r="W68" s="54">
        <v>1.7450676262563594</v>
      </c>
      <c r="X68" s="54">
        <v>5542</v>
      </c>
      <c r="Y68" s="54">
        <v>72107</v>
      </c>
      <c r="Z68" s="54">
        <v>1.5334349294074723</v>
      </c>
      <c r="AB68" s="54">
        <v>31.43</v>
      </c>
      <c r="AC68" s="58">
        <f t="shared" ref="AC68:AC80" si="5">-O68</f>
        <v>-76.701821668264614</v>
      </c>
    </row>
    <row r="69" spans="1:29" ht="15.6" x14ac:dyDescent="0.3">
      <c r="A69" s="91"/>
      <c r="B69" s="47" t="s">
        <v>132</v>
      </c>
      <c r="C69" s="54">
        <v>5.8171414836313167</v>
      </c>
      <c r="D69" s="54">
        <v>23.13628940322435</v>
      </c>
      <c r="E69" s="54">
        <v>76.046569113144329</v>
      </c>
      <c r="F69" s="54">
        <v>73.902678322046995</v>
      </c>
      <c r="G69" s="54">
        <v>0.19712415697984401</v>
      </c>
      <c r="H69" s="54">
        <v>126.7059550434351</v>
      </c>
      <c r="J69" s="54">
        <v>31.752873563218387</v>
      </c>
      <c r="K69" s="54">
        <v>6.9007758268681112</v>
      </c>
      <c r="L69" s="54">
        <v>17.204301075268813</v>
      </c>
      <c r="M69" s="54">
        <v>12.66886820774541</v>
      </c>
      <c r="O69" s="54">
        <v>5.3379595649562965</v>
      </c>
      <c r="P69" s="54">
        <v>35.804363781944353</v>
      </c>
      <c r="Q69" s="54">
        <v>58.857676653099354</v>
      </c>
      <c r="S69" s="54">
        <v>36211</v>
      </c>
      <c r="T69" s="54">
        <v>60224</v>
      </c>
      <c r="U69" s="54">
        <v>90386</v>
      </c>
      <c r="V69" s="54">
        <v>56831</v>
      </c>
      <c r="W69" s="54">
        <v>1.6631410344922815</v>
      </c>
      <c r="X69" s="54">
        <v>13190</v>
      </c>
      <c r="Y69" s="54">
        <v>154462</v>
      </c>
      <c r="Z69" s="54">
        <v>1.4608185008602852</v>
      </c>
      <c r="AB69" s="54">
        <v>-31.32</v>
      </c>
      <c r="AC69" s="58">
        <f t="shared" si="5"/>
        <v>-5.3379595649562965</v>
      </c>
    </row>
    <row r="70" spans="1:29" ht="15.6" x14ac:dyDescent="0.3">
      <c r="A70" s="91"/>
      <c r="B70" s="47" t="s">
        <v>133</v>
      </c>
      <c r="C70" s="54">
        <v>12.838396188867019</v>
      </c>
      <c r="D70" s="54">
        <v>12.391390864366899</v>
      </c>
      <c r="E70" s="54">
        <v>79.77021294676608</v>
      </c>
      <c r="F70" s="54">
        <v>61.931941527873278</v>
      </c>
      <c r="G70" s="54">
        <v>1.326026083091274</v>
      </c>
      <c r="H70" s="54">
        <v>451.48481899872422</v>
      </c>
      <c r="J70" s="54">
        <v>57.306590257879655</v>
      </c>
      <c r="K70" s="54">
        <v>23.964616003216733</v>
      </c>
      <c r="L70" s="54">
        <v>50.389610389610382</v>
      </c>
      <c r="M70" s="54">
        <v>30.735796336541455</v>
      </c>
      <c r="O70" s="54">
        <v>20.817069997397866</v>
      </c>
      <c r="P70" s="54">
        <v>19.41191777257351</v>
      </c>
      <c r="Q70" s="54">
        <v>59.771012230028632</v>
      </c>
      <c r="S70" s="54">
        <v>22253</v>
      </c>
      <c r="T70" s="54">
        <v>36518</v>
      </c>
      <c r="U70" s="54">
        <v>54867</v>
      </c>
      <c r="V70" s="54">
        <v>31033</v>
      </c>
      <c r="W70" s="54">
        <v>1.641037163528513</v>
      </c>
      <c r="X70" s="54">
        <v>8360</v>
      </c>
      <c r="Y70" s="54">
        <v>94657</v>
      </c>
      <c r="Z70" s="54">
        <v>1.1760962357586091</v>
      </c>
      <c r="AB70" s="54">
        <v>-16.07</v>
      </c>
      <c r="AC70" s="58">
        <f t="shared" si="5"/>
        <v>-20.817069997397866</v>
      </c>
    </row>
    <row r="71" spans="1:29" ht="15.6" x14ac:dyDescent="0.3">
      <c r="A71" s="91"/>
      <c r="B71" s="47" t="s">
        <v>134</v>
      </c>
      <c r="C71" s="54">
        <v>10.65426714826463</v>
      </c>
      <c r="D71" s="54">
        <v>46.196472511796337</v>
      </c>
      <c r="E71" s="54">
        <v>48.149260339939033</v>
      </c>
      <c r="F71" s="54">
        <v>61.162686701863997</v>
      </c>
      <c r="G71" s="54">
        <v>4.9908378348033873</v>
      </c>
      <c r="H71" s="54">
        <v>471.59997671842581</v>
      </c>
      <c r="J71" s="54">
        <v>57.02746365105007</v>
      </c>
      <c r="K71" s="54">
        <v>41.639557579700714</v>
      </c>
      <c r="L71" s="54">
        <v>41.414141414141412</v>
      </c>
      <c r="M71" s="54">
        <v>47.819010416666664</v>
      </c>
      <c r="O71" s="54">
        <v>7.2753728628592214</v>
      </c>
      <c r="P71" s="54">
        <v>47.653692251727904</v>
      </c>
      <c r="Q71" s="54">
        <v>45.070934885412875</v>
      </c>
      <c r="S71" s="54">
        <v>14627</v>
      </c>
      <c r="T71" s="54">
        <v>23966</v>
      </c>
      <c r="U71" s="54">
        <v>35879</v>
      </c>
      <c r="V71" s="54">
        <v>21274</v>
      </c>
      <c r="W71" s="54">
        <v>1.6384767894988719</v>
      </c>
      <c r="X71" s="54">
        <v>5340</v>
      </c>
      <c r="Y71" s="54">
        <v>61669</v>
      </c>
      <c r="Z71" s="54">
        <v>1.2987556109156599</v>
      </c>
      <c r="AB71" s="54">
        <v>-42.72</v>
      </c>
      <c r="AC71" s="58">
        <f t="shared" si="5"/>
        <v>-7.2753728628592214</v>
      </c>
    </row>
    <row r="72" spans="1:29" ht="15.6" x14ac:dyDescent="0.3">
      <c r="A72" s="91"/>
      <c r="B72" s="47" t="s">
        <v>135</v>
      </c>
      <c r="C72" s="54">
        <v>9.3009173220609362</v>
      </c>
      <c r="D72" s="54">
        <v>24.52262302025748</v>
      </c>
      <c r="E72" s="54">
        <v>71.17645965768159</v>
      </c>
      <c r="F72" s="54">
        <v>62.442488595843322</v>
      </c>
      <c r="G72" s="54">
        <v>3.4210793267283588</v>
      </c>
      <c r="H72" s="54">
        <v>393.95680513232952</v>
      </c>
      <c r="J72" s="54">
        <v>74.40225035161744</v>
      </c>
      <c r="K72" s="54">
        <v>34.122562674094702</v>
      </c>
      <c r="L72" s="54">
        <v>57.407407407407405</v>
      </c>
      <c r="M72" s="54">
        <v>45.263157894736835</v>
      </c>
      <c r="O72" s="54">
        <v>9.6420392913101125</v>
      </c>
      <c r="P72" s="54">
        <v>34.397975171748826</v>
      </c>
      <c r="Q72" s="54">
        <v>55.959985536941062</v>
      </c>
      <c r="S72" s="54">
        <v>17858</v>
      </c>
      <c r="T72" s="54">
        <v>28882</v>
      </c>
      <c r="U72" s="54">
        <v>42937</v>
      </c>
      <c r="V72" s="54">
        <v>25425</v>
      </c>
      <c r="W72" s="54">
        <v>1.6173143689102922</v>
      </c>
      <c r="X72" s="54">
        <v>6663</v>
      </c>
      <c r="Y72" s="54">
        <v>74192</v>
      </c>
      <c r="Z72" s="54">
        <v>1.2504751751786474</v>
      </c>
      <c r="AB72" s="54">
        <v>-36.25</v>
      </c>
      <c r="AC72" s="58">
        <f t="shared" si="5"/>
        <v>-9.6420392913101125</v>
      </c>
    </row>
    <row r="73" spans="1:29" ht="15.6" x14ac:dyDescent="0.3">
      <c r="A73" s="91"/>
      <c r="B73" s="47" t="s">
        <v>136</v>
      </c>
      <c r="C73" s="54">
        <v>5.6246800497920653</v>
      </c>
      <c r="D73" s="54">
        <v>15.432539949917221</v>
      </c>
      <c r="E73" s="54">
        <v>83.942780000290711</v>
      </c>
      <c r="F73" s="54">
        <v>78.553798384964466</v>
      </c>
      <c r="G73" s="54">
        <v>2.3036797321401541</v>
      </c>
      <c r="H73" s="54">
        <v>154.28011452779171</v>
      </c>
      <c r="J73" s="54">
        <v>83.083511777301936</v>
      </c>
      <c r="K73" s="54">
        <v>36.255128683327122</v>
      </c>
      <c r="L73" s="54">
        <v>59.883720930232556</v>
      </c>
      <c r="M73" s="54">
        <v>44.066265060240973</v>
      </c>
      <c r="O73" s="54">
        <v>7.83085356303837</v>
      </c>
      <c r="P73" s="54">
        <v>23.981989036805011</v>
      </c>
      <c r="Q73" s="54">
        <v>68.187157400156622</v>
      </c>
      <c r="S73" s="54">
        <v>11483</v>
      </c>
      <c r="T73" s="54">
        <v>16873</v>
      </c>
      <c r="U73" s="54">
        <v>23713</v>
      </c>
      <c r="V73" s="54">
        <v>15118</v>
      </c>
      <c r="W73" s="54">
        <v>1.4693895323521728</v>
      </c>
      <c r="X73" s="54">
        <v>4628</v>
      </c>
      <c r="Y73" s="54">
        <v>40676</v>
      </c>
      <c r="Z73" s="54">
        <v>1.1960178881875456</v>
      </c>
      <c r="AB73" s="54">
        <v>-27.71</v>
      </c>
      <c r="AC73" s="58">
        <f t="shared" si="5"/>
        <v>-7.83085356303837</v>
      </c>
    </row>
    <row r="74" spans="1:29" ht="15.6" x14ac:dyDescent="0.3">
      <c r="A74" s="91"/>
      <c r="B74" s="47" t="s">
        <v>137</v>
      </c>
      <c r="C74" s="54">
        <v>6.3499945151765171</v>
      </c>
      <c r="D74" s="54">
        <v>35.918352967716487</v>
      </c>
      <c r="E74" s="54">
        <v>62.731652517106987</v>
      </c>
      <c r="F74" s="54">
        <v>66.293084006756544</v>
      </c>
      <c r="G74" s="54">
        <v>3.835560642862692</v>
      </c>
      <c r="H74" s="54">
        <v>321.84410501271492</v>
      </c>
      <c r="J74" s="54">
        <v>64.003944773175547</v>
      </c>
      <c r="K74" s="54">
        <v>41.634615384615394</v>
      </c>
      <c r="L74" s="54">
        <v>45.402298850574709</v>
      </c>
      <c r="M74" s="54">
        <v>48.776009791921673</v>
      </c>
      <c r="O74" s="54">
        <v>4.8163756773028306</v>
      </c>
      <c r="P74" s="54">
        <v>41.56532209512342</v>
      </c>
      <c r="Q74" s="54">
        <v>53.618302227573757</v>
      </c>
      <c r="S74" s="54">
        <v>14512</v>
      </c>
      <c r="T74" s="54">
        <v>23473</v>
      </c>
      <c r="U74" s="54">
        <v>35020</v>
      </c>
      <c r="V74" s="54">
        <v>20350</v>
      </c>
      <c r="W74" s="54">
        <v>1.6174889746416758</v>
      </c>
      <c r="X74" s="54">
        <v>5406</v>
      </c>
      <c r="Y74" s="54">
        <v>60460</v>
      </c>
      <c r="Z74" s="54">
        <v>1.2173479221116363</v>
      </c>
      <c r="AB74" s="54">
        <v>-39.840000000000003</v>
      </c>
      <c r="AC74" s="58">
        <f t="shared" si="5"/>
        <v>-4.8163756773028306</v>
      </c>
    </row>
    <row r="75" spans="1:29" ht="15.6" x14ac:dyDescent="0.3">
      <c r="A75" s="91"/>
      <c r="B75" s="47" t="s">
        <v>138</v>
      </c>
      <c r="C75" s="54">
        <v>5.9441503232691231</v>
      </c>
      <c r="D75" s="54">
        <v>37.105327292945987</v>
      </c>
      <c r="E75" s="54">
        <v>61.950522383784893</v>
      </c>
      <c r="F75" s="54">
        <v>62.770997732877731</v>
      </c>
      <c r="G75" s="54">
        <v>4.0463502345420421</v>
      </c>
      <c r="H75" s="54">
        <v>255.2977863885462</v>
      </c>
      <c r="J75" s="54">
        <v>47.233201581027664</v>
      </c>
      <c r="K75" s="54">
        <v>30.222437137330751</v>
      </c>
      <c r="L75" s="54">
        <v>32.335329341317362</v>
      </c>
      <c r="M75" s="54">
        <v>35.632891900215569</v>
      </c>
      <c r="O75" s="54">
        <v>4.1673178100744908</v>
      </c>
      <c r="P75" s="54">
        <v>43.808928478408077</v>
      </c>
      <c r="Q75" s="54">
        <v>52.023753711517415</v>
      </c>
      <c r="S75" s="54">
        <v>15921</v>
      </c>
      <c r="T75" s="54">
        <v>25753</v>
      </c>
      <c r="U75" s="54">
        <v>38549</v>
      </c>
      <c r="V75" s="54">
        <v>22510</v>
      </c>
      <c r="W75" s="54">
        <v>1.6175491489228064</v>
      </c>
      <c r="X75" s="54">
        <v>5929</v>
      </c>
      <c r="Y75" s="54">
        <v>66477</v>
      </c>
      <c r="Z75" s="54">
        <v>1.2319776197433536</v>
      </c>
      <c r="AB75" s="54">
        <v>-40.76</v>
      </c>
      <c r="AC75" s="58">
        <f t="shared" si="5"/>
        <v>-4.1673178100744908</v>
      </c>
    </row>
    <row r="76" spans="1:29" ht="15.6" x14ac:dyDescent="0.3">
      <c r="A76" s="91"/>
      <c r="B76" s="47" t="s">
        <v>139</v>
      </c>
      <c r="C76" s="54">
        <v>5.2308371809787602</v>
      </c>
      <c r="D76" s="54">
        <v>36.260258073391277</v>
      </c>
      <c r="E76" s="54">
        <v>63.508904745629962</v>
      </c>
      <c r="F76" s="54">
        <v>62.399601526558399</v>
      </c>
      <c r="G76" s="54">
        <v>4.5309693358745422</v>
      </c>
      <c r="H76" s="54">
        <v>226.06715580448511</v>
      </c>
      <c r="J76" s="54">
        <v>44.172932330827074</v>
      </c>
      <c r="K76" s="54">
        <v>20.502512562814069</v>
      </c>
      <c r="L76" s="54">
        <v>31.547619047619047</v>
      </c>
      <c r="M76" s="54">
        <v>28.895096213531968</v>
      </c>
      <c r="O76" s="54">
        <v>4.2996882726002363</v>
      </c>
      <c r="P76" s="54">
        <v>43.889068042566912</v>
      </c>
      <c r="Q76" s="54">
        <v>51.811243684832853</v>
      </c>
      <c r="S76" s="54">
        <v>17908</v>
      </c>
      <c r="T76" s="54">
        <v>28718</v>
      </c>
      <c r="U76" s="54">
        <v>42120</v>
      </c>
      <c r="V76" s="54">
        <v>26057</v>
      </c>
      <c r="W76" s="54">
        <v>1.6036408309135581</v>
      </c>
      <c r="X76" s="54">
        <v>6632</v>
      </c>
      <c r="Y76" s="54">
        <v>72367</v>
      </c>
      <c r="Z76" s="54">
        <v>1.3396263574512612</v>
      </c>
      <c r="AB76" s="54">
        <v>-39.65</v>
      </c>
      <c r="AC76" s="58">
        <f t="shared" si="5"/>
        <v>-4.2996882726002363</v>
      </c>
    </row>
    <row r="77" spans="1:29" ht="15.6" x14ac:dyDescent="0.3">
      <c r="A77" s="91"/>
      <c r="B77" s="47" t="s">
        <v>140</v>
      </c>
      <c r="C77" s="54">
        <v>5.0037769378934511</v>
      </c>
      <c r="D77" s="54">
        <v>43.989556439888439</v>
      </c>
      <c r="E77" s="54">
        <v>56.006666622218113</v>
      </c>
      <c r="F77" s="54">
        <v>70.454117953777313</v>
      </c>
      <c r="G77" s="54">
        <v>2.5499191950727251</v>
      </c>
      <c r="H77" s="54">
        <v>477.00841041281819</v>
      </c>
      <c r="J77" s="54">
        <v>80.341186027619827</v>
      </c>
      <c r="K77" s="54">
        <v>56.923918992884516</v>
      </c>
      <c r="L77" s="54">
        <v>77.868852459016395</v>
      </c>
      <c r="M77" s="54">
        <v>66.792452830188694</v>
      </c>
      <c r="O77" s="54">
        <v>3.3318062554662444</v>
      </c>
      <c r="P77" s="54">
        <v>46.303777435342127</v>
      </c>
      <c r="Q77" s="54">
        <v>50.364416309191618</v>
      </c>
      <c r="S77" s="54">
        <v>15391</v>
      </c>
      <c r="T77" s="54">
        <v>25286</v>
      </c>
      <c r="U77" s="54">
        <v>38211</v>
      </c>
      <c r="V77" s="54">
        <v>22111</v>
      </c>
      <c r="W77" s="54">
        <v>1.6429081930998635</v>
      </c>
      <c r="X77" s="54">
        <v>5630</v>
      </c>
      <c r="Y77" s="54">
        <v>65814</v>
      </c>
      <c r="Z77" s="54">
        <v>1.2541430670170646</v>
      </c>
      <c r="AB77" s="54">
        <v>-38.26</v>
      </c>
      <c r="AC77" s="58">
        <f t="shared" si="5"/>
        <v>-3.3318062554662444</v>
      </c>
    </row>
    <row r="78" spans="1:29" ht="15.6" x14ac:dyDescent="0.3">
      <c r="A78" s="91"/>
      <c r="B78" s="47" t="s">
        <v>141</v>
      </c>
      <c r="C78" s="54">
        <v>6.4876483106511316</v>
      </c>
      <c r="D78" s="54">
        <v>34.531665603089643</v>
      </c>
      <c r="E78" s="54">
        <v>63.980686086259233</v>
      </c>
      <c r="F78" s="54">
        <v>67.736944053322077</v>
      </c>
      <c r="G78" s="54">
        <v>4.4239892229717226</v>
      </c>
      <c r="H78" s="54">
        <v>433.39623196050519</v>
      </c>
      <c r="J78" s="54">
        <v>88.39779005524862</v>
      </c>
      <c r="K78" s="54">
        <v>51.437216338880489</v>
      </c>
      <c r="L78" s="54">
        <v>74.404761904761912</v>
      </c>
      <c r="M78" s="54">
        <v>63.645287958115183</v>
      </c>
      <c r="O78" s="54">
        <v>5.2318357203583812</v>
      </c>
      <c r="P78" s="54">
        <v>39.657314760316524</v>
      </c>
      <c r="Q78" s="54">
        <v>55.110849519325086</v>
      </c>
      <c r="S78" s="54">
        <v>13128</v>
      </c>
      <c r="T78" s="54">
        <v>20461</v>
      </c>
      <c r="U78" s="54">
        <v>30199</v>
      </c>
      <c r="V78" s="54">
        <v>17631</v>
      </c>
      <c r="W78" s="54">
        <v>1.5585770871419866</v>
      </c>
      <c r="X78" s="54">
        <v>5065</v>
      </c>
      <c r="Y78" s="54">
        <v>52189</v>
      </c>
      <c r="Z78" s="54">
        <v>1.1493638077866173</v>
      </c>
      <c r="AB78" s="54">
        <v>-38.93</v>
      </c>
      <c r="AC78" s="58">
        <f t="shared" si="5"/>
        <v>-5.2318357203583812</v>
      </c>
    </row>
    <row r="79" spans="1:29" ht="15.6" x14ac:dyDescent="0.3">
      <c r="A79" s="91"/>
      <c r="B79" s="47" t="s">
        <v>142</v>
      </c>
      <c r="C79" s="54">
        <v>5.8311530611412623</v>
      </c>
      <c r="D79" s="54">
        <v>17.864715811845759</v>
      </c>
      <c r="E79" s="54">
        <v>81.30413112701298</v>
      </c>
      <c r="F79" s="54">
        <v>75.392290614545345</v>
      </c>
      <c r="G79" s="54">
        <v>1.155122591257095</v>
      </c>
      <c r="H79" s="54">
        <v>436.95741863921279</v>
      </c>
      <c r="J79" s="54">
        <v>93.446088794926013</v>
      </c>
      <c r="K79" s="54">
        <v>44.3222003929273</v>
      </c>
      <c r="L79" s="54">
        <v>81.818181818181827</v>
      </c>
      <c r="M79" s="54">
        <v>53.565818410304743</v>
      </c>
      <c r="O79" s="54">
        <v>8.3307299802145174</v>
      </c>
      <c r="P79" s="54">
        <v>23.700926793710298</v>
      </c>
      <c r="Q79" s="54">
        <v>67.968343226075191</v>
      </c>
      <c r="S79" s="54">
        <v>15489</v>
      </c>
      <c r="T79" s="54">
        <v>23861</v>
      </c>
      <c r="U79" s="54">
        <v>35048</v>
      </c>
      <c r="V79" s="54">
        <v>19499</v>
      </c>
      <c r="W79" s="54">
        <v>1.5405126218606753</v>
      </c>
      <c r="X79" s="54">
        <v>6096</v>
      </c>
      <c r="Y79" s="54">
        <v>60769</v>
      </c>
      <c r="Z79" s="54">
        <v>1.0228849964082267</v>
      </c>
      <c r="AB79" s="54">
        <v>-25.71</v>
      </c>
      <c r="AC79" s="58">
        <f t="shared" si="5"/>
        <v>-8.3307299802145174</v>
      </c>
    </row>
    <row r="80" spans="1:29" ht="15.6" x14ac:dyDescent="0.3">
      <c r="A80" s="91"/>
      <c r="B80" s="47" t="s">
        <v>143</v>
      </c>
      <c r="C80" s="54">
        <v>13.447861234984201</v>
      </c>
      <c r="D80" s="54">
        <v>5.4463578636034153</v>
      </c>
      <c r="E80" s="54">
        <v>86.105780901412388</v>
      </c>
      <c r="F80" s="54">
        <v>74.740929454565048</v>
      </c>
      <c r="G80" s="54">
        <v>0.199034633981064</v>
      </c>
      <c r="H80" s="54">
        <v>316.82258589193219</v>
      </c>
      <c r="J80" s="54">
        <v>100</v>
      </c>
      <c r="K80" s="54">
        <v>15.615835777126108</v>
      </c>
      <c r="L80" s="54">
        <v>47.668393782383426</v>
      </c>
      <c r="M80" s="54">
        <v>23.681804327948797</v>
      </c>
      <c r="O80" s="54">
        <v>25.698682942499197</v>
      </c>
      <c r="P80" s="54">
        <v>10.407966591712174</v>
      </c>
      <c r="Q80" s="54">
        <v>63.893350465788622</v>
      </c>
      <c r="S80" s="54">
        <v>19136</v>
      </c>
      <c r="T80" s="54">
        <v>28686</v>
      </c>
      <c r="U80" s="54">
        <v>42353</v>
      </c>
      <c r="V80" s="54">
        <v>22116</v>
      </c>
      <c r="W80" s="54">
        <v>1.4990593645484951</v>
      </c>
      <c r="X80" s="54">
        <v>7966</v>
      </c>
      <c r="Y80" s="54">
        <v>73729</v>
      </c>
      <c r="Z80" s="54">
        <v>0.84803852280178216</v>
      </c>
      <c r="AB80" s="54">
        <v>-1.94</v>
      </c>
      <c r="AC80" s="58">
        <f t="shared" si="5"/>
        <v>-25.698682942499197</v>
      </c>
    </row>
    <row r="82" spans="1:29" ht="15.6" x14ac:dyDescent="0.3">
      <c r="A82" s="92">
        <v>7</v>
      </c>
      <c r="B82" s="72" t="s">
        <v>145</v>
      </c>
      <c r="C82" s="80">
        <v>56.42840274873388</v>
      </c>
      <c r="D82" s="80">
        <v>6.9499948354668906</v>
      </c>
      <c r="E82" s="80">
        <v>41.621602415799231</v>
      </c>
      <c r="F82" s="80">
        <v>78.796169180423021</v>
      </c>
      <c r="G82" s="80">
        <v>1.589405279736966</v>
      </c>
      <c r="H82" s="80">
        <v>72.883486915379763</v>
      </c>
      <c r="J82" s="80">
        <v>100</v>
      </c>
      <c r="K82" s="80">
        <v>33.540372670807464</v>
      </c>
      <c r="L82" s="80">
        <v>37.614678899082563</v>
      </c>
      <c r="M82" s="80">
        <v>39.110678351184681</v>
      </c>
      <c r="O82" s="80">
        <v>61.871616395978343</v>
      </c>
      <c r="P82" s="80">
        <v>5.4137664346481058</v>
      </c>
      <c r="Q82" s="80">
        <v>32.714617169373547</v>
      </c>
      <c r="S82" s="80">
        <v>15184</v>
      </c>
      <c r="T82" s="80">
        <v>25974</v>
      </c>
      <c r="U82" s="80">
        <v>39302</v>
      </c>
      <c r="V82" s="80">
        <v>23089</v>
      </c>
      <c r="W82" s="80">
        <v>1.7106164383561644</v>
      </c>
      <c r="X82" s="80">
        <v>5440</v>
      </c>
      <c r="Y82" s="80">
        <v>67664</v>
      </c>
      <c r="Z82" s="80">
        <v>1.3444754333725593</v>
      </c>
      <c r="AB82" s="80">
        <v>15.65</v>
      </c>
      <c r="AC82" s="80">
        <f>-O82</f>
        <v>-61.871616395978343</v>
      </c>
    </row>
    <row r="83" spans="1:29" ht="15.6" x14ac:dyDescent="0.3">
      <c r="A83" s="92"/>
      <c r="B83" s="72" t="s">
        <v>146</v>
      </c>
      <c r="C83" s="80">
        <v>71.540264223756864</v>
      </c>
      <c r="D83" s="80">
        <v>5.1528758666232912</v>
      </c>
      <c r="E83" s="80">
        <v>28.306859909619849</v>
      </c>
      <c r="F83" s="80">
        <v>76.742273829877377</v>
      </c>
      <c r="G83" s="80">
        <v>3.2848049930296841</v>
      </c>
      <c r="H83" s="80">
        <v>118.96234072744851</v>
      </c>
      <c r="J83" s="80">
        <v>100</v>
      </c>
      <c r="K83" s="80">
        <v>75.808249721293194</v>
      </c>
      <c r="L83" s="80">
        <v>69.620253164556956</v>
      </c>
      <c r="M83" s="80">
        <v>72.425884603124004</v>
      </c>
      <c r="O83" s="80">
        <v>52.910052910052904</v>
      </c>
      <c r="P83" s="80">
        <v>24.206349206349206</v>
      </c>
      <c r="Q83" s="80">
        <v>22.883597883597879</v>
      </c>
      <c r="S83" s="80">
        <v>9726</v>
      </c>
      <c r="T83" s="80">
        <v>16895</v>
      </c>
      <c r="U83" s="80">
        <v>25384</v>
      </c>
      <c r="V83" s="80">
        <v>16463</v>
      </c>
      <c r="W83" s="80">
        <v>1.7370964425251902</v>
      </c>
      <c r="X83" s="80">
        <v>3349</v>
      </c>
      <c r="Y83" s="80">
        <v>43332</v>
      </c>
      <c r="Z83" s="80">
        <v>1.6454775914099768</v>
      </c>
      <c r="AB83" s="80">
        <v>25.91</v>
      </c>
      <c r="AC83" s="80">
        <f t="shared" ref="AC83:AC95" si="6">-O83</f>
        <v>-52.910052910052904</v>
      </c>
    </row>
    <row r="84" spans="1:29" ht="15.6" x14ac:dyDescent="0.3">
      <c r="A84" s="92"/>
      <c r="B84" s="72" t="s">
        <v>147</v>
      </c>
      <c r="C84" s="80">
        <v>75.42799063401479</v>
      </c>
      <c r="D84" s="80">
        <v>5.4133380447153296</v>
      </c>
      <c r="E84" s="80">
        <v>24.158671321269878</v>
      </c>
      <c r="F84" s="80">
        <v>66.48887699469924</v>
      </c>
      <c r="G84" s="80">
        <v>2.2420415605697781</v>
      </c>
      <c r="H84" s="80">
        <v>128.3132981881499</v>
      </c>
      <c r="J84" s="80">
        <v>100</v>
      </c>
      <c r="K84" s="80">
        <v>33.061224489795919</v>
      </c>
      <c r="L84" s="80">
        <v>30.655021834061134</v>
      </c>
      <c r="M84" s="80">
        <v>34.198038595381206</v>
      </c>
      <c r="O84" s="80">
        <v>63.846767757382281</v>
      </c>
      <c r="P84" s="80">
        <v>14.525139664804469</v>
      </c>
      <c r="Q84" s="80">
        <v>21.628092577813248</v>
      </c>
      <c r="S84" s="80">
        <v>17594</v>
      </c>
      <c r="T84" s="80">
        <v>29812</v>
      </c>
      <c r="U84" s="80">
        <v>44119</v>
      </c>
      <c r="V84" s="80">
        <v>27921</v>
      </c>
      <c r="W84" s="80">
        <v>1.6944412868023189</v>
      </c>
      <c r="X84" s="80">
        <v>6151</v>
      </c>
      <c r="Y84" s="80">
        <v>75490</v>
      </c>
      <c r="Z84" s="80">
        <v>1.5209454320413838</v>
      </c>
      <c r="AB84" s="80">
        <v>11.34</v>
      </c>
      <c r="AC84" s="80">
        <f t="shared" si="6"/>
        <v>-63.846767757382281</v>
      </c>
    </row>
    <row r="85" spans="1:29" ht="15.6" x14ac:dyDescent="0.3">
      <c r="A85" s="92"/>
      <c r="B85" s="72" t="s">
        <v>148</v>
      </c>
      <c r="C85" s="80">
        <v>57.908877127593144</v>
      </c>
      <c r="D85" s="80">
        <v>6.3616777521748222</v>
      </c>
      <c r="E85" s="80">
        <v>40.729445120232043</v>
      </c>
      <c r="F85" s="80">
        <v>76.661193016916513</v>
      </c>
      <c r="G85" s="80">
        <v>3.62753784426488</v>
      </c>
      <c r="H85" s="80">
        <v>148.73566316440699</v>
      </c>
      <c r="J85" s="80">
        <v>100</v>
      </c>
      <c r="K85" s="80">
        <v>70.975609756097555</v>
      </c>
      <c r="L85" s="80">
        <v>74.279123414071506</v>
      </c>
      <c r="M85" s="80">
        <v>74.304000000000002</v>
      </c>
      <c r="O85" s="80">
        <v>51.282051282051292</v>
      </c>
      <c r="P85" s="80">
        <v>16.794871794871796</v>
      </c>
      <c r="Q85" s="80">
        <v>31.92307692307692</v>
      </c>
      <c r="S85" s="80">
        <v>10712</v>
      </c>
      <c r="T85" s="80">
        <v>17690</v>
      </c>
      <c r="U85" s="80">
        <v>26033</v>
      </c>
      <c r="V85" s="80">
        <v>16597</v>
      </c>
      <c r="W85" s="80">
        <v>1.6514189693801344</v>
      </c>
      <c r="X85" s="80">
        <v>3884</v>
      </c>
      <c r="Y85" s="80">
        <v>44538</v>
      </c>
      <c r="Z85" s="80">
        <v>1.471305643551758</v>
      </c>
      <c r="AB85" s="80">
        <v>24.82</v>
      </c>
      <c r="AC85" s="80">
        <f t="shared" si="6"/>
        <v>-51.282051282051292</v>
      </c>
    </row>
    <row r="86" spans="1:29" ht="15.6" x14ac:dyDescent="0.3">
      <c r="A86" s="92"/>
      <c r="B86" s="72" t="s">
        <v>149</v>
      </c>
      <c r="C86" s="80">
        <v>78.470673794962252</v>
      </c>
      <c r="D86" s="80">
        <v>5.7785206221400154</v>
      </c>
      <c r="E86" s="80">
        <v>20.75080558289774</v>
      </c>
      <c r="F86" s="80">
        <v>64.467761348932981</v>
      </c>
      <c r="G86" s="80">
        <v>1.0287138845026489</v>
      </c>
      <c r="H86" s="80">
        <v>161.55092200264329</v>
      </c>
      <c r="J86" s="80">
        <v>100</v>
      </c>
      <c r="K86" s="80">
        <v>43.954248366013069</v>
      </c>
      <c r="L86" s="80">
        <v>32.573432704953973</v>
      </c>
      <c r="M86" s="80">
        <v>37.87978863936592</v>
      </c>
      <c r="O86" s="80">
        <v>66.280033140016585</v>
      </c>
      <c r="P86" s="80">
        <v>14.250207125103564</v>
      </c>
      <c r="Q86" s="80">
        <v>19.469759734879869</v>
      </c>
      <c r="S86" s="80">
        <v>17987</v>
      </c>
      <c r="T86" s="80">
        <v>31303</v>
      </c>
      <c r="U86" s="80">
        <v>47146</v>
      </c>
      <c r="V86" s="80">
        <v>28784</v>
      </c>
      <c r="W86" s="80">
        <v>1.7403124478790237</v>
      </c>
      <c r="X86" s="80">
        <v>6230</v>
      </c>
      <c r="Y86" s="80">
        <v>80645</v>
      </c>
      <c r="Z86" s="80">
        <v>1.4855253233352383</v>
      </c>
      <c r="AB86" s="80">
        <v>33.479999999999997</v>
      </c>
      <c r="AC86" s="80">
        <f t="shared" si="6"/>
        <v>-66.280033140016585</v>
      </c>
    </row>
    <row r="87" spans="1:29" ht="15.6" x14ac:dyDescent="0.3">
      <c r="A87" s="92"/>
      <c r="B87" s="72" t="s">
        <v>150</v>
      </c>
      <c r="C87" s="80">
        <v>66.358367656854881</v>
      </c>
      <c r="D87" s="80">
        <v>8.3686023346000855</v>
      </c>
      <c r="E87" s="80">
        <v>30.273030008545039</v>
      </c>
      <c r="F87" s="80">
        <v>64.025698583573103</v>
      </c>
      <c r="G87" s="80">
        <v>0.83972085314802825</v>
      </c>
      <c r="H87" s="80">
        <v>221.01608566939831</v>
      </c>
      <c r="J87" s="80">
        <v>41.588785046728972</v>
      </c>
      <c r="K87" s="80">
        <v>23.189926547743966</v>
      </c>
      <c r="L87" s="80">
        <v>20.218295218295225</v>
      </c>
      <c r="M87" s="80">
        <v>22.61404076350696</v>
      </c>
      <c r="O87" s="80">
        <v>47.675804529201429</v>
      </c>
      <c r="P87" s="80">
        <v>23.122765196662691</v>
      </c>
      <c r="Q87" s="80">
        <v>29.20143027413587</v>
      </c>
      <c r="S87" s="80">
        <v>29612</v>
      </c>
      <c r="T87" s="80">
        <v>49638</v>
      </c>
      <c r="U87" s="80">
        <v>73707</v>
      </c>
      <c r="V87" s="80">
        <v>45159</v>
      </c>
      <c r="W87" s="80">
        <v>1.6762798865324868</v>
      </c>
      <c r="X87" s="80">
        <v>10569</v>
      </c>
      <c r="Y87" s="80">
        <v>126158</v>
      </c>
      <c r="Z87" s="80">
        <v>1.4136085823738933</v>
      </c>
      <c r="AB87" s="80">
        <v>24.58</v>
      </c>
      <c r="AC87" s="80">
        <f t="shared" si="6"/>
        <v>-47.675804529201429</v>
      </c>
    </row>
    <row r="88" spans="1:29" ht="15.6" x14ac:dyDescent="0.3">
      <c r="A88" s="92"/>
      <c r="B88" s="72" t="s">
        <v>151</v>
      </c>
      <c r="C88" s="80">
        <v>26.24842565001839</v>
      </c>
      <c r="D88" s="80">
        <v>7.3779251952025033</v>
      </c>
      <c r="E88" s="80">
        <v>71.373649154779102</v>
      </c>
      <c r="F88" s="80">
        <v>79.939791411161423</v>
      </c>
      <c r="G88" s="80">
        <v>4.3947493291087447</v>
      </c>
      <c r="H88" s="80">
        <v>313.28876132145518</v>
      </c>
      <c r="J88" s="80">
        <v>100</v>
      </c>
      <c r="K88" s="80">
        <v>76.300409117475155</v>
      </c>
      <c r="L88" s="80">
        <v>100</v>
      </c>
      <c r="M88" s="80">
        <v>83.257638315441781</v>
      </c>
      <c r="O88" s="80">
        <v>32.760032760032757</v>
      </c>
      <c r="P88" s="80">
        <v>22.194922194922196</v>
      </c>
      <c r="Q88" s="80">
        <v>45.045045045045043</v>
      </c>
      <c r="S88" s="80">
        <v>10017</v>
      </c>
      <c r="T88" s="80">
        <v>17007</v>
      </c>
      <c r="U88" s="80">
        <v>24250</v>
      </c>
      <c r="V88" s="80">
        <v>17263</v>
      </c>
      <c r="W88" s="80">
        <v>1.6978137166816412</v>
      </c>
      <c r="X88" s="80">
        <v>3340</v>
      </c>
      <c r="Y88" s="80">
        <v>40856</v>
      </c>
      <c r="Z88" s="80">
        <v>1.9066943266680219</v>
      </c>
      <c r="AB88" s="80">
        <v>-0.78</v>
      </c>
      <c r="AC88" s="80">
        <f t="shared" si="6"/>
        <v>-32.760032760032757</v>
      </c>
    </row>
    <row r="89" spans="1:29" ht="15.6" x14ac:dyDescent="0.3">
      <c r="A89" s="92"/>
      <c r="B89" s="72" t="s">
        <v>152</v>
      </c>
      <c r="C89" s="80">
        <v>42.274694573218042</v>
      </c>
      <c r="D89" s="80">
        <v>9.1409249349084529</v>
      </c>
      <c r="E89" s="80">
        <v>53.584380491873517</v>
      </c>
      <c r="F89" s="80">
        <v>60.371354036033154</v>
      </c>
      <c r="G89" s="80">
        <v>1.1800982298515741</v>
      </c>
      <c r="H89" s="80">
        <v>458.14110791310668</v>
      </c>
      <c r="J89" s="80">
        <v>74.439461883408057</v>
      </c>
      <c r="K89" s="80">
        <v>32.377538829151732</v>
      </c>
      <c r="L89" s="80">
        <v>40.571428571428584</v>
      </c>
      <c r="M89" s="80">
        <v>38.597053171044202</v>
      </c>
      <c r="O89" s="80">
        <v>43.501903208265361</v>
      </c>
      <c r="P89" s="80">
        <v>17.835780315388799</v>
      </c>
      <c r="Q89" s="80">
        <v>38.662316476345836</v>
      </c>
      <c r="S89" s="80">
        <v>29436</v>
      </c>
      <c r="T89" s="80">
        <v>51572</v>
      </c>
      <c r="U89" s="80">
        <v>79133</v>
      </c>
      <c r="V89" s="80">
        <v>45775</v>
      </c>
      <c r="W89" s="80">
        <v>1.7520043484169046</v>
      </c>
      <c r="X89" s="80">
        <v>10508</v>
      </c>
      <c r="Y89" s="80">
        <v>135851</v>
      </c>
      <c r="Z89" s="80">
        <v>1.3527977041013997</v>
      </c>
      <c r="AB89" s="80">
        <v>11.34</v>
      </c>
      <c r="AC89" s="80">
        <f t="shared" si="6"/>
        <v>-43.501903208265361</v>
      </c>
    </row>
    <row r="90" spans="1:29" ht="15.6" x14ac:dyDescent="0.3">
      <c r="A90" s="92"/>
      <c r="B90" s="72" t="s">
        <v>153</v>
      </c>
      <c r="C90" s="80">
        <v>8.1588840507531817</v>
      </c>
      <c r="D90" s="80">
        <v>48.645240139304448</v>
      </c>
      <c r="E90" s="80">
        <v>48.195875809942372</v>
      </c>
      <c r="F90" s="80">
        <v>79.755699131637812</v>
      </c>
      <c r="G90" s="80">
        <v>0.72778959549963473</v>
      </c>
      <c r="H90" s="80">
        <v>73.30421844497323</v>
      </c>
      <c r="J90" s="80">
        <v>25.981161695447419</v>
      </c>
      <c r="K90" s="80">
        <v>13.684913217623507</v>
      </c>
      <c r="L90" s="80">
        <v>15.808823529411764</v>
      </c>
      <c r="M90" s="80">
        <v>19.021024967148502</v>
      </c>
      <c r="O90" s="80">
        <v>9.6142290590073323</v>
      </c>
      <c r="P90" s="80">
        <v>53.551255858670842</v>
      </c>
      <c r="Q90" s="80">
        <v>36.834515082321836</v>
      </c>
      <c r="S90" s="80">
        <v>20265</v>
      </c>
      <c r="T90" s="80">
        <v>33305</v>
      </c>
      <c r="U90" s="80">
        <v>48614</v>
      </c>
      <c r="V90" s="80">
        <v>30784</v>
      </c>
      <c r="W90" s="80">
        <v>1.6434739698988403</v>
      </c>
      <c r="X90" s="80">
        <v>7316</v>
      </c>
      <c r="Y90" s="80">
        <v>83164</v>
      </c>
      <c r="Z90" s="80">
        <v>1.4458675465471549</v>
      </c>
      <c r="AB90" s="80">
        <v>-42.98</v>
      </c>
      <c r="AC90" s="80">
        <f t="shared" si="6"/>
        <v>-9.6142290590073323</v>
      </c>
    </row>
    <row r="91" spans="1:29" ht="15.6" x14ac:dyDescent="0.3">
      <c r="A91" s="92"/>
      <c r="B91" s="72" t="s">
        <v>154</v>
      </c>
      <c r="C91" s="80">
        <v>10.85451018064022</v>
      </c>
      <c r="D91" s="80">
        <v>14.826966529278939</v>
      </c>
      <c r="E91" s="80">
        <v>79.318523290080833</v>
      </c>
      <c r="F91" s="80">
        <v>78.095239698886871</v>
      </c>
      <c r="G91" s="80">
        <v>2.343185422625393</v>
      </c>
      <c r="H91" s="80">
        <v>461.63233799859881</v>
      </c>
      <c r="J91" s="80">
        <v>100</v>
      </c>
      <c r="K91" s="80">
        <v>64.141622066694111</v>
      </c>
      <c r="L91" s="80">
        <v>100</v>
      </c>
      <c r="M91" s="80">
        <v>72.480252764612956</v>
      </c>
      <c r="O91" s="80">
        <v>16.913319238900634</v>
      </c>
      <c r="P91" s="80">
        <v>26.173361522198729</v>
      </c>
      <c r="Q91" s="80">
        <v>56.913319238900627</v>
      </c>
      <c r="S91" s="80">
        <v>12125</v>
      </c>
      <c r="T91" s="80">
        <v>18436</v>
      </c>
      <c r="U91" s="80">
        <v>25832</v>
      </c>
      <c r="V91" s="80">
        <v>17205</v>
      </c>
      <c r="W91" s="80">
        <v>1.5204948453608247</v>
      </c>
      <c r="X91" s="80">
        <v>4600</v>
      </c>
      <c r="Y91" s="80">
        <v>43969</v>
      </c>
      <c r="Z91" s="80">
        <v>1.4059097349561231</v>
      </c>
      <c r="AB91" s="80">
        <v>-16.86</v>
      </c>
      <c r="AC91" s="80">
        <f t="shared" si="6"/>
        <v>-16.913319238900634</v>
      </c>
    </row>
    <row r="92" spans="1:29" ht="15.6" x14ac:dyDescent="0.3">
      <c r="A92" s="92"/>
      <c r="B92" s="72" t="s">
        <v>155</v>
      </c>
      <c r="C92" s="80">
        <v>33.146630483740452</v>
      </c>
      <c r="D92" s="80">
        <v>5.1118348837541676</v>
      </c>
      <c r="E92" s="80">
        <v>66.741534632505392</v>
      </c>
      <c r="F92" s="80">
        <v>70.622494779527187</v>
      </c>
      <c r="G92" s="80">
        <v>9.0641676923260098E-2</v>
      </c>
      <c r="H92" s="80">
        <v>190.40968811139459</v>
      </c>
      <c r="J92" s="80">
        <v>12.5</v>
      </c>
      <c r="K92" s="80">
        <v>13.113145846958796</v>
      </c>
      <c r="L92" s="80">
        <v>24.424284717376143</v>
      </c>
      <c r="M92" s="80">
        <v>16.563102635526029</v>
      </c>
      <c r="O92" s="80">
        <v>41.819132253005748</v>
      </c>
      <c r="P92" s="80">
        <v>19.236800836382642</v>
      </c>
      <c r="Q92" s="80">
        <v>38.944066910611596</v>
      </c>
      <c r="S92" s="80">
        <v>26557</v>
      </c>
      <c r="T92" s="80">
        <v>44472</v>
      </c>
      <c r="U92" s="80">
        <v>66606</v>
      </c>
      <c r="V92" s="80">
        <v>38292</v>
      </c>
      <c r="W92" s="80">
        <v>1.67458673795986</v>
      </c>
      <c r="X92" s="80">
        <v>9677</v>
      </c>
      <c r="Y92" s="80">
        <v>114333</v>
      </c>
      <c r="Z92" s="80">
        <v>1.2574471574483381</v>
      </c>
      <c r="AB92" s="80">
        <v>-19.71</v>
      </c>
      <c r="AC92" s="80">
        <f t="shared" si="6"/>
        <v>-41.819132253005748</v>
      </c>
    </row>
    <row r="93" spans="1:29" ht="15.6" x14ac:dyDescent="0.3">
      <c r="A93" s="92"/>
      <c r="B93" s="72" t="s">
        <v>156</v>
      </c>
      <c r="C93" s="80">
        <v>30.23066150536085</v>
      </c>
      <c r="D93" s="80">
        <v>6.350083130427139</v>
      </c>
      <c r="E93" s="80">
        <v>68.419255364212006</v>
      </c>
      <c r="F93" s="80">
        <v>61.597876083105803</v>
      </c>
      <c r="G93" s="80">
        <v>0.69851296938024465</v>
      </c>
      <c r="H93" s="80">
        <v>406.76794979721308</v>
      </c>
      <c r="J93" s="80">
        <v>100</v>
      </c>
      <c r="K93" s="80">
        <v>37.172538392050583</v>
      </c>
      <c r="L93" s="80">
        <v>62.5</v>
      </c>
      <c r="M93" s="80">
        <v>47.353930865708158</v>
      </c>
      <c r="O93" s="80">
        <v>35.366931918656057</v>
      </c>
      <c r="P93" s="80">
        <v>24.403183023872682</v>
      </c>
      <c r="Q93" s="80">
        <v>40.229885057471265</v>
      </c>
      <c r="S93" s="80">
        <v>23284</v>
      </c>
      <c r="T93" s="80">
        <v>37205</v>
      </c>
      <c r="U93" s="80">
        <v>54011</v>
      </c>
      <c r="V93" s="80">
        <v>32185</v>
      </c>
      <c r="W93" s="80">
        <v>1.5978783714138465</v>
      </c>
      <c r="X93" s="80">
        <v>8860</v>
      </c>
      <c r="Y93" s="80">
        <v>92859</v>
      </c>
      <c r="Z93" s="80">
        <v>1.2174179027348579</v>
      </c>
      <c r="AB93" s="80">
        <v>6.22</v>
      </c>
      <c r="AC93" s="80">
        <f t="shared" si="6"/>
        <v>-35.366931918656057</v>
      </c>
    </row>
    <row r="94" spans="1:29" ht="15.6" x14ac:dyDescent="0.3">
      <c r="A94" s="92"/>
      <c r="B94" s="72" t="s">
        <v>157</v>
      </c>
      <c r="C94" s="80">
        <v>48.137475834526107</v>
      </c>
      <c r="D94" s="80">
        <v>5.7237357049518831</v>
      </c>
      <c r="E94" s="80">
        <v>46.138788460522008</v>
      </c>
      <c r="F94" s="80">
        <v>73.844446819275618</v>
      </c>
      <c r="G94" s="80">
        <v>3.3224899365752929</v>
      </c>
      <c r="H94" s="80">
        <v>320.74341852217913</v>
      </c>
      <c r="J94" s="80">
        <v>100</v>
      </c>
      <c r="K94" s="80">
        <v>78.15299793246038</v>
      </c>
      <c r="L94" s="80">
        <v>87.765205091937773</v>
      </c>
      <c r="M94" s="80">
        <v>83.6884154460719</v>
      </c>
      <c r="O94" s="80">
        <v>59.790732436472346</v>
      </c>
      <c r="P94" s="80">
        <v>3.1390134529147984</v>
      </c>
      <c r="Q94" s="80">
        <v>37.070254110612858</v>
      </c>
      <c r="S94" s="80">
        <v>13666</v>
      </c>
      <c r="T94" s="80">
        <v>22683</v>
      </c>
      <c r="U94" s="80">
        <v>33757</v>
      </c>
      <c r="V94" s="80">
        <v>20301</v>
      </c>
      <c r="W94" s="80">
        <v>1.6598126737889654</v>
      </c>
      <c r="X94" s="80">
        <v>4972</v>
      </c>
      <c r="Y94" s="80">
        <v>58672</v>
      </c>
      <c r="Z94" s="80">
        <v>1.3255987563477278</v>
      </c>
      <c r="AB94" s="80">
        <v>21.57</v>
      </c>
      <c r="AC94" s="80">
        <f t="shared" si="6"/>
        <v>-59.790732436472346</v>
      </c>
    </row>
    <row r="95" spans="1:29" ht="15.6" x14ac:dyDescent="0.3">
      <c r="A95" s="92"/>
      <c r="B95" s="72" t="s">
        <v>158</v>
      </c>
      <c r="C95" s="80">
        <v>45.567099506334927</v>
      </c>
      <c r="D95" s="80">
        <v>15.1998842480915</v>
      </c>
      <c r="E95" s="80">
        <v>39.233016245573573</v>
      </c>
      <c r="F95" s="80">
        <v>74.886854030191898</v>
      </c>
      <c r="G95" s="80">
        <v>4.280840078489855</v>
      </c>
      <c r="H95" s="80">
        <v>278.22881570085877</v>
      </c>
      <c r="J95" s="80">
        <v>100</v>
      </c>
      <c r="K95" s="80">
        <v>86.578293289146643</v>
      </c>
      <c r="L95" s="80">
        <v>81.859070464767612</v>
      </c>
      <c r="M95" s="80">
        <v>86.281833616298812</v>
      </c>
      <c r="O95" s="80">
        <v>45.610034207525658</v>
      </c>
      <c r="P95" s="80">
        <v>20.75256556442417</v>
      </c>
      <c r="Q95" s="80">
        <v>33.637400228050168</v>
      </c>
      <c r="S95" s="80">
        <v>9959</v>
      </c>
      <c r="T95" s="80">
        <v>16107</v>
      </c>
      <c r="U95" s="80">
        <v>23519</v>
      </c>
      <c r="V95" s="80">
        <v>15305</v>
      </c>
      <c r="W95" s="80">
        <v>1.6173310573350739</v>
      </c>
      <c r="X95" s="80">
        <v>3613</v>
      </c>
      <c r="Y95" s="80">
        <v>40283</v>
      </c>
      <c r="Z95" s="80">
        <v>1.4917501038509675</v>
      </c>
      <c r="AB95" s="80">
        <v>2.85</v>
      </c>
      <c r="AC95" s="80">
        <f t="shared" si="6"/>
        <v>-45.610034207525658</v>
      </c>
    </row>
  </sheetData>
  <mergeCells count="10">
    <mergeCell ref="A82:A95"/>
    <mergeCell ref="A61:A80"/>
    <mergeCell ref="A44:A59"/>
    <mergeCell ref="A31:A42"/>
    <mergeCell ref="AB1:AC1"/>
    <mergeCell ref="A3:A29"/>
    <mergeCell ref="C1:H1"/>
    <mergeCell ref="J1:M1"/>
    <mergeCell ref="O1:Q1"/>
    <mergeCell ref="S1:Z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CB69-AA34-4446-9116-39E96BF02155}">
  <dimension ref="A1:AB90"/>
  <sheetViews>
    <sheetView tabSelected="1" zoomScale="85" zoomScaleNormal="85" workbookViewId="0">
      <selection activeCell="R1" sqref="R1:T1048576"/>
    </sheetView>
  </sheetViews>
  <sheetFormatPr defaultColWidth="10.33203125" defaultRowHeight="15.6" x14ac:dyDescent="0.3"/>
  <cols>
    <col min="1" max="1" width="7.109375" style="23" bestFit="1" customWidth="1"/>
    <col min="2" max="2" width="8.6640625" style="23" bestFit="1" customWidth="1"/>
    <col min="3" max="3" width="12.33203125" style="23" bestFit="1" customWidth="1"/>
    <col min="4" max="4" width="15.88671875" style="23" bestFit="1" customWidth="1"/>
    <col min="5" max="5" width="2.88671875" style="23" customWidth="1"/>
    <col min="6" max="17" width="10.33203125" style="23"/>
    <col min="18" max="20" width="10.33203125" style="85"/>
    <col min="21" max="16384" width="10.33203125" style="23"/>
  </cols>
  <sheetData>
    <row r="1" spans="1:28" ht="46.8" x14ac:dyDescent="0.3">
      <c r="A1" s="8" t="s">
        <v>81</v>
      </c>
      <c r="B1" s="8" t="s">
        <v>33</v>
      </c>
      <c r="C1" s="1" t="s">
        <v>85</v>
      </c>
      <c r="D1" s="1" t="s">
        <v>144</v>
      </c>
    </row>
    <row r="2" spans="1:28" x14ac:dyDescent="0.3">
      <c r="A2" s="87" t="s">
        <v>124</v>
      </c>
      <c r="B2" s="2" t="s">
        <v>6</v>
      </c>
      <c r="C2" s="25">
        <v>-6.73</v>
      </c>
      <c r="D2" s="3">
        <f>'Consolidated Data for all Batch'!AC3</f>
        <v>-48.989589712186167</v>
      </c>
      <c r="F2" s="99" t="s">
        <v>87</v>
      </c>
      <c r="G2" s="99"/>
    </row>
    <row r="3" spans="1:28" x14ac:dyDescent="0.3">
      <c r="A3" s="87"/>
      <c r="B3" s="2" t="s">
        <v>7</v>
      </c>
      <c r="C3" s="25">
        <v>-43.13</v>
      </c>
      <c r="D3" s="3">
        <f>'Consolidated Data for all Batch'!AC4</f>
        <v>-25.616394492475187</v>
      </c>
      <c r="F3" s="26" t="s">
        <v>88</v>
      </c>
      <c r="G3" s="26" t="s">
        <v>57</v>
      </c>
    </row>
    <row r="4" spans="1:28" x14ac:dyDescent="0.3">
      <c r="A4" s="87"/>
      <c r="B4" s="2" t="s">
        <v>8</v>
      </c>
      <c r="C4" s="25">
        <v>-17.329999999999998</v>
      </c>
      <c r="D4" s="3">
        <f>'Consolidated Data for all Batch'!AC5</f>
        <v>-29.951329090228381</v>
      </c>
      <c r="F4" s="26">
        <v>-60</v>
      </c>
      <c r="G4" s="26">
        <v>-50</v>
      </c>
    </row>
    <row r="5" spans="1:28" x14ac:dyDescent="0.3">
      <c r="A5" s="87"/>
      <c r="B5" s="2" t="s">
        <v>9</v>
      </c>
      <c r="C5" s="25">
        <v>7.76</v>
      </c>
      <c r="D5" s="3">
        <f>'Consolidated Data for all Batch'!AC6</f>
        <v>-63.999999999999993</v>
      </c>
      <c r="F5" s="26">
        <v>50</v>
      </c>
      <c r="G5" s="26">
        <v>-50</v>
      </c>
    </row>
    <row r="6" spans="1:28" x14ac:dyDescent="0.3">
      <c r="A6" s="87"/>
      <c r="B6" s="2" t="s">
        <v>10</v>
      </c>
      <c r="C6" s="25">
        <v>-32.22</v>
      </c>
      <c r="D6" s="3">
        <f>'Consolidated Data for all Batch'!AC7</f>
        <v>-23.034840195796143</v>
      </c>
      <c r="S6" s="7"/>
      <c r="T6" s="7"/>
      <c r="V6" s="7"/>
      <c r="W6" s="7"/>
      <c r="X6" s="7"/>
      <c r="Y6" s="7"/>
      <c r="Z6" s="7"/>
      <c r="AA6" s="7"/>
      <c r="AB6" s="7"/>
    </row>
    <row r="7" spans="1:28" x14ac:dyDescent="0.3">
      <c r="A7" s="87"/>
      <c r="B7" s="2" t="s">
        <v>11</v>
      </c>
      <c r="C7" s="25">
        <v>-42.53</v>
      </c>
      <c r="D7" s="3">
        <f>'Consolidated Data for all Batch'!AC8</f>
        <v>-0.9207891162726457</v>
      </c>
      <c r="V7" s="85"/>
      <c r="W7" s="86"/>
      <c r="X7" s="86"/>
      <c r="Y7" s="86"/>
      <c r="Z7" s="86"/>
      <c r="AA7" s="86"/>
      <c r="AB7" s="86"/>
    </row>
    <row r="8" spans="1:28" x14ac:dyDescent="0.3">
      <c r="A8" s="87"/>
      <c r="B8" s="2" t="s">
        <v>12</v>
      </c>
      <c r="C8" s="25">
        <v>12.76</v>
      </c>
      <c r="D8" s="3">
        <f>'Consolidated Data for all Batch'!AC9</f>
        <v>-42.260961436872691</v>
      </c>
      <c r="V8" s="85"/>
      <c r="W8" s="86"/>
      <c r="X8" s="86"/>
      <c r="Y8" s="86"/>
      <c r="Z8" s="86"/>
      <c r="AA8" s="86"/>
      <c r="AB8" s="86"/>
    </row>
    <row r="9" spans="1:28" x14ac:dyDescent="0.3">
      <c r="A9" s="87"/>
      <c r="B9" s="2" t="s">
        <v>13</v>
      </c>
      <c r="C9" s="25">
        <v>13.64</v>
      </c>
      <c r="D9" s="3">
        <f>'Consolidated Data for all Batch'!AC10</f>
        <v>-58.351568198395334</v>
      </c>
      <c r="V9" s="85"/>
      <c r="W9" s="86"/>
      <c r="X9" s="86"/>
      <c r="Y9" s="86"/>
      <c r="Z9" s="86"/>
      <c r="AA9" s="86"/>
      <c r="AB9" s="86"/>
    </row>
    <row r="10" spans="1:28" x14ac:dyDescent="0.3">
      <c r="A10" s="87"/>
      <c r="B10" s="2" t="s">
        <v>14</v>
      </c>
      <c r="C10" s="25">
        <v>-38.71</v>
      </c>
      <c r="D10" s="3">
        <f>'Consolidated Data for all Batch'!AC11</f>
        <v>-17.621145374449341</v>
      </c>
      <c r="V10" s="85"/>
      <c r="W10" s="86"/>
      <c r="X10" s="86"/>
      <c r="Y10" s="86"/>
      <c r="Z10" s="86"/>
      <c r="AA10" s="86"/>
      <c r="AB10" s="86"/>
    </row>
    <row r="11" spans="1:28" x14ac:dyDescent="0.3">
      <c r="A11" s="87"/>
      <c r="B11" s="2" t="s">
        <v>15</v>
      </c>
      <c r="C11" s="25">
        <v>-24.74</v>
      </c>
      <c r="D11" s="3">
        <f>'Consolidated Data for all Batch'!AC12</f>
        <v>-19.403347077370846</v>
      </c>
      <c r="S11" s="7"/>
      <c r="V11" s="7"/>
      <c r="W11" s="10"/>
      <c r="X11" s="10"/>
      <c r="Y11" s="10"/>
      <c r="Z11" s="10"/>
      <c r="AA11" s="10"/>
      <c r="AB11" s="10"/>
    </row>
    <row r="12" spans="1:28" x14ac:dyDescent="0.3">
      <c r="A12" s="87"/>
      <c r="B12" s="2" t="s">
        <v>16</v>
      </c>
      <c r="C12" s="25">
        <v>-30.65</v>
      </c>
      <c r="D12" s="3">
        <f>'Consolidated Data for all Batch'!AC13</f>
        <v>-19.361084220716361</v>
      </c>
      <c r="V12" s="85"/>
      <c r="W12" s="6"/>
      <c r="X12" s="6"/>
      <c r="Y12" s="6"/>
      <c r="Z12" s="6"/>
      <c r="AA12" s="6"/>
      <c r="AB12" s="6"/>
    </row>
    <row r="13" spans="1:28" x14ac:dyDescent="0.3">
      <c r="A13" s="87"/>
      <c r="B13" s="2" t="s">
        <v>17</v>
      </c>
      <c r="C13" s="25">
        <v>-41.71</v>
      </c>
      <c r="D13" s="3">
        <f>'Consolidated Data for all Batch'!AC14</f>
        <v>-4.8163756773028306</v>
      </c>
    </row>
    <row r="14" spans="1:28" x14ac:dyDescent="0.3">
      <c r="A14" s="87"/>
      <c r="B14" s="2" t="s">
        <v>18</v>
      </c>
      <c r="C14" s="25">
        <v>-32.17</v>
      </c>
      <c r="D14" s="3">
        <f>'Consolidated Data for all Batch'!AC15</f>
        <v>-8.8691796008869179</v>
      </c>
      <c r="V14" s="7"/>
      <c r="W14" s="7"/>
      <c r="X14" s="7"/>
      <c r="Y14" s="7"/>
    </row>
    <row r="15" spans="1:28" x14ac:dyDescent="0.3">
      <c r="A15" s="87"/>
      <c r="B15" s="2" t="s">
        <v>19</v>
      </c>
      <c r="C15" s="25">
        <v>5.64</v>
      </c>
      <c r="D15" s="3">
        <f>'Consolidated Data for all Batch'!AC16</f>
        <v>-50.062578222778477</v>
      </c>
      <c r="V15" s="85"/>
      <c r="W15" s="26"/>
      <c r="X15" s="26"/>
      <c r="Y15" s="26"/>
    </row>
    <row r="16" spans="1:28" x14ac:dyDescent="0.3">
      <c r="A16" s="87"/>
      <c r="B16" s="2" t="s">
        <v>20</v>
      </c>
      <c r="C16" s="25">
        <v>-48.03</v>
      </c>
      <c r="D16" s="3">
        <f>'Consolidated Data for all Batch'!AC17</f>
        <v>-5.9545962039449201</v>
      </c>
      <c r="V16" s="85"/>
      <c r="W16" s="26"/>
      <c r="X16" s="26"/>
      <c r="Y16" s="26"/>
    </row>
    <row r="17" spans="1:25" x14ac:dyDescent="0.3">
      <c r="A17" s="87"/>
      <c r="B17" s="2" t="s">
        <v>21</v>
      </c>
      <c r="C17" s="25">
        <v>-35.89</v>
      </c>
      <c r="D17" s="3">
        <f>'Consolidated Data for all Batch'!AC18</f>
        <v>-10.117617301125586</v>
      </c>
      <c r="V17" s="85"/>
      <c r="W17" s="26"/>
      <c r="X17" s="26"/>
      <c r="Y17" s="26"/>
    </row>
    <row r="18" spans="1:25" x14ac:dyDescent="0.3">
      <c r="A18" s="87"/>
      <c r="B18" s="2" t="s">
        <v>22</v>
      </c>
      <c r="C18" s="25">
        <v>-7.84</v>
      </c>
      <c r="D18" s="3">
        <f>'Consolidated Data for all Batch'!AC19</f>
        <v>-51.314945477870424</v>
      </c>
      <c r="V18" s="85"/>
      <c r="W18" s="26"/>
      <c r="X18" s="26"/>
      <c r="Y18" s="26"/>
    </row>
    <row r="19" spans="1:25" x14ac:dyDescent="0.3">
      <c r="A19" s="87"/>
      <c r="B19" s="2" t="s">
        <v>23</v>
      </c>
      <c r="C19" s="25">
        <v>-15.4</v>
      </c>
      <c r="D19" s="3">
        <f>'Consolidated Data for all Batch'!AC20</f>
        <v>-40.526849037487331</v>
      </c>
      <c r="V19" s="7"/>
      <c r="W19" s="26"/>
      <c r="X19" s="26"/>
      <c r="Y19" s="26"/>
    </row>
    <row r="20" spans="1:25" x14ac:dyDescent="0.3">
      <c r="A20" s="87"/>
      <c r="B20" s="2" t="s">
        <v>24</v>
      </c>
      <c r="C20" s="25">
        <v>-35.01</v>
      </c>
      <c r="D20" s="3">
        <f>'Consolidated Data for all Batch'!AC21</f>
        <v>-9.2176518032031343</v>
      </c>
      <c r="V20" s="85"/>
      <c r="W20" s="26"/>
      <c r="X20" s="26"/>
      <c r="Y20" s="26"/>
    </row>
    <row r="21" spans="1:25" x14ac:dyDescent="0.3">
      <c r="A21" s="87"/>
      <c r="B21" s="2" t="s">
        <v>25</v>
      </c>
      <c r="C21" s="25">
        <v>-32.590000000000003</v>
      </c>
      <c r="D21" s="3">
        <f>'Consolidated Data for all Batch'!AC22</f>
        <v>-18.169429934135817</v>
      </c>
    </row>
    <row r="22" spans="1:25" x14ac:dyDescent="0.3">
      <c r="A22" s="87"/>
      <c r="B22" s="2" t="s">
        <v>26</v>
      </c>
      <c r="C22" s="25">
        <v>-44.99</v>
      </c>
      <c r="D22" s="3">
        <f>'Consolidated Data for all Batch'!AC23</f>
        <v>-5.9826503140891418</v>
      </c>
    </row>
    <row r="23" spans="1:25" x14ac:dyDescent="0.3">
      <c r="A23" s="87"/>
      <c r="B23" s="2" t="s">
        <v>27</v>
      </c>
      <c r="C23" s="25">
        <v>-39.049999999999997</v>
      </c>
      <c r="D23" s="3">
        <f>'Consolidated Data for all Batch'!AC24</f>
        <v>-21.214531954388754</v>
      </c>
    </row>
    <row r="24" spans="1:25" x14ac:dyDescent="0.3">
      <c r="A24" s="87"/>
      <c r="B24" s="2" t="s">
        <v>28</v>
      </c>
      <c r="C24" s="25">
        <v>5.61</v>
      </c>
      <c r="D24" s="3">
        <f>'Consolidated Data for all Batch'!AC25</f>
        <v>-57.553956834532372</v>
      </c>
    </row>
    <row r="25" spans="1:25" x14ac:dyDescent="0.3">
      <c r="A25" s="87"/>
      <c r="B25" s="5" t="s">
        <v>29</v>
      </c>
      <c r="C25" s="25">
        <v>-24.21</v>
      </c>
      <c r="D25" s="3">
        <f>'Consolidated Data for all Batch'!AC26</f>
        <v>-25.007814942169432</v>
      </c>
    </row>
    <row r="26" spans="1:25" x14ac:dyDescent="0.3">
      <c r="A26" s="87"/>
      <c r="B26" s="5" t="s">
        <v>30</v>
      </c>
      <c r="C26" s="25">
        <v>9.14</v>
      </c>
      <c r="D26" s="3">
        <f>'Consolidated Data for all Batch'!AC27</f>
        <v>-43.057050592034443</v>
      </c>
    </row>
    <row r="27" spans="1:25" x14ac:dyDescent="0.3">
      <c r="A27" s="87"/>
      <c r="B27" s="2" t="s">
        <v>31</v>
      </c>
      <c r="C27" s="25">
        <v>6.19</v>
      </c>
      <c r="D27" s="3">
        <f>'Consolidated Data for all Batch'!AC28</f>
        <v>-55.90496156533893</v>
      </c>
    </row>
    <row r="28" spans="1:25" x14ac:dyDescent="0.3">
      <c r="A28" s="87"/>
      <c r="B28" s="2" t="s">
        <v>32</v>
      </c>
      <c r="C28" s="25">
        <v>-19.350000000000001</v>
      </c>
      <c r="D28" s="3">
        <f>'Consolidated Data for all Batch'!AC29</f>
        <v>-39.72194637537239</v>
      </c>
    </row>
    <row r="29" spans="1:25" x14ac:dyDescent="0.3">
      <c r="A29" s="94">
        <v>4</v>
      </c>
      <c r="B29" s="11" t="s">
        <v>93</v>
      </c>
      <c r="C29" s="24">
        <v>-23.22</v>
      </c>
      <c r="D29" s="28">
        <f>'Consolidated Data for all Batch'!AC31</f>
        <v>-19.930244145490782</v>
      </c>
    </row>
    <row r="30" spans="1:25" x14ac:dyDescent="0.3">
      <c r="A30" s="94"/>
      <c r="B30" s="11" t="s">
        <v>94</v>
      </c>
      <c r="C30" s="24">
        <v>-38.83</v>
      </c>
      <c r="D30" s="28">
        <f>'Consolidated Data for all Batch'!AC32</f>
        <v>-19.900497512437809</v>
      </c>
    </row>
    <row r="31" spans="1:25" x14ac:dyDescent="0.3">
      <c r="A31" s="94"/>
      <c r="B31" s="11" t="s">
        <v>95</v>
      </c>
      <c r="C31" s="24">
        <v>-27.69</v>
      </c>
      <c r="D31" s="28">
        <f>'Consolidated Data for all Batch'!AC33</f>
        <v>-13.920306246737429</v>
      </c>
    </row>
    <row r="32" spans="1:25" x14ac:dyDescent="0.3">
      <c r="A32" s="94"/>
      <c r="B32" s="11" t="s">
        <v>96</v>
      </c>
      <c r="C32" s="24">
        <v>-2.68</v>
      </c>
      <c r="D32" s="28">
        <f>'Consolidated Data for all Batch'!AC34</f>
        <v>-41.279669762641902</v>
      </c>
    </row>
    <row r="33" spans="1:8" x14ac:dyDescent="0.3">
      <c r="A33" s="94"/>
      <c r="B33" s="11" t="s">
        <v>97</v>
      </c>
      <c r="C33" s="24">
        <v>-24.9</v>
      </c>
      <c r="D33" s="28">
        <f>'Consolidated Data for all Batch'!AC35</f>
        <v>-44.868199663488504</v>
      </c>
    </row>
    <row r="34" spans="1:8" x14ac:dyDescent="0.3">
      <c r="A34" s="94"/>
      <c r="B34" s="11" t="s">
        <v>98</v>
      </c>
      <c r="C34" s="24">
        <v>-31.85</v>
      </c>
      <c r="D34" s="28">
        <f>'Consolidated Data for all Batch'!AC36</f>
        <v>-18.310826276035709</v>
      </c>
    </row>
    <row r="35" spans="1:8" x14ac:dyDescent="0.3">
      <c r="A35" s="94"/>
      <c r="B35" s="11" t="s">
        <v>99</v>
      </c>
      <c r="C35" s="24">
        <v>-0.87</v>
      </c>
      <c r="D35" s="28">
        <f>'Consolidated Data for all Batch'!AC37</f>
        <v>-41.8848167539267</v>
      </c>
    </row>
    <row r="36" spans="1:8" x14ac:dyDescent="0.3">
      <c r="A36" s="94"/>
      <c r="B36" s="11" t="s">
        <v>100</v>
      </c>
      <c r="C36" s="24">
        <v>-19.54</v>
      </c>
      <c r="D36" s="28">
        <f>'Consolidated Data for all Batch'!AC38</f>
        <v>-35.180299032541775</v>
      </c>
    </row>
    <row r="37" spans="1:8" x14ac:dyDescent="0.3">
      <c r="A37" s="94"/>
      <c r="B37" s="11" t="s">
        <v>101</v>
      </c>
      <c r="C37" s="24">
        <v>-43.1</v>
      </c>
      <c r="D37" s="28">
        <f>'Consolidated Data for all Batch'!AC39</f>
        <v>-10.453416960669019</v>
      </c>
    </row>
    <row r="38" spans="1:8" x14ac:dyDescent="0.3">
      <c r="A38" s="94"/>
      <c r="B38" s="11" t="s">
        <v>102</v>
      </c>
      <c r="C38" s="24">
        <v>-40.51</v>
      </c>
      <c r="D38" s="28">
        <f>'Consolidated Data for all Batch'!AC40</f>
        <v>-14.119308153900459</v>
      </c>
    </row>
    <row r="39" spans="1:8" x14ac:dyDescent="0.3">
      <c r="A39" s="94"/>
      <c r="B39" s="11" t="s">
        <v>103</v>
      </c>
      <c r="C39" s="24">
        <v>-29.2</v>
      </c>
      <c r="D39" s="28">
        <f>'Consolidated Data for all Batch'!AC41</f>
        <v>-20.94240837696335</v>
      </c>
    </row>
    <row r="40" spans="1:8" x14ac:dyDescent="0.3">
      <c r="A40" s="94"/>
      <c r="B40" s="11" t="s">
        <v>104</v>
      </c>
      <c r="C40" s="24">
        <v>-23.45</v>
      </c>
      <c r="D40" s="28">
        <f>'Consolidated Data for all Batch'!AC42</f>
        <v>-40.712468193384225</v>
      </c>
    </row>
    <row r="41" spans="1:8" x14ac:dyDescent="0.3">
      <c r="A41" s="95">
        <v>5</v>
      </c>
      <c r="B41" s="31" t="s">
        <v>107</v>
      </c>
      <c r="C41" s="41">
        <v>22.03</v>
      </c>
      <c r="D41" s="55">
        <f>'Consolidated Data for all Batch'!AC44</f>
        <v>-56.377730796335449</v>
      </c>
    </row>
    <row r="42" spans="1:8" x14ac:dyDescent="0.3">
      <c r="A42" s="95"/>
      <c r="B42" s="31" t="s">
        <v>108</v>
      </c>
      <c r="C42" s="41">
        <v>-46.52</v>
      </c>
      <c r="D42" s="55">
        <f>'Consolidated Data for all Batch'!AC45</f>
        <v>-9.9366538318221345</v>
      </c>
    </row>
    <row r="43" spans="1:8" x14ac:dyDescent="0.3">
      <c r="A43" s="95"/>
      <c r="B43" s="31" t="s">
        <v>109</v>
      </c>
      <c r="C43" s="41">
        <v>-28.06</v>
      </c>
      <c r="D43" s="55">
        <f>'Consolidated Data for all Batch'!AC46</f>
        <v>-22.650056625141566</v>
      </c>
    </row>
    <row r="44" spans="1:8" x14ac:dyDescent="0.3">
      <c r="A44" s="95"/>
      <c r="B44" s="31" t="s">
        <v>110</v>
      </c>
      <c r="C44" s="41">
        <v>-56.36</v>
      </c>
      <c r="D44" s="55">
        <f>'Consolidated Data for all Batch'!AC47</f>
        <v>-6.589243060703402</v>
      </c>
      <c r="H44" s="43"/>
    </row>
    <row r="45" spans="1:8" x14ac:dyDescent="0.3">
      <c r="A45" s="95"/>
      <c r="B45" s="31" t="s">
        <v>111</v>
      </c>
      <c r="C45" s="41">
        <v>-14.22</v>
      </c>
      <c r="D45" s="55">
        <f>'Consolidated Data for all Batch'!AC48</f>
        <v>-35.13394817742644</v>
      </c>
      <c r="H45" s="43"/>
    </row>
    <row r="46" spans="1:8" x14ac:dyDescent="0.3">
      <c r="A46" s="95"/>
      <c r="B46" s="31" t="s">
        <v>112</v>
      </c>
      <c r="C46" s="41">
        <v>45.94</v>
      </c>
      <c r="D46" s="55">
        <f>'Consolidated Data for all Batch'!AC49</f>
        <v>-84.745762711864401</v>
      </c>
      <c r="H46" s="43"/>
    </row>
    <row r="47" spans="1:8" x14ac:dyDescent="0.3">
      <c r="A47" s="95"/>
      <c r="B47" s="31" t="s">
        <v>113</v>
      </c>
      <c r="C47" s="41">
        <v>-24.34</v>
      </c>
      <c r="D47" s="55">
        <f>'Consolidated Data for all Batch'!AC50</f>
        <v>-32.428050263477907</v>
      </c>
      <c r="H47" s="43"/>
    </row>
    <row r="48" spans="1:8" x14ac:dyDescent="0.3">
      <c r="A48" s="95"/>
      <c r="B48" s="31" t="s">
        <v>114</v>
      </c>
      <c r="C48" s="41">
        <v>-5.0599999999999996</v>
      </c>
      <c r="D48" s="55">
        <f>'Consolidated Data for all Batch'!AC51</f>
        <v>-55.363321799307961</v>
      </c>
      <c r="H48" s="43"/>
    </row>
    <row r="49" spans="1:8" x14ac:dyDescent="0.3">
      <c r="A49" s="95"/>
      <c r="B49" s="31" t="s">
        <v>115</v>
      </c>
      <c r="C49" s="41">
        <v>-31.78</v>
      </c>
      <c r="D49" s="55">
        <f>'Consolidated Data for all Batch'!AC52</f>
        <v>-11.269192844062545</v>
      </c>
      <c r="H49" s="43"/>
    </row>
    <row r="50" spans="1:8" x14ac:dyDescent="0.3">
      <c r="A50" s="95"/>
      <c r="B50" s="31" t="s">
        <v>116</v>
      </c>
      <c r="C50" s="41">
        <v>3.82</v>
      </c>
      <c r="D50" s="55">
        <f>'Consolidated Data for all Batch'!AC53</f>
        <v>-46.647230320699705</v>
      </c>
      <c r="H50" s="43"/>
    </row>
    <row r="51" spans="1:8" x14ac:dyDescent="0.3">
      <c r="A51" s="95"/>
      <c r="B51" s="31" t="s">
        <v>117</v>
      </c>
      <c r="C51" s="41">
        <v>-37.229999999999997</v>
      </c>
      <c r="D51" s="55">
        <f>'Consolidated Data for all Batch'!AC54</f>
        <v>-6.1919504643962853</v>
      </c>
      <c r="H51" s="43"/>
    </row>
    <row r="52" spans="1:8" x14ac:dyDescent="0.3">
      <c r="A52" s="95"/>
      <c r="B52" s="31" t="s">
        <v>118</v>
      </c>
      <c r="C52" s="41">
        <v>-23.98</v>
      </c>
      <c r="D52" s="55">
        <f>'Consolidated Data for all Batch'!AC55</f>
        <v>-16.227180527383371</v>
      </c>
      <c r="H52" s="43"/>
    </row>
    <row r="53" spans="1:8" x14ac:dyDescent="0.3">
      <c r="A53" s="95"/>
      <c r="B53" s="31" t="s">
        <v>119</v>
      </c>
      <c r="C53" s="41">
        <v>-4.8899999999999997</v>
      </c>
      <c r="D53" s="55">
        <f>'Consolidated Data for all Batch'!AC56</f>
        <v>-14.422210203713719</v>
      </c>
      <c r="H53" s="43"/>
    </row>
    <row r="54" spans="1:8" x14ac:dyDescent="0.3">
      <c r="A54" s="95"/>
      <c r="B54" s="31" t="s">
        <v>120</v>
      </c>
      <c r="C54" s="41">
        <v>5.99</v>
      </c>
      <c r="D54" s="55">
        <f>'Consolidated Data for all Batch'!AC57</f>
        <v>-37.986704653371319</v>
      </c>
      <c r="H54" s="43"/>
    </row>
    <row r="55" spans="1:8" x14ac:dyDescent="0.3">
      <c r="A55" s="95"/>
      <c r="B55" s="31" t="s">
        <v>122</v>
      </c>
      <c r="C55" s="41">
        <v>4.7699999999999996</v>
      </c>
      <c r="D55" s="55">
        <f>'Consolidated Data for all Batch'!AC58</f>
        <v>-50.825921219822114</v>
      </c>
      <c r="H55" s="43"/>
    </row>
    <row r="56" spans="1:8" x14ac:dyDescent="0.3">
      <c r="A56" s="95"/>
      <c r="B56" s="31" t="s">
        <v>123</v>
      </c>
      <c r="C56" s="41">
        <v>-2.37</v>
      </c>
      <c r="D56" s="55">
        <f>'Consolidated Data for all Batch'!AC59</f>
        <v>-40.983606557377051</v>
      </c>
      <c r="H56" s="43"/>
    </row>
    <row r="57" spans="1:8" x14ac:dyDescent="0.3">
      <c r="A57" s="91">
        <v>6</v>
      </c>
      <c r="B57" s="47" t="s">
        <v>121</v>
      </c>
      <c r="C57" s="53">
        <v>20.84</v>
      </c>
      <c r="D57" s="58">
        <f>'Consolidated Data for all Batch'!AC61</f>
        <v>-51.914341336794287</v>
      </c>
      <c r="H57" s="43"/>
    </row>
    <row r="58" spans="1:8" x14ac:dyDescent="0.3">
      <c r="A58" s="91"/>
      <c r="B58" s="47" t="s">
        <v>125</v>
      </c>
      <c r="C58" s="53">
        <v>3.79</v>
      </c>
      <c r="D58" s="58">
        <f>'Consolidated Data for all Batch'!AC62</f>
        <v>-32.813781788351108</v>
      </c>
      <c r="H58" s="43"/>
    </row>
    <row r="59" spans="1:8" x14ac:dyDescent="0.3">
      <c r="A59" s="91"/>
      <c r="B59" s="47" t="s">
        <v>126</v>
      </c>
      <c r="C59" s="53">
        <v>12.97</v>
      </c>
      <c r="D59" s="58">
        <f>'Consolidated Data for all Batch'!AC63</f>
        <v>-51.216389244558258</v>
      </c>
      <c r="H59" s="43"/>
    </row>
    <row r="60" spans="1:8" x14ac:dyDescent="0.3">
      <c r="A60" s="91"/>
      <c r="B60" s="47" t="s">
        <v>127</v>
      </c>
      <c r="C60" s="53">
        <v>22.62</v>
      </c>
      <c r="D60" s="58">
        <f>'Consolidated Data for all Batch'!AC64</f>
        <v>-55.478502080443825</v>
      </c>
    </row>
    <row r="61" spans="1:8" x14ac:dyDescent="0.3">
      <c r="A61" s="91"/>
      <c r="B61" s="47" t="s">
        <v>128</v>
      </c>
      <c r="C61" s="53">
        <v>13.73</v>
      </c>
      <c r="D61" s="58">
        <f>'Consolidated Data for all Batch'!AC65</f>
        <v>-71.877807726864347</v>
      </c>
    </row>
    <row r="62" spans="1:8" x14ac:dyDescent="0.3">
      <c r="A62" s="91"/>
      <c r="B62" s="47" t="s">
        <v>129</v>
      </c>
      <c r="C62" s="53">
        <v>18.899999999999999</v>
      </c>
      <c r="D62" s="58">
        <f>'Consolidated Data for all Batch'!AC66</f>
        <v>-76.48183556405354</v>
      </c>
    </row>
    <row r="63" spans="1:8" x14ac:dyDescent="0.3">
      <c r="A63" s="91"/>
      <c r="B63" s="47" t="s">
        <v>130</v>
      </c>
      <c r="C63" s="53">
        <v>34.909999999999997</v>
      </c>
      <c r="D63" s="58">
        <f>'Consolidated Data for all Batch'!AC67</f>
        <v>-83.594566353187034</v>
      </c>
    </row>
    <row r="64" spans="1:8" x14ac:dyDescent="0.3">
      <c r="A64" s="91"/>
      <c r="B64" s="47" t="s">
        <v>131</v>
      </c>
      <c r="C64" s="53">
        <v>31.43</v>
      </c>
      <c r="D64" s="58">
        <f>'Consolidated Data for all Batch'!AC68</f>
        <v>-76.701821668264614</v>
      </c>
    </row>
    <row r="65" spans="1:4" x14ac:dyDescent="0.3">
      <c r="A65" s="91"/>
      <c r="B65" s="47" t="s">
        <v>132</v>
      </c>
      <c r="C65" s="53">
        <v>-31.32</v>
      </c>
      <c r="D65" s="58">
        <f>'Consolidated Data for all Batch'!AC69</f>
        <v>-5.3379595649562965</v>
      </c>
    </row>
    <row r="66" spans="1:4" x14ac:dyDescent="0.3">
      <c r="A66" s="91"/>
      <c r="B66" s="47" t="s">
        <v>133</v>
      </c>
      <c r="C66" s="53">
        <v>-16.07</v>
      </c>
      <c r="D66" s="58">
        <f>'Consolidated Data for all Batch'!AC70</f>
        <v>-20.817069997397866</v>
      </c>
    </row>
    <row r="67" spans="1:4" x14ac:dyDescent="0.3">
      <c r="A67" s="91"/>
      <c r="B67" s="47" t="s">
        <v>134</v>
      </c>
      <c r="C67" s="53">
        <v>-42.72</v>
      </c>
      <c r="D67" s="58">
        <f>'Consolidated Data for all Batch'!AC71</f>
        <v>-7.2753728628592214</v>
      </c>
    </row>
    <row r="68" spans="1:4" x14ac:dyDescent="0.3">
      <c r="A68" s="91"/>
      <c r="B68" s="47" t="s">
        <v>135</v>
      </c>
      <c r="C68" s="53">
        <v>-36.25</v>
      </c>
      <c r="D68" s="58">
        <f>'Consolidated Data for all Batch'!AC72</f>
        <v>-9.6420392913101125</v>
      </c>
    </row>
    <row r="69" spans="1:4" x14ac:dyDescent="0.3">
      <c r="A69" s="91"/>
      <c r="B69" s="47" t="s">
        <v>136</v>
      </c>
      <c r="C69" s="53">
        <v>-27.71</v>
      </c>
      <c r="D69" s="58">
        <f>'Consolidated Data for all Batch'!AC73</f>
        <v>-7.83085356303837</v>
      </c>
    </row>
    <row r="70" spans="1:4" x14ac:dyDescent="0.3">
      <c r="A70" s="91"/>
      <c r="B70" s="47" t="s">
        <v>137</v>
      </c>
      <c r="C70" s="53">
        <v>-39.840000000000003</v>
      </c>
      <c r="D70" s="58">
        <f>'Consolidated Data for all Batch'!AC74</f>
        <v>-4.8163756773028306</v>
      </c>
    </row>
    <row r="71" spans="1:4" x14ac:dyDescent="0.3">
      <c r="A71" s="91"/>
      <c r="B71" s="47" t="s">
        <v>138</v>
      </c>
      <c r="C71" s="53">
        <v>-40.76</v>
      </c>
      <c r="D71" s="58">
        <f>'Consolidated Data for all Batch'!AC75</f>
        <v>-4.1673178100744908</v>
      </c>
    </row>
    <row r="72" spans="1:4" x14ac:dyDescent="0.3">
      <c r="A72" s="91"/>
      <c r="B72" s="47" t="s">
        <v>139</v>
      </c>
      <c r="C72" s="53">
        <v>-39.65</v>
      </c>
      <c r="D72" s="58">
        <f>'Consolidated Data for all Batch'!AC76</f>
        <v>-4.2996882726002363</v>
      </c>
    </row>
    <row r="73" spans="1:4" x14ac:dyDescent="0.3">
      <c r="A73" s="91"/>
      <c r="B73" s="47" t="s">
        <v>140</v>
      </c>
      <c r="C73" s="53">
        <v>-38.26</v>
      </c>
      <c r="D73" s="58">
        <f>'Consolidated Data for all Batch'!AC77</f>
        <v>-3.3318062554662444</v>
      </c>
    </row>
    <row r="74" spans="1:4" x14ac:dyDescent="0.3">
      <c r="A74" s="91"/>
      <c r="B74" s="47" t="s">
        <v>141</v>
      </c>
      <c r="C74" s="53">
        <v>-38.93</v>
      </c>
      <c r="D74" s="58">
        <f>'Consolidated Data for all Batch'!AC78</f>
        <v>-5.2318357203583812</v>
      </c>
    </row>
    <row r="75" spans="1:4" x14ac:dyDescent="0.3">
      <c r="A75" s="91"/>
      <c r="B75" s="47" t="s">
        <v>142</v>
      </c>
      <c r="C75" s="53">
        <v>-25.71</v>
      </c>
      <c r="D75" s="58">
        <f>'Consolidated Data for all Batch'!AC79</f>
        <v>-8.3307299802145174</v>
      </c>
    </row>
    <row r="76" spans="1:4" x14ac:dyDescent="0.3">
      <c r="A76" s="91"/>
      <c r="B76" s="47" t="s">
        <v>143</v>
      </c>
      <c r="C76" s="53">
        <v>-1.94</v>
      </c>
      <c r="D76" s="58">
        <f>'Consolidated Data for all Batch'!AC80</f>
        <v>-25.698682942499197</v>
      </c>
    </row>
    <row r="77" spans="1:4" x14ac:dyDescent="0.3">
      <c r="A77" s="92">
        <v>7</v>
      </c>
      <c r="B77" s="72" t="s">
        <v>145</v>
      </c>
      <c r="C77" s="77">
        <v>15.65</v>
      </c>
      <c r="D77" s="77">
        <f>'Consolidated Data for all Batch'!AC82</f>
        <v>-61.871616395978343</v>
      </c>
    </row>
    <row r="78" spans="1:4" x14ac:dyDescent="0.3">
      <c r="A78" s="92"/>
      <c r="B78" s="72" t="s">
        <v>146</v>
      </c>
      <c r="C78" s="77">
        <v>25.91</v>
      </c>
      <c r="D78" s="77">
        <f>'Consolidated Data for all Batch'!AC83</f>
        <v>-52.910052910052904</v>
      </c>
    </row>
    <row r="79" spans="1:4" x14ac:dyDescent="0.3">
      <c r="A79" s="92"/>
      <c r="B79" s="72" t="s">
        <v>147</v>
      </c>
      <c r="C79" s="77">
        <v>11.34</v>
      </c>
      <c r="D79" s="77">
        <f>'Consolidated Data for all Batch'!AC84</f>
        <v>-63.846767757382281</v>
      </c>
    </row>
    <row r="80" spans="1:4" x14ac:dyDescent="0.3">
      <c r="A80" s="92"/>
      <c r="B80" s="72" t="s">
        <v>148</v>
      </c>
      <c r="C80" s="77">
        <v>24.82</v>
      </c>
      <c r="D80" s="77">
        <f>'Consolidated Data for all Batch'!AC85</f>
        <v>-51.282051282051292</v>
      </c>
    </row>
    <row r="81" spans="1:4" x14ac:dyDescent="0.3">
      <c r="A81" s="92"/>
      <c r="B81" s="72" t="s">
        <v>149</v>
      </c>
      <c r="C81" s="77">
        <v>33.479999999999997</v>
      </c>
      <c r="D81" s="77">
        <f>'Consolidated Data for all Batch'!AC86</f>
        <v>-66.280033140016585</v>
      </c>
    </row>
    <row r="82" spans="1:4" x14ac:dyDescent="0.3">
      <c r="A82" s="92"/>
      <c r="B82" s="72" t="s">
        <v>150</v>
      </c>
      <c r="C82" s="77">
        <v>24.58</v>
      </c>
      <c r="D82" s="77">
        <f>'Consolidated Data for all Batch'!AC87</f>
        <v>-47.675804529201429</v>
      </c>
    </row>
    <row r="83" spans="1:4" x14ac:dyDescent="0.3">
      <c r="A83" s="92"/>
      <c r="B83" s="72" t="s">
        <v>151</v>
      </c>
      <c r="C83" s="77">
        <v>-0.78</v>
      </c>
      <c r="D83" s="77">
        <f>'Consolidated Data for all Batch'!AC88</f>
        <v>-32.760032760032757</v>
      </c>
    </row>
    <row r="84" spans="1:4" x14ac:dyDescent="0.3">
      <c r="A84" s="92"/>
      <c r="B84" s="72" t="s">
        <v>152</v>
      </c>
      <c r="C84" s="77">
        <v>11.34</v>
      </c>
      <c r="D84" s="77">
        <f>'Consolidated Data for all Batch'!AC89</f>
        <v>-43.501903208265361</v>
      </c>
    </row>
    <row r="85" spans="1:4" x14ac:dyDescent="0.3">
      <c r="A85" s="92"/>
      <c r="B85" s="72" t="s">
        <v>153</v>
      </c>
      <c r="C85" s="77">
        <v>-42.98</v>
      </c>
      <c r="D85" s="77">
        <f>'Consolidated Data for all Batch'!AC90</f>
        <v>-9.6142290590073323</v>
      </c>
    </row>
    <row r="86" spans="1:4" x14ac:dyDescent="0.3">
      <c r="A86" s="92"/>
      <c r="B86" s="72" t="s">
        <v>154</v>
      </c>
      <c r="C86" s="77">
        <v>-16.86</v>
      </c>
      <c r="D86" s="77">
        <f>'Consolidated Data for all Batch'!AC91</f>
        <v>-16.913319238900634</v>
      </c>
    </row>
    <row r="87" spans="1:4" x14ac:dyDescent="0.3">
      <c r="A87" s="92"/>
      <c r="B87" s="72" t="s">
        <v>155</v>
      </c>
      <c r="C87" s="77">
        <v>-19.71</v>
      </c>
      <c r="D87" s="77">
        <f>'Consolidated Data for all Batch'!AC92</f>
        <v>-41.819132253005748</v>
      </c>
    </row>
    <row r="88" spans="1:4" x14ac:dyDescent="0.3">
      <c r="A88" s="92"/>
      <c r="B88" s="72" t="s">
        <v>156</v>
      </c>
      <c r="C88" s="77">
        <v>6.22</v>
      </c>
      <c r="D88" s="77">
        <f>'Consolidated Data for all Batch'!AC93</f>
        <v>-35.366931918656057</v>
      </c>
    </row>
    <row r="89" spans="1:4" x14ac:dyDescent="0.3">
      <c r="A89" s="92"/>
      <c r="B89" s="72" t="s">
        <v>157</v>
      </c>
      <c r="C89" s="77">
        <v>21.57</v>
      </c>
      <c r="D89" s="77">
        <f>'Consolidated Data for all Batch'!AC94</f>
        <v>-59.790732436472346</v>
      </c>
    </row>
    <row r="90" spans="1:4" x14ac:dyDescent="0.3">
      <c r="A90" s="92"/>
      <c r="B90" s="72" t="s">
        <v>158</v>
      </c>
      <c r="C90" s="77">
        <v>2.85</v>
      </c>
      <c r="D90" s="77">
        <f>'Consolidated Data for all Batch'!AC95</f>
        <v>-45.610034207525658</v>
      </c>
    </row>
  </sheetData>
  <mergeCells count="6">
    <mergeCell ref="A77:A90"/>
    <mergeCell ref="A2:A28"/>
    <mergeCell ref="F2:G2"/>
    <mergeCell ref="A29:A40"/>
    <mergeCell ref="A41:A56"/>
    <mergeCell ref="A57:A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Conversion Analysis</vt:lpstr>
      <vt:lpstr>Compositional Analysis</vt:lpstr>
      <vt:lpstr>MW Analysis</vt:lpstr>
      <vt:lpstr>Yield Analysis</vt:lpstr>
      <vt:lpstr>Consolidated Data for all Batch</vt:lpstr>
      <vt:lpstr>Pareto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2023-07-23T08:13:25Z</dcterms:modified>
</cp:coreProperties>
</file>