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Tan Jin Da\Desktop\Manuscript Writing\Manucript Versions\SI\GitHub Files for SI\3. Quantification of Monomer Conversion via Inline Raman Workflow\"/>
    </mc:Choice>
  </mc:AlternateContent>
  <xr:revisionPtr revIDLastSave="0" documentId="13_ncr:1_{20AEFB5D-160A-49B6-BC07-F60D6EBD385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NMR" sheetId="1" r:id="rId1"/>
    <sheet name="Online Raman" sheetId="2" r:id="rId2"/>
    <sheet name="Kinetic Plot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6" i="1" l="1"/>
  <c r="G13" i="1"/>
  <c r="G25" i="1"/>
  <c r="G22" i="1"/>
  <c r="G12" i="1"/>
  <c r="G24" i="1"/>
  <c r="G20" i="1"/>
  <c r="G16" i="1"/>
  <c r="C24" i="1" l="1"/>
  <c r="C26" i="1"/>
  <c r="C25" i="1"/>
  <c r="C22" i="1"/>
  <c r="C21" i="1"/>
  <c r="C20" i="1"/>
  <c r="C18" i="1"/>
  <c r="C17" i="1"/>
  <c r="C16" i="1"/>
  <c r="C14" i="1"/>
  <c r="C13" i="1"/>
  <c r="C12" i="1"/>
  <c r="A12" i="2" l="1"/>
  <c r="A13" i="2" s="1"/>
  <c r="A14" i="2" s="1"/>
  <c r="A11" i="2"/>
  <c r="B11" i="3" l="1"/>
  <c r="C11" i="3"/>
  <c r="D11" i="3"/>
  <c r="E11" i="3"/>
  <c r="F11" i="3"/>
  <c r="G11" i="3"/>
  <c r="H11" i="3"/>
  <c r="I11" i="3"/>
  <c r="J11" i="3"/>
  <c r="B12" i="3"/>
  <c r="C12" i="3"/>
  <c r="D12" i="3"/>
  <c r="E12" i="3"/>
  <c r="F12" i="3"/>
  <c r="G12" i="3"/>
  <c r="H12" i="3"/>
  <c r="I12" i="3"/>
  <c r="J12" i="3"/>
  <c r="B13" i="3"/>
  <c r="C13" i="3"/>
  <c r="D13" i="3"/>
  <c r="E13" i="3"/>
  <c r="F13" i="3"/>
  <c r="G13" i="3"/>
  <c r="H13" i="3"/>
  <c r="I13" i="3"/>
  <c r="J13" i="3"/>
  <c r="B14" i="3"/>
  <c r="C14" i="3"/>
  <c r="D14" i="3"/>
  <c r="E14" i="3"/>
  <c r="F14" i="3"/>
  <c r="G14" i="3"/>
  <c r="H14" i="3"/>
  <c r="I14" i="3"/>
  <c r="J14" i="3"/>
  <c r="C10" i="3"/>
  <c r="D10" i="3"/>
  <c r="E10" i="3"/>
  <c r="F10" i="3"/>
  <c r="G10" i="3"/>
  <c r="H10" i="3"/>
  <c r="I10" i="3"/>
  <c r="J10" i="3"/>
  <c r="B10" i="3"/>
</calcChain>
</file>

<file path=xl/sharedStrings.xml><?xml version="1.0" encoding="utf-8"?>
<sst xmlns="http://schemas.openxmlformats.org/spreadsheetml/2006/main" count="72" uniqueCount="60">
  <si>
    <t>Experiment</t>
  </si>
  <si>
    <t>Normalized Vinyl Peak Area</t>
  </si>
  <si>
    <t>Conversion/ %</t>
  </si>
  <si>
    <t>Time/ min</t>
  </si>
  <si>
    <t>C19 T0</t>
  </si>
  <si>
    <t>C20 T0</t>
  </si>
  <si>
    <t>C21 T0</t>
  </si>
  <si>
    <t>C22 T0</t>
  </si>
  <si>
    <t>C23 T0</t>
  </si>
  <si>
    <t>C24 T0</t>
  </si>
  <si>
    <t>C25 T0</t>
  </si>
  <si>
    <t>C26 T0</t>
  </si>
  <si>
    <t>C27 T0</t>
  </si>
  <si>
    <t>C22 T30</t>
  </si>
  <si>
    <t>C26 T30</t>
  </si>
  <si>
    <t>C27 T30</t>
  </si>
  <si>
    <t>C20 T60</t>
  </si>
  <si>
    <t>C25 T60</t>
  </si>
  <si>
    <t>C26 T60</t>
  </si>
  <si>
    <t>C20 T90</t>
  </si>
  <si>
    <t>C21 T90</t>
  </si>
  <si>
    <t>C22 T90</t>
  </si>
  <si>
    <t>C19 Conversion/ %</t>
  </si>
  <si>
    <t>C20 Conversion/ %</t>
  </si>
  <si>
    <t>C21 Conversion/ %</t>
  </si>
  <si>
    <t>C22 Conversion/ %</t>
  </si>
  <si>
    <t>C23 Conversion/ %</t>
  </si>
  <si>
    <t>C24 Conversion/ %</t>
  </si>
  <si>
    <t>C25 Conversion/ %</t>
  </si>
  <si>
    <t>C26 Conversion/ %</t>
  </si>
  <si>
    <t>C27 Conversion/ %</t>
  </si>
  <si>
    <t>C19 Error/ %</t>
  </si>
  <si>
    <t>C20 Error/ %</t>
  </si>
  <si>
    <t>C21 Error/ %</t>
  </si>
  <si>
    <t>C22 Error/ %</t>
  </si>
  <si>
    <t>C23 Error/ %</t>
  </si>
  <si>
    <t>C24 Error/ %</t>
  </si>
  <si>
    <t>C25 Error/ %</t>
  </si>
  <si>
    <t>C26 Error/ %</t>
  </si>
  <si>
    <t>C27 Error/ %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</si>
  <si>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</si>
  <si>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</si>
  <si>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</si>
  <si>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</si>
  <si>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</si>
  <si>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</si>
  <si>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</si>
  <si>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</si>
  <si>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</si>
  <si>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C21 T120</t>
  </si>
  <si>
    <t>C22 T120</t>
  </si>
  <si>
    <t>C27 T120</t>
  </si>
  <si>
    <t>C20 T60 Repeat</t>
  </si>
  <si>
    <t>C20 T90 Repeat</t>
  </si>
  <si>
    <t>C21 T120 Repeat</t>
  </si>
  <si>
    <t>C22 T30 Repeat</t>
  </si>
  <si>
    <t>C22 T90 Repeat</t>
  </si>
  <si>
    <t>C22 T120 Repeat</t>
  </si>
  <si>
    <t>C26 T30 Repeat</t>
  </si>
  <si>
    <t>C27 T120 Repeat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</si>
</sst>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1" fontId="3" fillId="0" borderId="0" xfId="0" applyNumberFormat="1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Condition 19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Condition 10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'Online Raman'!$B$11:$B$15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4.5239931779816001</c:v>
                  </c:pt>
                  <c:pt idx="2">
                    <c:v>2.4637380571216898</c:v>
                  </c:pt>
                  <c:pt idx="3">
                    <c:v>1.9451724571575599</c:v>
                  </c:pt>
                  <c:pt idx="4">
                    <c:v>3.4728809326463099</c:v>
                  </c:pt>
                </c:numCache>
              </c:numRef>
            </c:plus>
            <c:minus>
              <c:numRef>
                <c:f>'Online Raman'!$B$11:$B$15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4.5239931779816001</c:v>
                  </c:pt>
                  <c:pt idx="2">
                    <c:v>2.4637380571216898</c:v>
                  </c:pt>
                  <c:pt idx="3">
                    <c:v>1.9451724571575599</c:v>
                  </c:pt>
                  <c:pt idx="4">
                    <c:v>3.4728809326463099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'Online Raman'!$A$2:$A$6</c:f>
              <c:numCache>
                <c:formatCode>General</c:formatCode>
                <c:ptCount val="5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</c:numCache>
            </c:numRef>
          </c:xVal>
          <c:yVal>
            <c:numRef>
              <c:f>'Online Raman'!$B$2:$B$6</c:f>
              <c:numCache>
                <c:formatCode>General</c:formatCode>
                <c:ptCount val="5"/>
                <c:pt idx="0">
                  <c:v>0</c:v>
                </c:pt>
                <c:pt idx="1">
                  <c:v>12.9109519943575</c:v>
                </c:pt>
                <c:pt idx="2">
                  <c:v>6.5578515303923801</c:v>
                </c:pt>
                <c:pt idx="3">
                  <c:v>6.2966425563085</c:v>
                </c:pt>
                <c:pt idx="4">
                  <c:v>4.8750451161474997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4FB-4132-9300-DDE8F048D5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2167695"/>
        <c:axId val="1828235103"/>
      </c:scatterChart>
      <c:valAx>
        <c:axId val="1612167695"/>
        <c:scaling>
          <c:orientation val="minMax"/>
          <c:max val="12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Time/ min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235103"/>
        <c:crosses val="autoZero"/>
        <c:crossBetween val="midCat"/>
        <c:majorUnit val="30"/>
      </c:valAx>
      <c:valAx>
        <c:axId val="1828235103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Conversion/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2167695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Condition 19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Condition 1</c:v>
          </c:tx>
          <c:spPr>
            <a:ln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trendlineType val="linear"/>
            <c:intercept val="0"/>
            <c:dispRSqr val="1"/>
            <c:dispEq val="1"/>
            <c:trendlineLbl>
              <c:layout>
                <c:manualLayout>
                  <c:x val="-0.18750633319364896"/>
                  <c:y val="-4.2860892388451441E-3"/>
                </c:manualLayout>
              </c:layout>
              <c:numFmt formatCode="General" sourceLinked="0"/>
            </c:trendlineLbl>
          </c:trendline>
          <c:xVal>
            <c:numRef>
              <c:f>'Kinetic Plots'!$A$10:$A$14</c:f>
              <c:numCache>
                <c:formatCode>General</c:formatCode>
                <c:ptCount val="5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</c:numCache>
            </c:numRef>
          </c:xVal>
          <c:yVal>
            <c:numRef>
              <c:f>'Kinetic Plots'!$B$10:$B$14</c:f>
              <c:numCache>
                <c:formatCode>General</c:formatCode>
                <c:ptCount val="5"/>
                <c:pt idx="0">
                  <c:v>0</c:v>
                </c:pt>
                <c:pt idx="1">
                  <c:v>0.13823905049897584</c:v>
                </c:pt>
                <c:pt idx="2">
                  <c:v>6.7827674133045093E-2</c:v>
                </c:pt>
                <c:pt idx="3">
                  <c:v>6.5036165542634403E-2</c:v>
                </c:pt>
                <c:pt idx="4">
                  <c:v>4.9978844089113475E-2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83-4168-86F4-9046D654FC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2167695"/>
        <c:axId val="1828235103"/>
      </c:scatterChart>
      <c:valAx>
        <c:axId val="1612167695"/>
        <c:scaling>
          <c:orientation val="minMax"/>
          <c:max val="12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Time/ min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235103"/>
        <c:crosses val="autoZero"/>
        <c:crossBetween val="midCat"/>
        <c:majorUnit val="30"/>
      </c:valAx>
      <c:valAx>
        <c:axId val="182823510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ln(1/1-x)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2167695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Condition 20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Condition 2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trendlineType val="linear"/>
            <c:intercept val="0"/>
            <c:dispRSqr val="1"/>
            <c:dispEq val="1"/>
            <c:trendlineLbl>
              <c:layout>
                <c:manualLayout>
                  <c:x val="-0.19046775832428281"/>
                  <c:y val="-1.8571803524559428E-2"/>
                </c:manualLayout>
              </c:layout>
              <c:numFmt formatCode="General" sourceLinked="0"/>
            </c:trendlineLbl>
          </c:trendline>
          <c:xVal>
            <c:numRef>
              <c:f>'Kinetic Plots'!$A$10:$A$14</c:f>
              <c:numCache>
                <c:formatCode>General</c:formatCode>
                <c:ptCount val="5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</c:numCache>
            </c:numRef>
          </c:xVal>
          <c:yVal>
            <c:numRef>
              <c:f>'Kinetic Plots'!$C$10:$C$14</c:f>
              <c:numCache>
                <c:formatCode>General</c:formatCode>
                <c:ptCount val="5"/>
                <c:pt idx="0">
                  <c:v>0</c:v>
                </c:pt>
                <c:pt idx="1">
                  <c:v>0.11745807266956794</c:v>
                </c:pt>
                <c:pt idx="2">
                  <c:v>0.2150959382573821</c:v>
                </c:pt>
                <c:pt idx="3">
                  <c:v>0.22554608294544559</c:v>
                </c:pt>
                <c:pt idx="4">
                  <c:v>0.21838442278999934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83-4168-86F4-9046D654FC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2167695"/>
        <c:axId val="1828235103"/>
      </c:scatterChart>
      <c:valAx>
        <c:axId val="1612167695"/>
        <c:scaling>
          <c:orientation val="minMax"/>
          <c:max val="12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Time/ min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235103"/>
        <c:crosses val="autoZero"/>
        <c:crossBetween val="midCat"/>
        <c:majorUnit val="30"/>
      </c:valAx>
      <c:valAx>
        <c:axId val="182823510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ln(1/1-x)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2167695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Condition 21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Condition 3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trendlineType val="linear"/>
            <c:intercept val="0"/>
            <c:dispRSqr val="1"/>
            <c:dispEq val="1"/>
            <c:trendlineLbl>
              <c:layout>
                <c:manualLayout>
                  <c:x val="-0.19303525102205396"/>
                  <c:y val="4.7581552305961752E-4"/>
                </c:manualLayout>
              </c:layout>
              <c:numFmt formatCode="General" sourceLinked="0"/>
            </c:trendlineLbl>
          </c:trendline>
          <c:xVal>
            <c:numRef>
              <c:f>'Kinetic Plots'!$A$10:$A$14</c:f>
              <c:numCache>
                <c:formatCode>General</c:formatCode>
                <c:ptCount val="5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</c:numCache>
            </c:numRef>
          </c:xVal>
          <c:yVal>
            <c:numRef>
              <c:f>'Kinetic Plots'!$D$10:$D$14</c:f>
              <c:numCache>
                <c:formatCode>General</c:formatCode>
                <c:ptCount val="5"/>
                <c:pt idx="0">
                  <c:v>0</c:v>
                </c:pt>
                <c:pt idx="1">
                  <c:v>0.1440110689957326</c:v>
                </c:pt>
                <c:pt idx="2">
                  <c:v>0.22289842601685167</c:v>
                </c:pt>
                <c:pt idx="3">
                  <c:v>0.26277947310603345</c:v>
                </c:pt>
                <c:pt idx="4">
                  <c:v>0.27480214121325791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83-4168-86F4-9046D654FC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2167695"/>
        <c:axId val="1828235103"/>
      </c:scatterChart>
      <c:valAx>
        <c:axId val="1612167695"/>
        <c:scaling>
          <c:orientation val="minMax"/>
          <c:max val="12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Time/ min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235103"/>
        <c:crosses val="autoZero"/>
        <c:crossBetween val="midCat"/>
        <c:majorUnit val="30"/>
      </c:valAx>
      <c:valAx>
        <c:axId val="182823510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ln(1/1-x)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2167695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Condition 22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Condition 5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trendlineType val="linear"/>
            <c:intercept val="0"/>
            <c:dispRSqr val="1"/>
            <c:dispEq val="1"/>
            <c:trendlineLbl>
              <c:layout>
                <c:manualLayout>
                  <c:x val="-0.24222793492060274"/>
                  <c:y val="4.7581552305961752E-4"/>
                </c:manualLayout>
              </c:layout>
              <c:numFmt formatCode="General" sourceLinked="0"/>
            </c:trendlineLbl>
          </c:trendline>
          <c:xVal>
            <c:numRef>
              <c:f>'Kinetic Plots'!$A$10:$A$14</c:f>
              <c:numCache>
                <c:formatCode>General</c:formatCode>
                <c:ptCount val="5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</c:numCache>
            </c:numRef>
          </c:xVal>
          <c:yVal>
            <c:numRef>
              <c:f>'Kinetic Plots'!$E$10:$E$14</c:f>
              <c:numCache>
                <c:formatCode>General</c:formatCode>
                <c:ptCount val="5"/>
                <c:pt idx="0">
                  <c:v>0</c:v>
                </c:pt>
                <c:pt idx="1">
                  <c:v>0.10738538725867647</c:v>
                </c:pt>
                <c:pt idx="2">
                  <c:v>0.20808220716614695</c:v>
                </c:pt>
                <c:pt idx="3">
                  <c:v>0.24563897517710212</c:v>
                </c:pt>
                <c:pt idx="4">
                  <c:v>0.25270968340672845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83-4168-86F4-9046D654FC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2167695"/>
        <c:axId val="1828235103"/>
      </c:scatterChart>
      <c:valAx>
        <c:axId val="1612167695"/>
        <c:scaling>
          <c:orientation val="minMax"/>
          <c:max val="12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Time/ min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235103"/>
        <c:crosses val="autoZero"/>
        <c:crossBetween val="midCat"/>
        <c:majorUnit val="30"/>
      </c:valAx>
      <c:valAx>
        <c:axId val="182823510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ln(1/1-x)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2167695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Condition 23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Condition 5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trendlineType val="linear"/>
            <c:intercept val="0"/>
            <c:dispRSqr val="1"/>
            <c:dispEq val="1"/>
            <c:trendlineLbl>
              <c:layout>
                <c:manualLayout>
                  <c:x val="-0.22755358980343474"/>
                  <c:y val="4.7581552305961752E-4"/>
                </c:manualLayout>
              </c:layout>
              <c:numFmt formatCode="General" sourceLinked="0"/>
            </c:trendlineLbl>
          </c:trendline>
          <c:xVal>
            <c:numRef>
              <c:f>'Kinetic Plots'!$A$10:$A$14</c:f>
              <c:numCache>
                <c:formatCode>General</c:formatCode>
                <c:ptCount val="5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</c:numCache>
            </c:numRef>
          </c:xVal>
          <c:yVal>
            <c:numRef>
              <c:f>'Kinetic Plots'!$F$10:$F$14</c:f>
              <c:numCache>
                <c:formatCode>General</c:formatCode>
                <c:ptCount val="5"/>
                <c:pt idx="0">
                  <c:v>0</c:v>
                </c:pt>
                <c:pt idx="1">
                  <c:v>0.1254221996970695</c:v>
                </c:pt>
                <c:pt idx="2">
                  <c:v>0.25696793680650387</c:v>
                </c:pt>
                <c:pt idx="3">
                  <c:v>0.27909267192105203</c:v>
                </c:pt>
                <c:pt idx="4">
                  <c:v>0.32723372390555239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83-4168-86F4-9046D654FC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2167695"/>
        <c:axId val="1828235103"/>
      </c:scatterChart>
      <c:valAx>
        <c:axId val="1612167695"/>
        <c:scaling>
          <c:orientation val="minMax"/>
          <c:max val="12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Time/ min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235103"/>
        <c:crosses val="autoZero"/>
        <c:crossBetween val="midCat"/>
        <c:majorUnit val="30"/>
      </c:valAx>
      <c:valAx>
        <c:axId val="182823510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ln(1/1-x)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2167695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Condition 24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Condition 6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trendlineType val="linear"/>
            <c:intercept val="0"/>
            <c:dispRSqr val="1"/>
            <c:dispEq val="1"/>
            <c:trendlineLbl>
              <c:layout>
                <c:manualLayout>
                  <c:x val="-0.206314391061511"/>
                  <c:y val="-1.1653543307086614E-3"/>
                </c:manualLayout>
              </c:layout>
              <c:numFmt formatCode="General" sourceLinked="0"/>
            </c:trendlineLbl>
          </c:trendline>
          <c:xVal>
            <c:numRef>
              <c:f>'Kinetic Plots'!$A$10:$A$14</c:f>
              <c:numCache>
                <c:formatCode>General</c:formatCode>
                <c:ptCount val="5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</c:numCache>
            </c:numRef>
          </c:xVal>
          <c:yVal>
            <c:numRef>
              <c:f>'Kinetic Plots'!$G$10:$G$14</c:f>
              <c:numCache>
                <c:formatCode>General</c:formatCode>
                <c:ptCount val="5"/>
                <c:pt idx="0">
                  <c:v>0</c:v>
                </c:pt>
                <c:pt idx="1">
                  <c:v>0.1532854357779995</c:v>
                </c:pt>
                <c:pt idx="2">
                  <c:v>0.26008549922678142</c:v>
                </c:pt>
                <c:pt idx="3">
                  <c:v>0.3025101652534109</c:v>
                </c:pt>
                <c:pt idx="4">
                  <c:v>0.33087928255910276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83-4168-86F4-9046D654FC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2167695"/>
        <c:axId val="1828235103"/>
      </c:scatterChart>
      <c:valAx>
        <c:axId val="1612167695"/>
        <c:scaling>
          <c:orientation val="minMax"/>
          <c:max val="12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Time/ min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235103"/>
        <c:crosses val="autoZero"/>
        <c:crossBetween val="midCat"/>
        <c:majorUnit val="30"/>
      </c:valAx>
      <c:valAx>
        <c:axId val="182823510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ln(1/1-x)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2167695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  <c:extLst/>
  </c:chart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Condition 25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Condition 7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trendlineType val="linear"/>
            <c:intercept val="0"/>
            <c:dispRSqr val="1"/>
            <c:dispEq val="1"/>
            <c:trendlineLbl>
              <c:layout>
                <c:manualLayout>
                  <c:x val="-0.2169740718388585"/>
                  <c:y val="4.7581552305961752E-4"/>
                </c:manualLayout>
              </c:layout>
              <c:numFmt formatCode="General" sourceLinked="0"/>
            </c:trendlineLbl>
          </c:trendline>
          <c:xVal>
            <c:numRef>
              <c:f>'Kinetic Plots'!$A$10:$A$14</c:f>
              <c:numCache>
                <c:formatCode>General</c:formatCode>
                <c:ptCount val="5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</c:numCache>
            </c:numRef>
          </c:xVal>
          <c:yVal>
            <c:numRef>
              <c:f>'Kinetic Plots'!$H$10:$H$14</c:f>
              <c:numCache>
                <c:formatCode>General</c:formatCode>
                <c:ptCount val="5"/>
                <c:pt idx="0">
                  <c:v>0</c:v>
                </c:pt>
                <c:pt idx="1">
                  <c:v>8.0920572772091595E-2</c:v>
                </c:pt>
                <c:pt idx="2">
                  <c:v>0.23783646796551441</c:v>
                </c:pt>
                <c:pt idx="3">
                  <c:v>0.2540081052010188</c:v>
                </c:pt>
                <c:pt idx="4">
                  <c:v>0.29340588856037986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83-4168-86F4-9046D654FC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2167695"/>
        <c:axId val="1828235103"/>
      </c:scatterChart>
      <c:valAx>
        <c:axId val="1612167695"/>
        <c:scaling>
          <c:orientation val="minMax"/>
          <c:max val="12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Time/ min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235103"/>
        <c:crosses val="autoZero"/>
        <c:crossBetween val="midCat"/>
        <c:majorUnit val="30"/>
      </c:valAx>
      <c:valAx>
        <c:axId val="182823510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ln(1/1-x)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2167695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Condition 26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Condition 8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trendlineType val="linear"/>
            <c:intercept val="0"/>
            <c:dispRSqr val="1"/>
            <c:dispEq val="1"/>
            <c:trendlineLbl>
              <c:layout>
                <c:manualLayout>
                  <c:x val="-0.19915942643987117"/>
                  <c:y val="4.7581552305961752E-4"/>
                </c:manualLayout>
              </c:layout>
              <c:numFmt formatCode="General" sourceLinked="0"/>
            </c:trendlineLbl>
          </c:trendline>
          <c:xVal>
            <c:numRef>
              <c:f>'Kinetic Plots'!$A$10:$A$14</c:f>
              <c:numCache>
                <c:formatCode>General</c:formatCode>
                <c:ptCount val="5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</c:numCache>
            </c:numRef>
          </c:xVal>
          <c:yVal>
            <c:numRef>
              <c:f>'Kinetic Plots'!$I$10:$I$14</c:f>
              <c:numCache>
                <c:formatCode>General</c:formatCode>
                <c:ptCount val="5"/>
                <c:pt idx="0">
                  <c:v>0</c:v>
                </c:pt>
                <c:pt idx="1">
                  <c:v>0.12609330342109645</c:v>
                </c:pt>
                <c:pt idx="2">
                  <c:v>0.28761288402017565</c:v>
                </c:pt>
                <c:pt idx="3">
                  <c:v>0.32885662838524538</c:v>
                </c:pt>
                <c:pt idx="4">
                  <c:v>0.36646797303365214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83-4168-86F4-9046D654FC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2167695"/>
        <c:axId val="1828235103"/>
      </c:scatterChart>
      <c:valAx>
        <c:axId val="1612167695"/>
        <c:scaling>
          <c:orientation val="minMax"/>
          <c:max val="12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Time/ min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235103"/>
        <c:crosses val="autoZero"/>
        <c:crossBetween val="midCat"/>
        <c:majorUnit val="30"/>
      </c:valAx>
      <c:valAx>
        <c:axId val="182823510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ln(1/1-x)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2167695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Condition 27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Condition 9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name>1</c:name>
            <c:trendlineType val="linear"/>
            <c:intercept val="0"/>
            <c:dispRSqr val="1"/>
            <c:dispEq val="1"/>
            <c:trendlineLbl>
              <c:layout>
                <c:manualLayout>
                  <c:x val="-0.21462291512744536"/>
                  <c:y val="4.7581552305961752E-4"/>
                </c:manualLayout>
              </c:layout>
              <c:numFmt formatCode="General" sourceLinked="0"/>
            </c:trendlineLbl>
          </c:trendline>
          <c:trendline>
            <c:trendlineType val="log"/>
            <c:dispRSqr val="0"/>
            <c:dispEq val="0"/>
          </c:trendline>
          <c:xVal>
            <c:numRef>
              <c:f>'Kinetic Plots'!$A$10:$A$14</c:f>
              <c:numCache>
                <c:formatCode>General</c:formatCode>
                <c:ptCount val="5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</c:numCache>
            </c:numRef>
          </c:xVal>
          <c:yVal>
            <c:numRef>
              <c:f>'Kinetic Plots'!$J$10:$J$14</c:f>
              <c:numCache>
                <c:formatCode>General</c:formatCode>
                <c:ptCount val="5"/>
                <c:pt idx="0">
                  <c:v>0</c:v>
                </c:pt>
                <c:pt idx="1">
                  <c:v>0.18591732103416497</c:v>
                </c:pt>
                <c:pt idx="2">
                  <c:v>0.29068227079643316</c:v>
                </c:pt>
                <c:pt idx="3">
                  <c:v>0.33955787173698287</c:v>
                </c:pt>
                <c:pt idx="4">
                  <c:v>0.43481221219106486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83-4168-86F4-9046D654FC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2167695"/>
        <c:axId val="1828235103"/>
      </c:scatterChart>
      <c:valAx>
        <c:axId val="1612167695"/>
        <c:scaling>
          <c:orientation val="minMax"/>
          <c:max val="12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Time/ min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235103"/>
        <c:crosses val="autoZero"/>
        <c:crossBetween val="midCat"/>
        <c:majorUnit val="30"/>
      </c:valAx>
      <c:valAx>
        <c:axId val="182823510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ln(1/1-x)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2167695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Condition 20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Condition 20</c:v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'Online Raman'!$C$11:$C$15</c:f>
                <c:numCache>
                  <c:formatCode>General</c:formatCode>
                  <c:ptCount val="5"/>
                  <c:pt idx="0">
                    <c:v>2.1658671290793199E-16</c:v>
                  </c:pt>
                  <c:pt idx="1">
                    <c:v>3.43255240110161</c:v>
                  </c:pt>
                  <c:pt idx="2">
                    <c:v>2.1938902029535501</c:v>
                  </c:pt>
                  <c:pt idx="3">
                    <c:v>2.0974739606178199</c:v>
                  </c:pt>
                  <c:pt idx="4">
                    <c:v>2.1713907120054601</c:v>
                  </c:pt>
                </c:numCache>
              </c:numRef>
            </c:plus>
            <c:minus>
              <c:numRef>
                <c:f>'Online Raman'!$C$11:$C$15</c:f>
                <c:numCache>
                  <c:formatCode>General</c:formatCode>
                  <c:ptCount val="5"/>
                  <c:pt idx="0">
                    <c:v>2.1658671290793199E-16</c:v>
                  </c:pt>
                  <c:pt idx="1">
                    <c:v>3.43255240110161</c:v>
                  </c:pt>
                  <c:pt idx="2">
                    <c:v>2.1938902029535501</c:v>
                  </c:pt>
                  <c:pt idx="3">
                    <c:v>2.0974739606178199</c:v>
                  </c:pt>
                  <c:pt idx="4">
                    <c:v>2.1713907120054601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'Online Raman'!$A$2:$A$6</c:f>
              <c:numCache>
                <c:formatCode>General</c:formatCode>
                <c:ptCount val="5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</c:numCache>
            </c:numRef>
          </c:xVal>
          <c:yVal>
            <c:numRef>
              <c:f>'Online Raman'!$C$2:$C$6</c:f>
              <c:numCache>
                <c:formatCode>General</c:formatCode>
                <c:ptCount val="5"/>
                <c:pt idx="0">
                  <c:v>0</c:v>
                </c:pt>
                <c:pt idx="1">
                  <c:v>11.082220818399399</c:v>
                </c:pt>
                <c:pt idx="2">
                  <c:v>19.353593429130498</c:v>
                </c:pt>
                <c:pt idx="3">
                  <c:v>20.191971828962199</c:v>
                </c:pt>
                <c:pt idx="4">
                  <c:v>19.6183623069665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4FB-4132-9300-DDE8F048D59C}"/>
            </c:ext>
          </c:extLst>
        </c:ser>
        <c:ser>
          <c:idx val="1"/>
          <c:order val="1"/>
          <c:xVal>
            <c:numRef>
              <c:f>'Online Raman'!$A$4</c:f>
              <c:numCache>
                <c:formatCode>General</c:formatCode>
                <c:ptCount val="1"/>
                <c:pt idx="0">
                  <c:v>60</c:v>
                </c:pt>
              </c:numCache>
            </c:numRef>
          </c:xVal>
          <c:yVal>
            <c:numRef>
              <c:f>NMR!$C$16</c:f>
              <c:numCache>
                <c:formatCode>General</c:formatCode>
                <c:ptCount val="1"/>
                <c:pt idx="0">
                  <c:v>16.666666666666675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1D5-42D8-8247-FCBF12667E46}"/>
            </c:ext>
          </c:extLst>
        </c:ser>
        <c:ser>
          <c:idx val="2"/>
          <c:order val="2"/>
          <c:marker>
            <c:symbol val="square"/>
            <c:size val="5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'Online Raman'!$A$5</c:f>
              <c:numCache>
                <c:formatCode>General</c:formatCode>
                <c:ptCount val="1"/>
                <c:pt idx="0">
                  <c:v>90</c:v>
                </c:pt>
              </c:numCache>
            </c:numRef>
          </c:xVal>
          <c:yVal>
            <c:numRef>
              <c:f>NMR!$G$20</c:f>
              <c:numCache>
                <c:formatCode>General</c:formatCode>
                <c:ptCount val="1"/>
                <c:pt idx="0">
                  <c:v>19.696969696969703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1D5-42D8-8247-FCBF126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2167695"/>
        <c:axId val="1828235103"/>
      </c:scatterChart>
      <c:valAx>
        <c:axId val="1612167695"/>
        <c:scaling>
          <c:orientation val="minMax"/>
          <c:max val="12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Time/ min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235103"/>
        <c:crosses val="autoZero"/>
        <c:crossBetween val="midCat"/>
        <c:majorUnit val="30"/>
      </c:valAx>
      <c:valAx>
        <c:axId val="182823510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Conversion/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2167695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Condition 21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Condition 21</c:v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'Online Raman'!$D$11:$D$15</c:f>
                <c:numCache>
                  <c:formatCode>General</c:formatCode>
                  <c:ptCount val="5"/>
                  <c:pt idx="0">
                    <c:v>2.7120961046483998E-16</c:v>
                  </c:pt>
                  <c:pt idx="1">
                    <c:v>2.5942265062249898</c:v>
                  </c:pt>
                  <c:pt idx="2">
                    <c:v>1.7976875408066</c:v>
                  </c:pt>
                  <c:pt idx="3">
                    <c:v>2.2839376064791002</c:v>
                  </c:pt>
                  <c:pt idx="4">
                    <c:v>1.52156419212536</c:v>
                  </c:pt>
                </c:numCache>
              </c:numRef>
            </c:plus>
            <c:minus>
              <c:numRef>
                <c:f>'Online Raman'!$D$11:$D$15</c:f>
                <c:numCache>
                  <c:formatCode>General</c:formatCode>
                  <c:ptCount val="5"/>
                  <c:pt idx="0">
                    <c:v>2.7120961046483998E-16</c:v>
                  </c:pt>
                  <c:pt idx="1">
                    <c:v>2.5942265062249898</c:v>
                  </c:pt>
                  <c:pt idx="2">
                    <c:v>1.7976875408066</c:v>
                  </c:pt>
                  <c:pt idx="3">
                    <c:v>2.2839376064791002</c:v>
                  </c:pt>
                  <c:pt idx="4">
                    <c:v>1.52156419212536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'Online Raman'!$A$2:$A$6</c:f>
              <c:numCache>
                <c:formatCode>General</c:formatCode>
                <c:ptCount val="5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</c:numCache>
            </c:numRef>
          </c:xVal>
          <c:yVal>
            <c:numRef>
              <c:f>'Online Raman'!$D$2:$D$6</c:f>
              <c:numCache>
                <c:formatCode>General</c:formatCode>
                <c:ptCount val="5"/>
                <c:pt idx="0">
                  <c:v>0</c:v>
                </c:pt>
                <c:pt idx="1">
                  <c:v>13.412183639553801</c:v>
                </c:pt>
                <c:pt idx="2">
                  <c:v>19.980387572558499</c:v>
                </c:pt>
                <c:pt idx="3">
                  <c:v>23.108855573181899</c:v>
                </c:pt>
                <c:pt idx="4">
                  <c:v>24.027757388740401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4FB-4132-9300-DDE8F048D59C}"/>
            </c:ext>
          </c:extLst>
        </c:ser>
        <c:ser>
          <c:idx val="1"/>
          <c:order val="1"/>
          <c:xVal>
            <c:numRef>
              <c:f>'Online Raman'!$A$5</c:f>
              <c:numCache>
                <c:formatCode>General</c:formatCode>
                <c:ptCount val="1"/>
                <c:pt idx="0">
                  <c:v>90</c:v>
                </c:pt>
              </c:numCache>
            </c:numRef>
          </c:xVal>
          <c:yVal>
            <c:numRef>
              <c:f>NMR!$C$21</c:f>
              <c:numCache>
                <c:formatCode>General</c:formatCode>
                <c:ptCount val="1"/>
                <c:pt idx="0">
                  <c:v>22.857142857142865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00-496E-AA1C-B61E10ABA1C7}"/>
            </c:ext>
          </c:extLst>
        </c:ser>
        <c:ser>
          <c:idx val="2"/>
          <c:order val="2"/>
          <c:marker>
            <c:symbol val="square"/>
            <c:size val="5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'Online Raman'!$A$6</c:f>
              <c:numCache>
                <c:formatCode>General</c:formatCode>
                <c:ptCount val="1"/>
                <c:pt idx="0">
                  <c:v>120</c:v>
                </c:pt>
              </c:numCache>
            </c:numRef>
          </c:xVal>
          <c:yVal>
            <c:numRef>
              <c:f>NMR!$G$24</c:f>
              <c:numCache>
                <c:formatCode>General</c:formatCode>
                <c:ptCount val="1"/>
                <c:pt idx="0">
                  <c:v>18.571428571428573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700-496E-AA1C-B61E10ABA1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2167695"/>
        <c:axId val="1828235103"/>
      </c:scatterChart>
      <c:valAx>
        <c:axId val="1612167695"/>
        <c:scaling>
          <c:orientation val="minMax"/>
          <c:max val="12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Time/ min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235103"/>
        <c:crosses val="autoZero"/>
        <c:crossBetween val="midCat"/>
        <c:majorUnit val="30"/>
      </c:valAx>
      <c:valAx>
        <c:axId val="1828235103"/>
        <c:scaling>
          <c:orientation val="minMax"/>
          <c:max val="3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Conversion/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2167695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Condition 22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Condition 22</c:v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'Online Raman'!$E$11:$E$15</c:f>
                <c:numCache>
                  <c:formatCode>General</c:formatCode>
                  <c:ptCount val="5"/>
                  <c:pt idx="0">
                    <c:v>6.6244553967068795E-17</c:v>
                  </c:pt>
                  <c:pt idx="1">
                    <c:v>3.2427762522834702</c:v>
                  </c:pt>
                  <c:pt idx="2">
                    <c:v>1.35422048250942</c:v>
                  </c:pt>
                  <c:pt idx="3">
                    <c:v>1.8953576789653299</c:v>
                  </c:pt>
                  <c:pt idx="4">
                    <c:v>1.61944744883716</c:v>
                  </c:pt>
                </c:numCache>
              </c:numRef>
            </c:plus>
            <c:minus>
              <c:numRef>
                <c:f>'Online Raman'!$E$11:$E$15</c:f>
                <c:numCache>
                  <c:formatCode>General</c:formatCode>
                  <c:ptCount val="5"/>
                  <c:pt idx="0">
                    <c:v>6.6244553967068795E-17</c:v>
                  </c:pt>
                  <c:pt idx="1">
                    <c:v>3.2427762522834702</c:v>
                  </c:pt>
                  <c:pt idx="2">
                    <c:v>1.35422048250942</c:v>
                  </c:pt>
                  <c:pt idx="3">
                    <c:v>1.8953576789653299</c:v>
                  </c:pt>
                  <c:pt idx="4">
                    <c:v>1.61944744883716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'Online Raman'!$A$2:$A$6</c:f>
              <c:numCache>
                <c:formatCode>General</c:formatCode>
                <c:ptCount val="5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</c:numCache>
            </c:numRef>
          </c:xVal>
          <c:yVal>
            <c:numRef>
              <c:f>'Online Raman'!$E$2:$E$6</c:f>
              <c:numCache>
                <c:formatCode>General</c:formatCode>
                <c:ptCount val="5"/>
                <c:pt idx="0">
                  <c:v>0</c:v>
                </c:pt>
                <c:pt idx="1">
                  <c:v>10.182054063821299</c:v>
                </c:pt>
                <c:pt idx="2">
                  <c:v>18.785972978249401</c:v>
                </c:pt>
                <c:pt idx="3">
                  <c:v>21.779543077816601</c:v>
                </c:pt>
                <c:pt idx="4">
                  <c:v>22.330666394105702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4FB-4132-9300-DDE8F048D59C}"/>
            </c:ext>
          </c:extLst>
        </c:ser>
        <c:ser>
          <c:idx val="1"/>
          <c:order val="1"/>
          <c:xVal>
            <c:numRef>
              <c:f>'Online Raman'!$A$3</c:f>
              <c:numCache>
                <c:formatCode>General</c:formatCode>
                <c:ptCount val="1"/>
                <c:pt idx="0">
                  <c:v>30</c:v>
                </c:pt>
              </c:numCache>
            </c:numRef>
          </c:xVal>
          <c:yVal>
            <c:numRef>
              <c:f>NMR!$C$12</c:f>
              <c:numCache>
                <c:formatCode>General</c:formatCode>
                <c:ptCount val="1"/>
                <c:pt idx="0">
                  <c:v>7.3684210526315912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65E-4F14-AFCC-0B59CAF470A2}"/>
            </c:ext>
          </c:extLst>
        </c:ser>
        <c:ser>
          <c:idx val="2"/>
          <c:order val="2"/>
          <c:marker>
            <c:symbol val="square"/>
            <c:size val="5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'Online Raman'!$A$5</c:f>
              <c:numCache>
                <c:formatCode>General</c:formatCode>
                <c:ptCount val="1"/>
                <c:pt idx="0">
                  <c:v>90</c:v>
                </c:pt>
              </c:numCache>
            </c:numRef>
          </c:xVal>
          <c:yVal>
            <c:numRef>
              <c:f>NMR!$C$22</c:f>
              <c:numCache>
                <c:formatCode>General</c:formatCode>
                <c:ptCount val="1"/>
                <c:pt idx="0">
                  <c:v>16.84210526315789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65E-4F14-AFCC-0B59CAF470A2}"/>
            </c:ext>
          </c:extLst>
        </c:ser>
        <c:ser>
          <c:idx val="3"/>
          <c:order val="3"/>
          <c:marker>
            <c:symbol val="square"/>
            <c:size val="5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'Online Raman'!$A$6</c:f>
              <c:numCache>
                <c:formatCode>General</c:formatCode>
                <c:ptCount val="1"/>
                <c:pt idx="0">
                  <c:v>120</c:v>
                </c:pt>
              </c:numCache>
            </c:numRef>
          </c:xVal>
          <c:yVal>
            <c:numRef>
              <c:f>NMR!$G$25</c:f>
              <c:numCache>
                <c:formatCode>General</c:formatCode>
                <c:ptCount val="1"/>
                <c:pt idx="0">
                  <c:v>18.947368421052634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65E-4F14-AFCC-0B59CAF470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2167695"/>
        <c:axId val="1828235103"/>
      </c:scatterChart>
      <c:valAx>
        <c:axId val="1612167695"/>
        <c:scaling>
          <c:orientation val="minMax"/>
          <c:max val="12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Time/ min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235103"/>
        <c:crosses val="autoZero"/>
        <c:crossBetween val="midCat"/>
        <c:majorUnit val="30"/>
      </c:valAx>
      <c:valAx>
        <c:axId val="1828235103"/>
        <c:scaling>
          <c:orientation val="minMax"/>
          <c:max val="2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Conversion/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2167695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Condition 23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Condition 14</c:v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'Online Raman'!$F$11:$F$15</c:f>
                <c:numCache>
                  <c:formatCode>General</c:formatCode>
                  <c:ptCount val="5"/>
                  <c:pt idx="0">
                    <c:v>2.0676124398552599E-16</c:v>
                  </c:pt>
                  <c:pt idx="1">
                    <c:v>1.1545199993053901</c:v>
                  </c:pt>
                  <c:pt idx="2">
                    <c:v>0.92594492209929602</c:v>
                  </c:pt>
                  <c:pt idx="3">
                    <c:v>1.5552791253904801</c:v>
                  </c:pt>
                  <c:pt idx="4">
                    <c:v>2.0057110154942399</c:v>
                  </c:pt>
                </c:numCache>
              </c:numRef>
            </c:plus>
            <c:minus>
              <c:numRef>
                <c:f>'Online Raman'!$F$11:$F$15</c:f>
                <c:numCache>
                  <c:formatCode>General</c:formatCode>
                  <c:ptCount val="5"/>
                  <c:pt idx="0">
                    <c:v>2.0676124398552599E-16</c:v>
                  </c:pt>
                  <c:pt idx="1">
                    <c:v>1.1545199993053901</c:v>
                  </c:pt>
                  <c:pt idx="2">
                    <c:v>0.92594492209929602</c:v>
                  </c:pt>
                  <c:pt idx="3">
                    <c:v>1.5552791253904801</c:v>
                  </c:pt>
                  <c:pt idx="4">
                    <c:v>2.0057110154942399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'Online Raman'!$A$2:$A$6</c:f>
              <c:numCache>
                <c:formatCode>General</c:formatCode>
                <c:ptCount val="5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</c:numCache>
            </c:numRef>
          </c:xVal>
          <c:yVal>
            <c:numRef>
              <c:f>'Online Raman'!$F$2:$F$6</c:f>
              <c:numCache>
                <c:formatCode>General</c:formatCode>
                <c:ptCount val="5"/>
                <c:pt idx="0">
                  <c:v>0</c:v>
                </c:pt>
                <c:pt idx="1">
                  <c:v>11.7875608697732</c:v>
                </c:pt>
                <c:pt idx="2">
                  <c:v>22.6606989182335</c:v>
                </c:pt>
                <c:pt idx="3">
                  <c:v>24.353020354262199</c:v>
                </c:pt>
                <c:pt idx="4">
                  <c:v>27.908477178830601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4FB-4132-9300-DDE8F048D5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2167695"/>
        <c:axId val="1828235103"/>
      </c:scatterChart>
      <c:valAx>
        <c:axId val="1612167695"/>
        <c:scaling>
          <c:orientation val="minMax"/>
          <c:max val="12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Time/ min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235103"/>
        <c:crosses val="autoZero"/>
        <c:crossBetween val="midCat"/>
        <c:majorUnit val="30"/>
      </c:valAx>
      <c:valAx>
        <c:axId val="1828235103"/>
        <c:scaling>
          <c:orientation val="minMax"/>
          <c:max val="3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Conversion/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2167695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Condition 24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Condition 15</c:v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'Online Raman'!$G$11:$G$15</c:f>
                <c:numCache>
                  <c:formatCode>General</c:formatCode>
                  <c:ptCount val="5"/>
                  <c:pt idx="0">
                    <c:v>2.4034776794125E-16</c:v>
                  </c:pt>
                  <c:pt idx="1">
                    <c:v>1.3016585960945599</c:v>
                  </c:pt>
                  <c:pt idx="2">
                    <c:v>2.6746635069842402</c:v>
                  </c:pt>
                  <c:pt idx="3">
                    <c:v>1.192794190311</c:v>
                  </c:pt>
                  <c:pt idx="4">
                    <c:v>1.78187427330319</c:v>
                  </c:pt>
                </c:numCache>
              </c:numRef>
            </c:plus>
            <c:minus>
              <c:numRef>
                <c:f>'Online Raman'!$G$11:$G$15</c:f>
                <c:numCache>
                  <c:formatCode>General</c:formatCode>
                  <c:ptCount val="5"/>
                  <c:pt idx="0">
                    <c:v>2.4034776794125E-16</c:v>
                  </c:pt>
                  <c:pt idx="1">
                    <c:v>1.3016585960945599</c:v>
                  </c:pt>
                  <c:pt idx="2">
                    <c:v>2.6746635069842402</c:v>
                  </c:pt>
                  <c:pt idx="3">
                    <c:v>1.192794190311</c:v>
                  </c:pt>
                  <c:pt idx="4">
                    <c:v>1.78187427330319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'Online Raman'!$A$2:$A$6</c:f>
              <c:numCache>
                <c:formatCode>General</c:formatCode>
                <c:ptCount val="5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</c:numCache>
            </c:numRef>
          </c:xVal>
          <c:yVal>
            <c:numRef>
              <c:f>'Online Raman'!$G$2:$G$6</c:f>
              <c:numCache>
                <c:formatCode>General</c:formatCode>
                <c:ptCount val="5"/>
                <c:pt idx="0">
                  <c:v>0</c:v>
                </c:pt>
                <c:pt idx="1">
                  <c:v>14.211518415924999</c:v>
                </c:pt>
                <c:pt idx="2">
                  <c:v>22.901433569266999</c:v>
                </c:pt>
                <c:pt idx="3">
                  <c:v>26.103902350482201</c:v>
                </c:pt>
                <c:pt idx="4">
                  <c:v>28.170812583607901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4FB-4132-9300-DDE8F048D5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2167695"/>
        <c:axId val="1828235103"/>
      </c:scatterChart>
      <c:valAx>
        <c:axId val="1612167695"/>
        <c:scaling>
          <c:orientation val="minMax"/>
          <c:max val="12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Time/ min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235103"/>
        <c:crosses val="autoZero"/>
        <c:crossBetween val="midCat"/>
        <c:majorUnit val="30"/>
      </c:valAx>
      <c:valAx>
        <c:axId val="1828235103"/>
        <c:scaling>
          <c:orientation val="minMax"/>
          <c:max val="3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Conversion/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2167695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Condition 25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Condition 25</c:v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'Online Raman'!$H$11:$H$15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1.6627933104610999</c:v>
                  </c:pt>
                  <c:pt idx="2">
                    <c:v>1.7222413617282899</c:v>
                  </c:pt>
                  <c:pt idx="3">
                    <c:v>1.80020430005823</c:v>
                  </c:pt>
                  <c:pt idx="4">
                    <c:v>1.8576273237051</c:v>
                  </c:pt>
                </c:numCache>
              </c:numRef>
            </c:plus>
            <c:minus>
              <c:numRef>
                <c:f>'Online Raman'!$H$11:$H$15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1.6627933104610999</c:v>
                  </c:pt>
                  <c:pt idx="2">
                    <c:v>1.7222413617282899</c:v>
                  </c:pt>
                  <c:pt idx="3">
                    <c:v>1.80020430005823</c:v>
                  </c:pt>
                  <c:pt idx="4">
                    <c:v>1.8576273237051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'Online Raman'!$A$2:$A$6</c:f>
              <c:numCache>
                <c:formatCode>General</c:formatCode>
                <c:ptCount val="5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</c:numCache>
            </c:numRef>
          </c:xVal>
          <c:yVal>
            <c:numRef>
              <c:f>'Online Raman'!$H$2:$H$6</c:f>
              <c:numCache>
                <c:formatCode>General</c:formatCode>
                <c:ptCount val="5"/>
                <c:pt idx="0">
                  <c:v>0</c:v>
                </c:pt>
                <c:pt idx="1">
                  <c:v>7.7733058357894196</c:v>
                </c:pt>
                <c:pt idx="2">
                  <c:v>21.1668401976649</c:v>
                </c:pt>
                <c:pt idx="3">
                  <c:v>22.431448506602901</c:v>
                </c:pt>
                <c:pt idx="4">
                  <c:v>25.428059971188699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4FB-4132-9300-DDE8F048D59C}"/>
            </c:ext>
          </c:extLst>
        </c:ser>
        <c:ser>
          <c:idx val="1"/>
          <c:order val="1"/>
          <c:xVal>
            <c:numRef>
              <c:f>'Online Raman'!$A$4</c:f>
              <c:numCache>
                <c:formatCode>General</c:formatCode>
                <c:ptCount val="1"/>
                <c:pt idx="0">
                  <c:v>60</c:v>
                </c:pt>
              </c:numCache>
            </c:numRef>
          </c:xVal>
          <c:yVal>
            <c:numRef>
              <c:f>NMR!$C$17</c:f>
              <c:numCache>
                <c:formatCode>General</c:formatCode>
                <c:ptCount val="1"/>
                <c:pt idx="0">
                  <c:v>22.222222222222211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3F9-42C6-B6D3-4E114D9C1A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2167695"/>
        <c:axId val="1828235103"/>
      </c:scatterChart>
      <c:valAx>
        <c:axId val="1612167695"/>
        <c:scaling>
          <c:orientation val="minMax"/>
          <c:max val="12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Time/ min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235103"/>
        <c:crosses val="autoZero"/>
        <c:crossBetween val="midCat"/>
        <c:majorUnit val="30"/>
      </c:valAx>
      <c:valAx>
        <c:axId val="1828235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Conversion/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2167695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Condition</a:t>
            </a:r>
            <a:r>
              <a:rPr lang="en-SG" baseline="0"/>
              <a:t> 26</a:t>
            </a:r>
            <a:endParaRPr lang="en-SG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Condition 26</c:v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'Online Raman'!$I$11:$I$15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1.7855037792725399</c:v>
                  </c:pt>
                  <c:pt idx="2">
                    <c:v>1.798866699535</c:v>
                  </c:pt>
                  <c:pt idx="3">
                    <c:v>1.6422026826124501</c:v>
                  </c:pt>
                  <c:pt idx="4">
                    <c:v>1.6064014326509199</c:v>
                  </c:pt>
                </c:numCache>
              </c:numRef>
            </c:plus>
            <c:minus>
              <c:numRef>
                <c:f>'Online Raman'!$I$11:$I$15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1.7855037792725399</c:v>
                  </c:pt>
                  <c:pt idx="2">
                    <c:v>1.798866699535</c:v>
                  </c:pt>
                  <c:pt idx="3">
                    <c:v>1.6422026826124501</c:v>
                  </c:pt>
                  <c:pt idx="4">
                    <c:v>1.6064014326509199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'Online Raman'!$A$2:$A$6</c:f>
              <c:numCache>
                <c:formatCode>General</c:formatCode>
                <c:ptCount val="5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</c:numCache>
            </c:numRef>
          </c:xVal>
          <c:yVal>
            <c:numRef>
              <c:f>'Online Raman'!$I$2:$I$6</c:f>
              <c:numCache>
                <c:formatCode>General</c:formatCode>
                <c:ptCount val="5"/>
                <c:pt idx="0">
                  <c:v>0</c:v>
                </c:pt>
                <c:pt idx="1">
                  <c:v>11.8467407060536</c:v>
                </c:pt>
                <c:pt idx="2">
                  <c:v>24.9948106881115</c:v>
                </c:pt>
                <c:pt idx="3">
                  <c:v>28.0253799474931</c:v>
                </c:pt>
                <c:pt idx="4">
                  <c:v>30.682166347369002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4FB-4132-9300-DDE8F048D59C}"/>
            </c:ext>
          </c:extLst>
        </c:ser>
        <c:ser>
          <c:idx val="1"/>
          <c:order val="1"/>
          <c:xVal>
            <c:numRef>
              <c:f>'Online Raman'!$A$3</c:f>
              <c:numCache>
                <c:formatCode>General</c:formatCode>
                <c:ptCount val="1"/>
                <c:pt idx="0">
                  <c:v>30</c:v>
                </c:pt>
              </c:numCache>
            </c:numRef>
          </c:xVal>
          <c:yVal>
            <c:numRef>
              <c:f>NMR!$C$13</c:f>
              <c:numCache>
                <c:formatCode>General</c:formatCode>
                <c:ptCount val="1"/>
                <c:pt idx="0">
                  <c:v>16.049382716049376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25-4205-B093-46BFE2FBBF82}"/>
            </c:ext>
          </c:extLst>
        </c:ser>
        <c:ser>
          <c:idx val="2"/>
          <c:order val="2"/>
          <c:marker>
            <c:symbol val="square"/>
            <c:size val="5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'Online Raman'!$A$4</c:f>
              <c:numCache>
                <c:formatCode>General</c:formatCode>
                <c:ptCount val="1"/>
                <c:pt idx="0">
                  <c:v>60</c:v>
                </c:pt>
              </c:numCache>
            </c:numRef>
          </c:xVal>
          <c:yVal>
            <c:numRef>
              <c:f>NMR!$C$18</c:f>
              <c:numCache>
                <c:formatCode>General</c:formatCode>
                <c:ptCount val="1"/>
                <c:pt idx="0">
                  <c:v>25.308641975308642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F25-4205-B093-46BFE2FBBF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2167695"/>
        <c:axId val="1828235103"/>
      </c:scatterChart>
      <c:valAx>
        <c:axId val="1612167695"/>
        <c:scaling>
          <c:orientation val="minMax"/>
          <c:max val="12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Time/ min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235103"/>
        <c:crosses val="autoZero"/>
        <c:crossBetween val="midCat"/>
        <c:majorUnit val="30"/>
      </c:valAx>
      <c:valAx>
        <c:axId val="1828235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Conversion/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2167695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Condition 27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Condition 27</c:v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'Online Raman'!$J$11:$J$15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1.60008769857596</c:v>
                  </c:pt>
                  <c:pt idx="2">
                    <c:v>1.7606650757670901</c:v>
                  </c:pt>
                  <c:pt idx="3">
                    <c:v>1.1336617109648299</c:v>
                  </c:pt>
                  <c:pt idx="4">
                    <c:v>1.6859442415752299</c:v>
                  </c:pt>
                </c:numCache>
              </c:numRef>
            </c:plus>
            <c:minus>
              <c:numRef>
                <c:f>'Online Raman'!$J$11:$J$15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1.60008769857596</c:v>
                  </c:pt>
                  <c:pt idx="2">
                    <c:v>1.7606650757670901</c:v>
                  </c:pt>
                  <c:pt idx="3">
                    <c:v>1.1336617109648299</c:v>
                  </c:pt>
                  <c:pt idx="4">
                    <c:v>1.6859442415752299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'Online Raman'!$A$2:$A$6</c:f>
              <c:numCache>
                <c:formatCode>General</c:formatCode>
                <c:ptCount val="5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</c:numCache>
            </c:numRef>
          </c:xVal>
          <c:yVal>
            <c:numRef>
              <c:f>'Online Raman'!$J$2:$J$6</c:f>
              <c:numCache>
                <c:formatCode>General</c:formatCode>
                <c:ptCount val="5"/>
                <c:pt idx="0">
                  <c:v>0</c:v>
                </c:pt>
                <c:pt idx="1">
                  <c:v>16.965775601799901</c:v>
                </c:pt>
                <c:pt idx="2">
                  <c:v>25.224677668533801</c:v>
                </c:pt>
                <c:pt idx="3">
                  <c:v>28.791491388316</c:v>
                </c:pt>
                <c:pt idx="4">
                  <c:v>35.261377309496403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4FB-4132-9300-DDE8F048D59C}"/>
            </c:ext>
          </c:extLst>
        </c:ser>
        <c:ser>
          <c:idx val="1"/>
          <c:order val="1"/>
          <c:xVal>
            <c:numRef>
              <c:f>'Online Raman'!$A$3</c:f>
              <c:numCache>
                <c:formatCode>General</c:formatCode>
                <c:ptCount val="1"/>
                <c:pt idx="0">
                  <c:v>30</c:v>
                </c:pt>
              </c:numCache>
            </c:numRef>
          </c:xVal>
          <c:yVal>
            <c:numRef>
              <c:f>NMR!$C$14</c:f>
              <c:numCache>
                <c:formatCode>General</c:formatCode>
                <c:ptCount val="1"/>
                <c:pt idx="0">
                  <c:v>16.149068322981364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1C7-474D-8476-E04455C5867B}"/>
            </c:ext>
          </c:extLst>
        </c:ser>
        <c:ser>
          <c:idx val="2"/>
          <c:order val="2"/>
          <c:marker>
            <c:symbol val="square"/>
            <c:size val="5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'Online Raman'!$A$6</c:f>
              <c:numCache>
                <c:formatCode>General</c:formatCode>
                <c:ptCount val="1"/>
                <c:pt idx="0">
                  <c:v>120</c:v>
                </c:pt>
              </c:numCache>
            </c:numRef>
          </c:xVal>
          <c:yVal>
            <c:numRef>
              <c:f>NMR!$G$26</c:f>
              <c:numCache>
                <c:formatCode>General</c:formatCode>
                <c:ptCount val="1"/>
                <c:pt idx="0">
                  <c:v>27.329192546583847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1C7-474D-8476-E04455C586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2167695"/>
        <c:axId val="1828235103"/>
      </c:scatterChart>
      <c:valAx>
        <c:axId val="1612167695"/>
        <c:scaling>
          <c:orientation val="minMax"/>
          <c:max val="12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Time/ min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235103"/>
        <c:crosses val="autoZero"/>
        <c:crossBetween val="midCat"/>
        <c:majorUnit val="30"/>
      </c:valAx>
      <c:valAx>
        <c:axId val="1828235103"/>
        <c:scaling>
          <c:orientation val="minMax"/>
          <c:max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Conversion/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2167695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125048</xdr:colOff>
      <xdr:row>16</xdr:row>
      <xdr:rowOff>11839</xdr:rowOff>
    </xdr:from>
    <xdr:to>
      <xdr:col>4</xdr:col>
      <xdr:colOff>512579</xdr:colOff>
      <xdr:row>30</xdr:row>
      <xdr:rowOff>11839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6E77C6-4ACE-4691-91FC-76867B8DA9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698181</xdr:colOff>
      <xdr:row>16</xdr:row>
      <xdr:rowOff>15649</xdr:rowOff>
    </xdr:from>
    <xdr:to>
      <xdr:col>8</xdr:col>
      <xdr:colOff>211714</xdr:colOff>
      <xdr:row>30</xdr:row>
      <xdr:rowOff>15649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EAAF8C35-F8CE-40CA-8B70-C3FD7A3B81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324395</xdr:colOff>
      <xdr:row>16</xdr:row>
      <xdr:rowOff>12111</xdr:rowOff>
    </xdr:from>
    <xdr:to>
      <xdr:col>12</xdr:col>
      <xdr:colOff>133623</xdr:colOff>
      <xdr:row>30</xdr:row>
      <xdr:rowOff>12111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B854F419-408A-4BC4-9FC3-CBF6F117B6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98242</xdr:colOff>
      <xdr:row>30</xdr:row>
      <xdr:rowOff>128316</xdr:rowOff>
    </xdr:from>
    <xdr:to>
      <xdr:col>4</xdr:col>
      <xdr:colOff>535575</xdr:colOff>
      <xdr:row>44</xdr:row>
      <xdr:rowOff>128316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2672AF87-5F81-48D7-956A-F7BB3A1BA2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706618</xdr:colOff>
      <xdr:row>30</xdr:row>
      <xdr:rowOff>128316</xdr:rowOff>
    </xdr:from>
    <xdr:to>
      <xdr:col>8</xdr:col>
      <xdr:colOff>195942</xdr:colOff>
      <xdr:row>44</xdr:row>
      <xdr:rowOff>128316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D8369D89-DDC5-48D5-8E32-74C8CCBC9F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323714</xdr:colOff>
      <xdr:row>30</xdr:row>
      <xdr:rowOff>128316</xdr:rowOff>
    </xdr:from>
    <xdr:to>
      <xdr:col>12</xdr:col>
      <xdr:colOff>134304</xdr:colOff>
      <xdr:row>44</xdr:row>
      <xdr:rowOff>128316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7B8E0ABB-8818-4B59-BA22-F8A583FF95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111578</xdr:colOff>
      <xdr:row>45</xdr:row>
      <xdr:rowOff>115390</xdr:rowOff>
    </xdr:from>
    <xdr:to>
      <xdr:col>4</xdr:col>
      <xdr:colOff>529860</xdr:colOff>
      <xdr:row>59</xdr:row>
      <xdr:rowOff>115390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77CA3B78-2B63-4405-BC09-D60B3C3437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702673</xdr:colOff>
      <xdr:row>45</xdr:row>
      <xdr:rowOff>115390</xdr:rowOff>
    </xdr:from>
    <xdr:to>
      <xdr:col>8</xdr:col>
      <xdr:colOff>201376</xdr:colOff>
      <xdr:row>59</xdr:row>
      <xdr:rowOff>115390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41D1D677-F713-4951-BCC3-D56483149A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343580</xdr:colOff>
      <xdr:row>45</xdr:row>
      <xdr:rowOff>115390</xdr:rowOff>
    </xdr:from>
    <xdr:to>
      <xdr:col>12</xdr:col>
      <xdr:colOff>118247</xdr:colOff>
      <xdr:row>59</xdr:row>
      <xdr:rowOff>115390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C9EDE814-FF1D-413A-A243-24FC79C2CF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119766</xdr:colOff>
      <xdr:row>14</xdr:row>
      <xdr:rowOff>126145</xdr:rowOff>
    </xdr:from>
    <xdr:to>
      <xdr:col>4</xdr:col>
      <xdr:colOff>111374</xdr:colOff>
      <xdr:row>28</xdr:row>
      <xdr:rowOff>126145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6ACB791-07C4-4C76-92BC-22CF0C4FD4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237627</xdr:colOff>
      <xdr:row>14</xdr:row>
      <xdr:rowOff>129955</xdr:rowOff>
    </xdr:from>
    <xdr:to>
      <xdr:col>7</xdr:col>
      <xdr:colOff>939634</xdr:colOff>
      <xdr:row>28</xdr:row>
      <xdr:rowOff>129955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019F026-FBBF-45AD-BBAB-C2329B54BD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1051228</xdr:colOff>
      <xdr:row>14</xdr:row>
      <xdr:rowOff>133765</xdr:rowOff>
    </xdr:from>
    <xdr:to>
      <xdr:col>12</xdr:col>
      <xdr:colOff>521693</xdr:colOff>
      <xdr:row>28</xdr:row>
      <xdr:rowOff>133765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4C35F5E-B250-48C0-82D3-920223B2FE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123576</xdr:colOff>
      <xdr:row>29</xdr:row>
      <xdr:rowOff>149005</xdr:rowOff>
    </xdr:from>
    <xdr:to>
      <xdr:col>4</xdr:col>
      <xdr:colOff>111374</xdr:colOff>
      <xdr:row>43</xdr:row>
      <xdr:rowOff>149005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D894EBC-7801-42CE-AC02-EFF098FBA8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251211</xdr:colOff>
      <xdr:row>29</xdr:row>
      <xdr:rowOff>149005</xdr:rowOff>
    </xdr:from>
    <xdr:to>
      <xdr:col>7</xdr:col>
      <xdr:colOff>949574</xdr:colOff>
      <xdr:row>43</xdr:row>
      <xdr:rowOff>149005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2FBCB9A-5E96-4696-8C36-2FEFE13495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1051311</xdr:colOff>
      <xdr:row>29</xdr:row>
      <xdr:rowOff>149005</xdr:rowOff>
    </xdr:from>
    <xdr:to>
      <xdr:col>12</xdr:col>
      <xdr:colOff>530474</xdr:colOff>
      <xdr:row>43</xdr:row>
      <xdr:rowOff>149005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9DFC548-9DDA-42D0-93F2-81295FAC56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125481</xdr:colOff>
      <xdr:row>44</xdr:row>
      <xdr:rowOff>101380</xdr:rowOff>
    </xdr:from>
    <xdr:to>
      <xdr:col>4</xdr:col>
      <xdr:colOff>111374</xdr:colOff>
      <xdr:row>58</xdr:row>
      <xdr:rowOff>101380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124520D1-95CA-4087-AA12-2FCD9FE6D9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247401</xdr:colOff>
      <xdr:row>44</xdr:row>
      <xdr:rowOff>110905</xdr:rowOff>
    </xdr:from>
    <xdr:to>
      <xdr:col>7</xdr:col>
      <xdr:colOff>949574</xdr:colOff>
      <xdr:row>58</xdr:row>
      <xdr:rowOff>110905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457AB4FA-33CD-49EF-8C4A-DC14E59867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1060836</xdr:colOff>
      <xdr:row>44</xdr:row>
      <xdr:rowOff>110905</xdr:rowOff>
    </xdr:from>
    <xdr:to>
      <xdr:col>12</xdr:col>
      <xdr:colOff>539999</xdr:colOff>
      <xdr:row>58</xdr:row>
      <xdr:rowOff>110905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65BE8935-763A-4329-8E5E-3D6D34E08E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6"/>
  <sheetViews>
    <sheetView tabSelected="1" zoomScaleNormal="100" workbookViewId="0">
      <selection activeCell="J11" sqref="J11"/>
    </sheetView>
  </sheetViews>
  <sheetFormatPr defaultRowHeight="15" x14ac:dyDescent="0.3"/>
  <cols>
    <col min="1" max="1" width="11.88671875" style="1" bestFit="1" customWidth="1"/>
    <col min="2" max="2" width="28.44140625" style="1" bestFit="1" customWidth="1"/>
    <col min="3" max="3" width="15.21875" style="1" bestFit="1" customWidth="1"/>
    <col min="4" max="4" width="8.88671875" style="1"/>
    <col min="5" max="5" width="18.6640625" style="1" bestFit="1" customWidth="1"/>
    <col min="6" max="6" width="7.109375" style="1" bestFit="1" customWidth="1"/>
    <col min="7" max="7" width="14.5546875" style="1" bestFit="1" customWidth="1"/>
    <col min="8" max="16384" width="8.88671875" style="1"/>
  </cols>
  <sheetData>
    <row r="1" spans="1:7" x14ac:dyDescent="0.3">
      <c r="A1" s="1" t="s">
        <v>0</v>
      </c>
      <c r="B1" s="1" t="s">
        <v>1</v>
      </c>
      <c r="C1" s="1" t="s">
        <v>2</v>
      </c>
    </row>
    <row r="2" spans="1:7" x14ac:dyDescent="0.3">
      <c r="A2" s="4" t="s">
        <v>4</v>
      </c>
      <c r="B2" s="1">
        <v>5.6000000000000001E-2</v>
      </c>
    </row>
    <row r="3" spans="1:7" x14ac:dyDescent="0.3">
      <c r="A3" s="4" t="s">
        <v>5</v>
      </c>
      <c r="B3" s="1">
        <v>6.6000000000000003E-2</v>
      </c>
    </row>
    <row r="4" spans="1:7" x14ac:dyDescent="0.3">
      <c r="A4" s="4" t="s">
        <v>6</v>
      </c>
      <c r="B4" s="1">
        <v>7.0000000000000007E-2</v>
      </c>
    </row>
    <row r="5" spans="1:7" x14ac:dyDescent="0.3">
      <c r="A5" s="4" t="s">
        <v>7</v>
      </c>
      <c r="B5" s="1">
        <v>9.5000000000000001E-2</v>
      </c>
    </row>
    <row r="6" spans="1:7" x14ac:dyDescent="0.3">
      <c r="A6" s="4" t="s">
        <v>8</v>
      </c>
      <c r="B6" s="1">
        <v>0.107</v>
      </c>
    </row>
    <row r="7" spans="1:7" x14ac:dyDescent="0.3">
      <c r="A7" s="4" t="s">
        <v>9</v>
      </c>
      <c r="B7" s="1">
        <v>0.108</v>
      </c>
    </row>
    <row r="8" spans="1:7" x14ac:dyDescent="0.3">
      <c r="A8" s="4" t="s">
        <v>10</v>
      </c>
      <c r="B8" s="1">
        <v>0.14399999999999999</v>
      </c>
    </row>
    <row r="9" spans="1:7" x14ac:dyDescent="0.3">
      <c r="A9" s="4" t="s">
        <v>11</v>
      </c>
      <c r="B9" s="1">
        <v>0.16200000000000001</v>
      </c>
    </row>
    <row r="10" spans="1:7" x14ac:dyDescent="0.3">
      <c r="A10" s="4" t="s">
        <v>12</v>
      </c>
      <c r="B10" s="1">
        <v>0.161</v>
      </c>
    </row>
    <row r="12" spans="1:7" x14ac:dyDescent="0.3">
      <c r="A12" s="4" t="s">
        <v>13</v>
      </c>
      <c r="B12" s="1">
        <v>8.7999999999999995E-2</v>
      </c>
      <c r="C12" s="1">
        <f>(1 - (B12/B5))*100</f>
        <v>7.3684210526315912</v>
      </c>
      <c r="E12" s="8" t="s">
        <v>55</v>
      </c>
      <c r="F12" s="1">
        <v>8.7999999999999995E-2</v>
      </c>
      <c r="G12" s="1">
        <f>(1 - (F12/B5))*100</f>
        <v>7.3684210526315912</v>
      </c>
    </row>
    <row r="13" spans="1:7" x14ac:dyDescent="0.3">
      <c r="A13" s="4" t="s">
        <v>14</v>
      </c>
      <c r="B13" s="1">
        <v>0.13600000000000001</v>
      </c>
      <c r="C13" s="1">
        <f>(1 - (B13/B9))*100</f>
        <v>16.049382716049376</v>
      </c>
      <c r="E13" s="8" t="s">
        <v>58</v>
      </c>
      <c r="F13" s="1">
        <v>0.13400000000000001</v>
      </c>
      <c r="G13" s="1">
        <f>(1 - (F13/B9))*100</f>
        <v>17.283950617283949</v>
      </c>
    </row>
    <row r="14" spans="1:7" x14ac:dyDescent="0.3">
      <c r="A14" s="4" t="s">
        <v>15</v>
      </c>
      <c r="B14" s="1">
        <v>0.13500000000000001</v>
      </c>
      <c r="C14" s="1">
        <f>(1 - (B14/B10))*100</f>
        <v>16.149068322981364</v>
      </c>
    </row>
    <row r="16" spans="1:7" x14ac:dyDescent="0.3">
      <c r="A16" s="4" t="s">
        <v>16</v>
      </c>
      <c r="B16" s="1">
        <v>5.5E-2</v>
      </c>
      <c r="C16" s="1">
        <f>(1 - (B16/B3))*100</f>
        <v>16.666666666666675</v>
      </c>
      <c r="E16" s="8" t="s">
        <v>52</v>
      </c>
      <c r="F16" s="1">
        <v>5.5E-2</v>
      </c>
      <c r="G16" s="1">
        <f>(1 - (F16/B3))*100</f>
        <v>16.666666666666675</v>
      </c>
    </row>
    <row r="17" spans="1:7" x14ac:dyDescent="0.3">
      <c r="A17" s="4" t="s">
        <v>17</v>
      </c>
      <c r="B17" s="1">
        <v>0.112</v>
      </c>
      <c r="C17" s="1">
        <f>(1 - (B17/B8))*100</f>
        <v>22.222222222222211</v>
      </c>
    </row>
    <row r="18" spans="1:7" x14ac:dyDescent="0.3">
      <c r="A18" s="4" t="s">
        <v>18</v>
      </c>
      <c r="B18" s="1">
        <v>0.121</v>
      </c>
      <c r="C18" s="1">
        <f>(1 - (B18/B9))*100</f>
        <v>25.308641975308642</v>
      </c>
    </row>
    <row r="20" spans="1:7" x14ac:dyDescent="0.3">
      <c r="A20" s="4" t="s">
        <v>19</v>
      </c>
      <c r="B20" s="1">
        <v>5.3999999999999999E-2</v>
      </c>
      <c r="C20" s="1">
        <f>(1 - (B20/B3))*100</f>
        <v>18.181818181818187</v>
      </c>
      <c r="E20" s="8" t="s">
        <v>53</v>
      </c>
      <c r="F20" s="1">
        <v>5.2999999999999999E-2</v>
      </c>
      <c r="G20" s="1">
        <f>(1 - (F20/B3))*100</f>
        <v>19.696969696969703</v>
      </c>
    </row>
    <row r="21" spans="1:7" x14ac:dyDescent="0.3">
      <c r="A21" s="4" t="s">
        <v>20</v>
      </c>
      <c r="B21" s="1">
        <v>5.3999999999999999E-2</v>
      </c>
      <c r="C21" s="1">
        <f>(1 - (B21/B4))*100</f>
        <v>22.857142857142865</v>
      </c>
    </row>
    <row r="22" spans="1:7" x14ac:dyDescent="0.3">
      <c r="A22" s="4" t="s">
        <v>21</v>
      </c>
      <c r="B22" s="1">
        <v>7.9000000000000001E-2</v>
      </c>
      <c r="C22" s="1">
        <f>(1 - (B22/B5))*100</f>
        <v>16.84210526315789</v>
      </c>
      <c r="E22" s="8" t="s">
        <v>56</v>
      </c>
      <c r="F22" s="1">
        <v>7.9000000000000001E-2</v>
      </c>
      <c r="G22" s="1">
        <f>(1 - (F22/B5))*100</f>
        <v>16.84210526315789</v>
      </c>
    </row>
    <row r="24" spans="1:7" x14ac:dyDescent="0.3">
      <c r="A24" s="4" t="s">
        <v>49</v>
      </c>
      <c r="B24" s="1">
        <v>5.8000000000000003E-2</v>
      </c>
      <c r="C24" s="1">
        <f>(1 - (B24/B4))*100</f>
        <v>17.142857142857149</v>
      </c>
      <c r="E24" s="8" t="s">
        <v>54</v>
      </c>
      <c r="F24" s="1">
        <v>5.7000000000000002E-2</v>
      </c>
      <c r="G24" s="1">
        <f>(1 - (F24/B4))*100</f>
        <v>18.571428571428573</v>
      </c>
    </row>
    <row r="25" spans="1:7" x14ac:dyDescent="0.3">
      <c r="A25" s="4" t="s">
        <v>50</v>
      </c>
      <c r="B25" s="1">
        <v>7.8E-2</v>
      </c>
      <c r="C25" s="1">
        <f>(1 - (B25/B5))*100</f>
        <v>17.894736842105264</v>
      </c>
      <c r="E25" s="8" t="s">
        <v>57</v>
      </c>
      <c r="F25" s="1">
        <v>7.6999999999999999E-2</v>
      </c>
      <c r="G25" s="1">
        <f>(1 - (F25/B5))*100</f>
        <v>18.947368421052634</v>
      </c>
    </row>
    <row r="26" spans="1:7" x14ac:dyDescent="0.3">
      <c r="A26" s="4" t="s">
        <v>51</v>
      </c>
      <c r="B26" s="1">
        <v>0.11899999999999999</v>
      </c>
      <c r="C26" s="1">
        <f>(1 - (B26/B10))*100</f>
        <v>26.086956521739136</v>
      </c>
      <c r="E26" s="8" t="s">
        <v>59</v>
      </c>
      <c r="F26" s="1">
        <v>0.11700000000000001</v>
      </c>
      <c r="G26" s="1">
        <f>(1 - (F26/B10))*100</f>
        <v>27.329192546583847</v>
      </c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3B68D-8BF2-445A-84D6-9BAAD5DD98EC}">
  <dimension ref="A1:S35"/>
  <sheetViews>
    <sheetView topLeftCell="A3" zoomScale="55" zoomScaleNormal="55" workbookViewId="0">
      <selection activeCell="N26" sqref="N26"/>
    </sheetView>
  </sheetViews>
  <sheetFormatPr defaultRowHeight="15" x14ac:dyDescent="0.3"/>
  <cols>
    <col min="1" max="1" width="11.88671875" style="5" bestFit="1" customWidth="1"/>
    <col min="2" max="2" width="21.6640625" style="5" bestFit="1" customWidth="1"/>
    <col min="3" max="3" width="22.33203125" style="5" bestFit="1" customWidth="1"/>
    <col min="4" max="4" width="21.6640625" style="5" bestFit="1" customWidth="1"/>
    <col min="5" max="10" width="22.33203125" style="5" bestFit="1" customWidth="1"/>
    <col min="11" max="11" width="14.109375" style="5" bestFit="1" customWidth="1"/>
    <col min="12" max="12" width="20.21875" style="5" bestFit="1" customWidth="1"/>
    <col min="13" max="13" width="14.109375" style="5" bestFit="1" customWidth="1"/>
    <col min="14" max="14" width="20.21875" style="5" bestFit="1" customWidth="1"/>
    <col min="15" max="15" width="14.109375" style="5" bestFit="1" customWidth="1"/>
    <col min="16" max="16" width="20.21875" style="5" bestFit="1" customWidth="1"/>
    <col min="17" max="17" width="14.109375" style="5" bestFit="1" customWidth="1"/>
    <col min="18" max="18" width="20.21875" style="5" bestFit="1" customWidth="1"/>
    <col min="19" max="19" width="14.109375" style="5" bestFit="1" customWidth="1"/>
    <col min="20" max="16384" width="8.88671875" style="5"/>
  </cols>
  <sheetData>
    <row r="1" spans="1:19" x14ac:dyDescent="0.3">
      <c r="A1" s="5" t="s">
        <v>3</v>
      </c>
      <c r="B1" s="5" t="s">
        <v>22</v>
      </c>
      <c r="C1" s="5" t="s">
        <v>23</v>
      </c>
      <c r="D1" s="5" t="s">
        <v>24</v>
      </c>
      <c r="E1" s="5" t="s">
        <v>25</v>
      </c>
      <c r="F1" s="5" t="s">
        <v>26</v>
      </c>
      <c r="G1" s="5" t="s">
        <v>27</v>
      </c>
      <c r="H1" s="5" t="s">
        <v>28</v>
      </c>
      <c r="I1" s="5" t="s">
        <v>29</v>
      </c>
      <c r="J1" s="5" t="s">
        <v>30</v>
      </c>
    </row>
    <row r="2" spans="1:19" x14ac:dyDescent="0.3">
      <c r="A2" s="5">
        <v>0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/>
      <c r="L2" s="4"/>
      <c r="M2" s="4"/>
      <c r="N2" s="4"/>
      <c r="O2" s="4"/>
      <c r="P2" s="4"/>
      <c r="Q2" s="6"/>
      <c r="R2" s="4"/>
      <c r="S2" s="4"/>
    </row>
    <row r="3" spans="1:19" x14ac:dyDescent="0.3">
      <c r="A3" s="5">
        <v>30</v>
      </c>
      <c r="B3" s="4">
        <v>12.9109519943575</v>
      </c>
      <c r="C3" s="4">
        <v>11.082220818399399</v>
      </c>
      <c r="D3" s="4">
        <v>13.412183639553801</v>
      </c>
      <c r="E3" s="4">
        <v>10.182054063821299</v>
      </c>
      <c r="F3" s="4">
        <v>11.7875608697732</v>
      </c>
      <c r="G3" s="4">
        <v>14.211518415924999</v>
      </c>
      <c r="H3" s="4">
        <v>7.7733058357894196</v>
      </c>
      <c r="I3" s="4">
        <v>11.8467407060536</v>
      </c>
      <c r="J3" s="4">
        <v>16.965775601799901</v>
      </c>
      <c r="K3" s="4"/>
      <c r="L3" s="4"/>
      <c r="M3" s="4"/>
      <c r="N3" s="4"/>
      <c r="O3" s="4"/>
      <c r="P3" s="4"/>
      <c r="Q3" s="4"/>
      <c r="R3" s="4"/>
      <c r="S3" s="4"/>
    </row>
    <row r="4" spans="1:19" x14ac:dyDescent="0.3">
      <c r="A4" s="5">
        <v>60</v>
      </c>
      <c r="B4" s="4">
        <v>6.5578515303923801</v>
      </c>
      <c r="C4" s="4">
        <v>19.353593429130498</v>
      </c>
      <c r="D4" s="4">
        <v>19.980387572558499</v>
      </c>
      <c r="E4" s="4">
        <v>18.785972978249401</v>
      </c>
      <c r="F4" s="4">
        <v>22.6606989182335</v>
      </c>
      <c r="G4" s="4">
        <v>22.901433569266999</v>
      </c>
      <c r="H4" s="4">
        <v>21.1668401976649</v>
      </c>
      <c r="I4" s="4">
        <v>24.9948106881115</v>
      </c>
      <c r="J4" s="4">
        <v>25.224677668533801</v>
      </c>
      <c r="K4" s="4"/>
      <c r="L4" s="4"/>
      <c r="M4" s="4"/>
      <c r="N4" s="4"/>
      <c r="O4" s="4"/>
      <c r="P4" s="4"/>
      <c r="Q4" s="4"/>
      <c r="R4" s="4"/>
      <c r="S4" s="4"/>
    </row>
    <row r="5" spans="1:19" x14ac:dyDescent="0.3">
      <c r="A5" s="5">
        <v>90</v>
      </c>
      <c r="B5" s="4">
        <v>6.2966425563085</v>
      </c>
      <c r="C5" s="4">
        <v>20.191971828962199</v>
      </c>
      <c r="D5" s="4">
        <v>23.108855573181899</v>
      </c>
      <c r="E5" s="4">
        <v>21.779543077816601</v>
      </c>
      <c r="F5" s="4">
        <v>24.353020354262199</v>
      </c>
      <c r="G5" s="4">
        <v>26.103902350482201</v>
      </c>
      <c r="H5" s="4">
        <v>22.431448506602901</v>
      </c>
      <c r="I5" s="4">
        <v>28.0253799474931</v>
      </c>
      <c r="J5" s="4">
        <v>28.791491388316</v>
      </c>
      <c r="K5" s="4"/>
      <c r="L5" s="4"/>
      <c r="M5" s="4"/>
      <c r="N5" s="4"/>
      <c r="O5" s="4"/>
      <c r="P5" s="4"/>
      <c r="Q5" s="4"/>
      <c r="R5" s="4"/>
      <c r="S5" s="4"/>
    </row>
    <row r="6" spans="1:19" x14ac:dyDescent="0.3">
      <c r="A6" s="5">
        <v>120</v>
      </c>
      <c r="B6" s="4">
        <v>4.8750451161474997</v>
      </c>
      <c r="C6" s="4">
        <v>19.6183623069665</v>
      </c>
      <c r="D6" s="4">
        <v>24.027757388740401</v>
      </c>
      <c r="E6" s="4">
        <v>22.330666394105702</v>
      </c>
      <c r="F6" s="4">
        <v>27.908477178830601</v>
      </c>
      <c r="G6" s="4">
        <v>28.170812583607901</v>
      </c>
      <c r="H6" s="4">
        <v>25.428059971188699</v>
      </c>
      <c r="I6" s="4">
        <v>30.682166347369002</v>
      </c>
      <c r="J6" s="4">
        <v>35.261377309496403</v>
      </c>
      <c r="K6" s="4"/>
      <c r="L6" s="4"/>
      <c r="M6" s="4"/>
      <c r="N6" s="4"/>
      <c r="O6" s="4"/>
      <c r="P6" s="4"/>
      <c r="Q6" s="4"/>
      <c r="R6" s="4"/>
      <c r="S6" s="4"/>
    </row>
    <row r="10" spans="1:19" x14ac:dyDescent="0.3">
      <c r="A10" s="5" t="s">
        <v>3</v>
      </c>
      <c r="B10" s="5" t="s">
        <v>31</v>
      </c>
      <c r="C10" s="5" t="s">
        <v>32</v>
      </c>
      <c r="D10" s="5" t="s">
        <v>33</v>
      </c>
      <c r="E10" s="5" t="s">
        <v>34</v>
      </c>
      <c r="F10" s="5" t="s">
        <v>35</v>
      </c>
      <c r="G10" s="5" t="s">
        <v>36</v>
      </c>
      <c r="H10" s="5" t="s">
        <v>37</v>
      </c>
      <c r="I10" s="5" t="s">
        <v>38</v>
      </c>
      <c r="J10" s="5" t="s">
        <v>39</v>
      </c>
    </row>
    <row r="11" spans="1:19" x14ac:dyDescent="0.3">
      <c r="A11" s="5">
        <f>0</f>
        <v>0</v>
      </c>
      <c r="B11" s="4">
        <v>0</v>
      </c>
      <c r="C11" s="6">
        <v>2.1658671290793199E-16</v>
      </c>
      <c r="D11" s="6">
        <v>2.7120961046483998E-16</v>
      </c>
      <c r="E11" s="6">
        <v>6.6244553967068795E-17</v>
      </c>
      <c r="F11" s="6">
        <v>2.0676124398552599E-16</v>
      </c>
      <c r="G11" s="6">
        <v>2.4034776794125E-16</v>
      </c>
      <c r="H11" s="4">
        <v>0</v>
      </c>
      <c r="I11" s="4">
        <v>0</v>
      </c>
      <c r="J11" s="4">
        <v>0</v>
      </c>
    </row>
    <row r="12" spans="1:19" x14ac:dyDescent="0.3">
      <c r="A12" s="5">
        <f>A11+30</f>
        <v>30</v>
      </c>
      <c r="B12" s="4">
        <v>4.5239931779816001</v>
      </c>
      <c r="C12" s="4">
        <v>3.43255240110161</v>
      </c>
      <c r="D12" s="4">
        <v>2.5942265062249898</v>
      </c>
      <c r="E12" s="4">
        <v>3.2427762522834702</v>
      </c>
      <c r="F12" s="4">
        <v>1.1545199993053901</v>
      </c>
      <c r="G12" s="4">
        <v>1.3016585960945599</v>
      </c>
      <c r="H12" s="4">
        <v>1.6627933104610999</v>
      </c>
      <c r="I12" s="4">
        <v>1.7855037792725399</v>
      </c>
      <c r="J12" s="4">
        <v>1.60008769857596</v>
      </c>
    </row>
    <row r="13" spans="1:19" x14ac:dyDescent="0.3">
      <c r="A13" s="5">
        <f t="shared" ref="A13:A14" si="0">A12+30</f>
        <v>60</v>
      </c>
      <c r="B13" s="4">
        <v>2.4637380571216898</v>
      </c>
      <c r="C13" s="4">
        <v>2.1938902029535501</v>
      </c>
      <c r="D13" s="4">
        <v>1.7976875408066</v>
      </c>
      <c r="E13" s="4">
        <v>1.35422048250942</v>
      </c>
      <c r="F13" s="4">
        <v>0.92594492209929602</v>
      </c>
      <c r="G13" s="4">
        <v>2.6746635069842402</v>
      </c>
      <c r="H13" s="4">
        <v>1.7222413617282899</v>
      </c>
      <c r="I13" s="4">
        <v>1.798866699535</v>
      </c>
      <c r="J13" s="4">
        <v>1.7606650757670901</v>
      </c>
    </row>
    <row r="14" spans="1:19" x14ac:dyDescent="0.3">
      <c r="A14" s="5">
        <f t="shared" si="0"/>
        <v>90</v>
      </c>
      <c r="B14" s="4">
        <v>1.9451724571575599</v>
      </c>
      <c r="C14" s="4">
        <v>2.0974739606178199</v>
      </c>
      <c r="D14" s="4">
        <v>2.2839376064791002</v>
      </c>
      <c r="E14" s="4">
        <v>1.8953576789653299</v>
      </c>
      <c r="F14" s="4">
        <v>1.5552791253904801</v>
      </c>
      <c r="G14" s="4">
        <v>1.192794190311</v>
      </c>
      <c r="H14" s="4">
        <v>1.80020430005823</v>
      </c>
      <c r="I14" s="4">
        <v>1.6422026826124501</v>
      </c>
      <c r="J14" s="4">
        <v>1.1336617109648299</v>
      </c>
    </row>
    <row r="15" spans="1:19" x14ac:dyDescent="0.3">
      <c r="A15" s="5">
        <v>120</v>
      </c>
      <c r="B15" s="4">
        <v>3.4728809326463099</v>
      </c>
      <c r="C15" s="4">
        <v>2.1713907120054601</v>
      </c>
      <c r="D15" s="4">
        <v>1.52156419212536</v>
      </c>
      <c r="E15" s="4">
        <v>1.61944744883716</v>
      </c>
      <c r="F15" s="4">
        <v>2.0057110154942399</v>
      </c>
      <c r="G15" s="4">
        <v>1.78187427330319</v>
      </c>
      <c r="H15" s="4">
        <v>1.8576273237051</v>
      </c>
      <c r="I15" s="4">
        <v>1.6064014326509199</v>
      </c>
      <c r="J15" s="4">
        <v>1.6859442415752299</v>
      </c>
    </row>
    <row r="24" spans="14:14" x14ac:dyDescent="0.3">
      <c r="N24" s="7"/>
    </row>
    <row r="25" spans="14:14" x14ac:dyDescent="0.3">
      <c r="N25" s="7"/>
    </row>
    <row r="27" spans="14:14" x14ac:dyDescent="0.3">
      <c r="N27" s="7"/>
    </row>
    <row r="29" spans="14:14" x14ac:dyDescent="0.3">
      <c r="N29" s="7"/>
    </row>
    <row r="30" spans="14:14" x14ac:dyDescent="0.3">
      <c r="N30" s="7"/>
    </row>
    <row r="31" spans="14:14" x14ac:dyDescent="0.3">
      <c r="N31" s="7"/>
    </row>
    <row r="33" spans="14:14" x14ac:dyDescent="0.3">
      <c r="N33" s="7"/>
    </row>
    <row r="35" spans="14:14" x14ac:dyDescent="0.3">
      <c r="N35" s="7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035BE-F1D4-4E03-B7B1-D806B943A468}">
  <dimension ref="A1:J14"/>
  <sheetViews>
    <sheetView zoomScale="55" zoomScaleNormal="55" workbookViewId="0">
      <selection activeCell="X32" sqref="X32"/>
    </sheetView>
  </sheetViews>
  <sheetFormatPr defaultRowHeight="15" x14ac:dyDescent="0.3"/>
  <cols>
    <col min="1" max="1" width="11.88671875" style="2" bestFit="1" customWidth="1"/>
    <col min="2" max="2" width="21.6640625" style="2" bestFit="1" customWidth="1"/>
    <col min="3" max="3" width="21.109375" style="2" bestFit="1" customWidth="1"/>
    <col min="4" max="10" width="21.6640625" style="2" bestFit="1" customWidth="1"/>
    <col min="11" max="16384" width="8.88671875" style="2"/>
  </cols>
  <sheetData>
    <row r="1" spans="1:10" x14ac:dyDescent="0.3">
      <c r="A1" s="3" t="s">
        <v>3</v>
      </c>
      <c r="B1" s="3" t="s">
        <v>22</v>
      </c>
      <c r="C1" s="3" t="s">
        <v>23</v>
      </c>
      <c r="D1" s="3" t="s">
        <v>24</v>
      </c>
      <c r="E1" s="3" t="s">
        <v>25</v>
      </c>
      <c r="F1" s="3" t="s">
        <v>26</v>
      </c>
      <c r="G1" s="3" t="s">
        <v>27</v>
      </c>
      <c r="H1" s="3" t="s">
        <v>28</v>
      </c>
      <c r="I1" s="3" t="s">
        <v>29</v>
      </c>
      <c r="J1" s="3" t="s">
        <v>30</v>
      </c>
    </row>
    <row r="2" spans="1:10" x14ac:dyDescent="0.3">
      <c r="A2" s="3">
        <v>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</row>
    <row r="3" spans="1:10" x14ac:dyDescent="0.3">
      <c r="A3" s="3">
        <v>30</v>
      </c>
      <c r="B3" s="2">
        <v>12.9109519943575</v>
      </c>
      <c r="C3" s="2">
        <v>11.082220818399399</v>
      </c>
      <c r="D3" s="2">
        <v>13.412183639553801</v>
      </c>
      <c r="E3" s="2">
        <v>10.182054063821299</v>
      </c>
      <c r="F3" s="2">
        <v>11.7875608697732</v>
      </c>
      <c r="G3" s="2">
        <v>14.211518415924999</v>
      </c>
      <c r="H3" s="2">
        <v>7.7733058357894196</v>
      </c>
      <c r="I3" s="2">
        <v>11.8467407060536</v>
      </c>
      <c r="J3" s="2">
        <v>16.965775601799901</v>
      </c>
    </row>
    <row r="4" spans="1:10" x14ac:dyDescent="0.3">
      <c r="A4" s="3">
        <v>60</v>
      </c>
      <c r="B4" s="2">
        <v>6.5578515303923801</v>
      </c>
      <c r="C4" s="2">
        <v>19.353593429130498</v>
      </c>
      <c r="D4" s="2">
        <v>19.980387572558499</v>
      </c>
      <c r="E4" s="2">
        <v>18.785972978249401</v>
      </c>
      <c r="F4" s="2">
        <v>22.6606989182335</v>
      </c>
      <c r="G4" s="2">
        <v>22.901433569266999</v>
      </c>
      <c r="H4" s="2">
        <v>21.1668401976649</v>
      </c>
      <c r="I4" s="2">
        <v>24.9948106881115</v>
      </c>
      <c r="J4" s="2">
        <v>25.224677668533801</v>
      </c>
    </row>
    <row r="5" spans="1:10" x14ac:dyDescent="0.3">
      <c r="A5" s="3">
        <v>90</v>
      </c>
      <c r="B5" s="2">
        <v>6.2966425563085</v>
      </c>
      <c r="C5" s="2">
        <v>20.191971828962199</v>
      </c>
      <c r="D5" s="2">
        <v>23.108855573181899</v>
      </c>
      <c r="E5" s="2">
        <v>21.779543077816601</v>
      </c>
      <c r="F5" s="2">
        <v>24.353020354262199</v>
      </c>
      <c r="G5" s="2">
        <v>26.103902350482201</v>
      </c>
      <c r="H5" s="2">
        <v>22.431448506602901</v>
      </c>
      <c r="I5" s="2">
        <v>28.0253799474931</v>
      </c>
      <c r="J5" s="2">
        <v>28.791491388316</v>
      </c>
    </row>
    <row r="6" spans="1:10" x14ac:dyDescent="0.3">
      <c r="A6" s="3">
        <v>120</v>
      </c>
      <c r="B6" s="2">
        <v>4.8750451161474997</v>
      </c>
      <c r="C6" s="2">
        <v>19.6183623069665</v>
      </c>
      <c r="D6" s="2">
        <v>24.027757388740401</v>
      </c>
      <c r="E6" s="2">
        <v>22.330666394105702</v>
      </c>
      <c r="F6" s="2">
        <v>27.908477178830601</v>
      </c>
      <c r="G6" s="2">
        <v>28.170812583607901</v>
      </c>
      <c r="H6" s="2">
        <v>25.428059971188699</v>
      </c>
      <c r="I6" s="2">
        <v>30.682166347369002</v>
      </c>
      <c r="J6" s="2">
        <v>35.261377309496403</v>
      </c>
    </row>
    <row r="9" spans="1:10" x14ac:dyDescent="0.3">
      <c r="A9" s="3" t="s">
        <v>3</v>
      </c>
      <c r="B9" s="4" t="s">
        <v>40</v>
      </c>
      <c r="C9" s="4" t="s">
        <v>41</v>
      </c>
      <c r="D9" s="4" t="s">
        <v>42</v>
      </c>
      <c r="E9" s="4" t="s">
        <v>43</v>
      </c>
      <c r="F9" s="4" t="s">
        <v>44</v>
      </c>
      <c r="G9" s="4" t="s">
        <v>45</v>
      </c>
      <c r="H9" s="4" t="s">
        <v>46</v>
      </c>
      <c r="I9" s="4" t="s">
        <v>47</v>
      </c>
      <c r="J9" s="4" t="s">
        <v>48</v>
      </c>
    </row>
    <row r="10" spans="1:10" x14ac:dyDescent="0.3">
      <c r="A10" s="3">
        <v>0</v>
      </c>
      <c r="B10" s="2">
        <f>LN(1/(1-(B2/100)))</f>
        <v>0</v>
      </c>
      <c r="C10" s="2">
        <f t="shared" ref="C10:J10" si="0">LN(1/(1-(C2/100)))</f>
        <v>0</v>
      </c>
      <c r="D10" s="2">
        <f t="shared" si="0"/>
        <v>0</v>
      </c>
      <c r="E10" s="2">
        <f t="shared" si="0"/>
        <v>0</v>
      </c>
      <c r="F10" s="2">
        <f t="shared" si="0"/>
        <v>0</v>
      </c>
      <c r="G10" s="2">
        <f t="shared" si="0"/>
        <v>0</v>
      </c>
      <c r="H10" s="2">
        <f t="shared" si="0"/>
        <v>0</v>
      </c>
      <c r="I10" s="2">
        <f t="shared" si="0"/>
        <v>0</v>
      </c>
      <c r="J10" s="2">
        <f t="shared" si="0"/>
        <v>0</v>
      </c>
    </row>
    <row r="11" spans="1:10" x14ac:dyDescent="0.3">
      <c r="A11" s="3">
        <v>30</v>
      </c>
      <c r="B11" s="2">
        <f t="shared" ref="B11:J11" si="1">LN(1/(1-(B3/100)))</f>
        <v>0.13823905049897584</v>
      </c>
      <c r="C11" s="2">
        <f t="shared" si="1"/>
        <v>0.11745807266956794</v>
      </c>
      <c r="D11" s="2">
        <f t="shared" si="1"/>
        <v>0.1440110689957326</v>
      </c>
      <c r="E11" s="2">
        <f t="shared" si="1"/>
        <v>0.10738538725867647</v>
      </c>
      <c r="F11" s="2">
        <f t="shared" si="1"/>
        <v>0.1254221996970695</v>
      </c>
      <c r="G11" s="2">
        <f t="shared" si="1"/>
        <v>0.1532854357779995</v>
      </c>
      <c r="H11" s="2">
        <f t="shared" si="1"/>
        <v>8.0920572772091595E-2</v>
      </c>
      <c r="I11" s="2">
        <f t="shared" si="1"/>
        <v>0.12609330342109645</v>
      </c>
      <c r="J11" s="2">
        <f t="shared" si="1"/>
        <v>0.18591732103416497</v>
      </c>
    </row>
    <row r="12" spans="1:10" x14ac:dyDescent="0.3">
      <c r="A12" s="3">
        <v>60</v>
      </c>
      <c r="B12" s="2">
        <f t="shared" ref="B12:J12" si="2">LN(1/(1-(B4/100)))</f>
        <v>6.7827674133045093E-2</v>
      </c>
      <c r="C12" s="2">
        <f t="shared" si="2"/>
        <v>0.2150959382573821</v>
      </c>
      <c r="D12" s="2">
        <f t="shared" si="2"/>
        <v>0.22289842601685167</v>
      </c>
      <c r="E12" s="2">
        <f t="shared" si="2"/>
        <v>0.20808220716614695</v>
      </c>
      <c r="F12" s="2">
        <f t="shared" si="2"/>
        <v>0.25696793680650387</v>
      </c>
      <c r="G12" s="2">
        <f t="shared" si="2"/>
        <v>0.26008549922678142</v>
      </c>
      <c r="H12" s="2">
        <f t="shared" si="2"/>
        <v>0.23783646796551441</v>
      </c>
      <c r="I12" s="2">
        <f t="shared" si="2"/>
        <v>0.28761288402017565</v>
      </c>
      <c r="J12" s="2">
        <f t="shared" si="2"/>
        <v>0.29068227079643316</v>
      </c>
    </row>
    <row r="13" spans="1:10" x14ac:dyDescent="0.3">
      <c r="A13" s="3">
        <v>90</v>
      </c>
      <c r="B13" s="2">
        <f t="shared" ref="B13:J13" si="3">LN(1/(1-(B5/100)))</f>
        <v>6.5036165542634403E-2</v>
      </c>
      <c r="C13" s="2">
        <f t="shared" si="3"/>
        <v>0.22554608294544559</v>
      </c>
      <c r="D13" s="2">
        <f t="shared" si="3"/>
        <v>0.26277947310603345</v>
      </c>
      <c r="E13" s="2">
        <f t="shared" si="3"/>
        <v>0.24563897517710212</v>
      </c>
      <c r="F13" s="2">
        <f t="shared" si="3"/>
        <v>0.27909267192105203</v>
      </c>
      <c r="G13" s="2">
        <f t="shared" si="3"/>
        <v>0.3025101652534109</v>
      </c>
      <c r="H13" s="2">
        <f t="shared" si="3"/>
        <v>0.2540081052010188</v>
      </c>
      <c r="I13" s="2">
        <f t="shared" si="3"/>
        <v>0.32885662838524538</v>
      </c>
      <c r="J13" s="2">
        <f t="shared" si="3"/>
        <v>0.33955787173698287</v>
      </c>
    </row>
    <row r="14" spans="1:10" x14ac:dyDescent="0.3">
      <c r="A14" s="3">
        <v>120</v>
      </c>
      <c r="B14" s="2">
        <f t="shared" ref="B14:J14" si="4">LN(1/(1-(B6/100)))</f>
        <v>4.9978844089113475E-2</v>
      </c>
      <c r="C14" s="2">
        <f t="shared" si="4"/>
        <v>0.21838442278999934</v>
      </c>
      <c r="D14" s="2">
        <f t="shared" si="4"/>
        <v>0.27480214121325791</v>
      </c>
      <c r="E14" s="2">
        <f t="shared" si="4"/>
        <v>0.25270968340672845</v>
      </c>
      <c r="F14" s="2">
        <f t="shared" si="4"/>
        <v>0.32723372390555239</v>
      </c>
      <c r="G14" s="2">
        <f t="shared" si="4"/>
        <v>0.33087928255910276</v>
      </c>
      <c r="H14" s="2">
        <f t="shared" si="4"/>
        <v>0.29340588856037986</v>
      </c>
      <c r="I14" s="2">
        <f t="shared" si="4"/>
        <v>0.36646797303365214</v>
      </c>
      <c r="J14" s="2">
        <f t="shared" si="4"/>
        <v>0.43481221219106486</v>
      </c>
    </row>
  </sheetData>
  <phoneticPr fontId="6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NMR</vt:lpstr>
      <vt:lpstr>Online Raman</vt:lpstr>
      <vt:lpstr>Kinetic Plots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Jin Da</dc:creator>
  <cp:lastModifiedBy>Tan Jin Da</cp:lastModifiedBy>
  <dcterms:created xsi:type="dcterms:W3CDTF">2015-06-05T18:17:20Z</dcterms:created>
  <dcterms:modified xsi:type="dcterms:W3CDTF">2021-10-27T11:10:12Z</dcterms:modified>
</cp:coreProperties>
</file>