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zscore_change_%" sheetId="1" r:id="rId1"/>
    <sheet name="trade_history" sheetId="2" r:id="rId2"/>
  </sheets>
  <calcPr calcId="152511"/>
</workbook>
</file>

<file path=xl/calcChain.xml><?xml version="1.0" encoding="utf-8"?>
<calcChain xmlns="http://schemas.openxmlformats.org/spreadsheetml/2006/main">
  <c r="D22" i="2" l="1"/>
  <c r="E22" i="2" s="1"/>
  <c r="B22" i="2"/>
  <c r="D21" i="2"/>
  <c r="E21" i="2" s="1"/>
  <c r="B21" i="2"/>
  <c r="M25" i="1" l="1"/>
  <c r="N25" i="1" s="1"/>
  <c r="B20" i="2"/>
  <c r="D20" i="2" s="1"/>
  <c r="E20" i="2" s="1"/>
  <c r="B19" i="2" l="1"/>
  <c r="D19" i="2" s="1"/>
  <c r="E19" i="2" s="1"/>
  <c r="N24" i="1" l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4" i="1"/>
  <c r="B18" i="2" l="1"/>
  <c r="D18" i="2" s="1"/>
  <c r="E18" i="2" s="1"/>
  <c r="M23" i="1" l="1"/>
  <c r="B17" i="2" l="1"/>
  <c r="D17" i="2" s="1"/>
  <c r="E17" i="2" s="1"/>
  <c r="M22" i="1" l="1"/>
  <c r="D16" i="2" l="1"/>
  <c r="D2" i="2"/>
  <c r="B16" i="2"/>
  <c r="E16" i="2" l="1"/>
  <c r="M21" i="1"/>
  <c r="E3" i="2" l="1"/>
  <c r="E8" i="2"/>
  <c r="E9" i="2"/>
  <c r="E10" i="2"/>
  <c r="E11" i="2"/>
  <c r="E2" i="2"/>
  <c r="B15" i="2"/>
  <c r="D15" i="2" s="1"/>
  <c r="E15" i="2" s="1"/>
  <c r="B14" i="2"/>
  <c r="D14" i="2" s="1"/>
  <c r="E14" i="2" s="1"/>
  <c r="B13" i="2"/>
  <c r="D13" i="2" s="1"/>
  <c r="E13" i="2" s="1"/>
  <c r="B12" i="2"/>
  <c r="D12" i="2" s="1"/>
  <c r="E12" i="2" s="1"/>
  <c r="B11" i="2"/>
  <c r="D11" i="2" s="1"/>
  <c r="B10" i="2"/>
  <c r="D10" i="2" s="1"/>
  <c r="B9" i="2"/>
  <c r="D9" i="2" s="1"/>
  <c r="B8" i="2"/>
  <c r="D8" i="2" s="1"/>
  <c r="B7" i="2"/>
  <c r="D7" i="2" s="1"/>
  <c r="E7" i="2" s="1"/>
  <c r="B6" i="2"/>
  <c r="D6" i="2" s="1"/>
  <c r="E6" i="2" s="1"/>
  <c r="B5" i="2"/>
  <c r="D5" i="2" s="1"/>
  <c r="E5" i="2" s="1"/>
  <c r="B4" i="2"/>
  <c r="D4" i="2" s="1"/>
  <c r="E4" i="2" s="1"/>
  <c r="B3" i="2"/>
  <c r="D3" i="2" s="1"/>
  <c r="M20" i="1" l="1"/>
  <c r="M19" i="1" l="1"/>
  <c r="M18" i="1" l="1"/>
  <c r="M17" i="1" l="1"/>
  <c r="M16" i="1" l="1"/>
  <c r="M15" i="1" l="1"/>
  <c r="M14" i="1" l="1"/>
  <c r="M13" i="1" l="1"/>
  <c r="M3" i="1" l="1"/>
  <c r="M2" i="1"/>
  <c r="M4" i="1"/>
  <c r="M5" i="1"/>
  <c r="M6" i="1"/>
  <c r="M7" i="1"/>
  <c r="M8" i="1"/>
  <c r="M9" i="1"/>
  <c r="M10" i="1"/>
  <c r="M11" i="1"/>
  <c r="M12" i="1"/>
</calcChain>
</file>

<file path=xl/sharedStrings.xml><?xml version="1.0" encoding="utf-8"?>
<sst xmlns="http://schemas.openxmlformats.org/spreadsheetml/2006/main" count="91" uniqueCount="61">
  <si>
    <t>sym_1</t>
  </si>
  <si>
    <t>sym_2</t>
  </si>
  <si>
    <t>p_value</t>
  </si>
  <si>
    <t>t_value</t>
  </si>
  <si>
    <t>c_value</t>
  </si>
  <si>
    <t>hedge_ratio</t>
  </si>
  <si>
    <t>zero_crossings</t>
  </si>
  <si>
    <t>LDOUSDT</t>
  </si>
  <si>
    <t>RPLUSDT</t>
  </si>
  <si>
    <t>starting_zscore</t>
  </si>
  <si>
    <t>ending_zscore</t>
  </si>
  <si>
    <t>change %</t>
  </si>
  <si>
    <t>kline_period</t>
  </si>
  <si>
    <t>D</t>
  </si>
  <si>
    <t>AKROUSDT</t>
  </si>
  <si>
    <t>CROUSDT</t>
  </si>
  <si>
    <t>ONGUSDT</t>
  </si>
  <si>
    <t>VRAUSDT</t>
  </si>
  <si>
    <t>QIUSDT</t>
  </si>
  <si>
    <t>REQUSDT</t>
  </si>
  <si>
    <t>ADAUSDT</t>
  </si>
  <si>
    <t>COMPUSDT</t>
  </si>
  <si>
    <t>CTSIUSDT</t>
  </si>
  <si>
    <t>SPELLUSDT</t>
  </si>
  <si>
    <t>leverage</t>
  </si>
  <si>
    <t>CFXUSDT</t>
  </si>
  <si>
    <t>STXUSDT</t>
  </si>
  <si>
    <t>MDTUSDT</t>
  </si>
  <si>
    <t>SNTUSDT</t>
  </si>
  <si>
    <t>API3USDT</t>
  </si>
  <si>
    <t>XVSUSDT</t>
  </si>
  <si>
    <t>POWRUSDT</t>
  </si>
  <si>
    <t>to move by 10%</t>
  </si>
  <si>
    <t>10000000AIDOGEUSDT</t>
  </si>
  <si>
    <t>WIFUSDT</t>
  </si>
  <si>
    <t>PYTHUSDT</t>
  </si>
  <si>
    <t>SXPUSDT</t>
  </si>
  <si>
    <t>ACHUSDT</t>
  </si>
  <si>
    <t>MANAUSDT</t>
  </si>
  <si>
    <t>ACEUSDT</t>
  </si>
  <si>
    <t>NFPUSDT</t>
  </si>
  <si>
    <t>starting_capital</t>
  </si>
  <si>
    <t>pnl</t>
  </si>
  <si>
    <t>pnl_%</t>
  </si>
  <si>
    <t>ending_capital</t>
  </si>
  <si>
    <t>CHRUSDT</t>
  </si>
  <si>
    <t>RENUSDT</t>
  </si>
  <si>
    <t>LQTYUSDT</t>
  </si>
  <si>
    <t>1000LUNCUSDT</t>
  </si>
  <si>
    <t>PHBUSDT</t>
  </si>
  <si>
    <t>OMNIUSDT</t>
  </si>
  <si>
    <t>GLMRUSDT</t>
  </si>
  <si>
    <t>HBARUSDT</t>
  </si>
  <si>
    <t>DGBUSDT</t>
  </si>
  <si>
    <t>EOSUSDT</t>
  </si>
  <si>
    <t>final_zscore</t>
  </si>
  <si>
    <t>GASUSDT</t>
  </si>
  <si>
    <t>SEIUSDT</t>
  </si>
  <si>
    <t>BEAMUSDT</t>
  </si>
  <si>
    <t>WOOUSDT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</si>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</sst>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K24" sqref="K24"/>
    </sheetView>
  </sheetViews>
  <sheetFormatPr defaultRowHeight="14.4" x14ac:dyDescent="0.3"/>
  <cols>
    <col min="1" max="1" width="9.88671875" customWidth="1"/>
    <col min="2" max="2" width="10.21875" customWidth="1"/>
    <col min="3" max="3" width="10" customWidth="1"/>
    <col min="4" max="4" width="10.33203125" customWidth="1"/>
    <col min="5" max="5" width="10.77734375" customWidth="1"/>
    <col min="6" max="6" width="18.33203125" customWidth="1"/>
    <col min="7" max="7" width="16.33203125" customWidth="1"/>
    <col min="8" max="8" width="25.21875" style="4" customWidth="1"/>
    <col min="9" max="9" width="16.77734375" customWidth="1"/>
    <col min="10" max="10" width="18.109375" customWidth="1"/>
    <col min="11" max="11" width="13.21875" style="3" customWidth="1"/>
    <col min="13" max="13" width="14.21875" customWidth="1"/>
    <col min="14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24</v>
      </c>
      <c r="M1" s="1" t="s">
        <v>32</v>
      </c>
      <c r="N1" s="1" t="s">
        <v>55</v>
      </c>
    </row>
    <row r="2" spans="1:14" x14ac:dyDescent="0.3">
      <c r="A2" t="s">
        <v>7</v>
      </c>
      <c r="B2" t="s">
        <v>8</v>
      </c>
      <c r="C2">
        <v>0.01</v>
      </c>
      <c r="D2">
        <v>-3.94</v>
      </c>
      <c r="E2">
        <v>-3.37</v>
      </c>
      <c r="F2">
        <v>9.7627593009887603E-2</v>
      </c>
      <c r="G2">
        <v>27</v>
      </c>
      <c r="H2" s="4">
        <v>3</v>
      </c>
      <c r="I2">
        <v>2.72</v>
      </c>
      <c r="J2" s="2">
        <v>0.15</v>
      </c>
      <c r="K2" s="3" t="s">
        <v>13</v>
      </c>
      <c r="L2">
        <v>10</v>
      </c>
      <c r="M2" s="5">
        <f>ABS(H2-I2)/ABS(J2)/10</f>
        <v>0.18666666666666654</v>
      </c>
      <c r="N2" s="4">
        <f>ABS(H2)- (2* M2)</f>
        <v>2.6266666666666669</v>
      </c>
    </row>
    <row r="3" spans="1:14" x14ac:dyDescent="0.3">
      <c r="A3" t="s">
        <v>14</v>
      </c>
      <c r="B3" t="s">
        <v>15</v>
      </c>
      <c r="C3">
        <v>0.01</v>
      </c>
      <c r="D3">
        <v>-4.0599999999999996</v>
      </c>
      <c r="E3">
        <v>-3.37</v>
      </c>
      <c r="F3">
        <v>5.5990459763239207E-2</v>
      </c>
      <c r="G3">
        <v>29</v>
      </c>
      <c r="H3" s="4">
        <v>-3.85</v>
      </c>
      <c r="I3">
        <v>-3.65</v>
      </c>
      <c r="J3" s="2">
        <v>0.3</v>
      </c>
      <c r="K3" s="3" t="s">
        <v>13</v>
      </c>
      <c r="L3">
        <v>10</v>
      </c>
      <c r="M3" s="5">
        <f t="shared" ref="M3:M12" si="0">ABS(H3-I3)/ABS(J3)/10</f>
        <v>6.6666666666666735E-2</v>
      </c>
      <c r="N3" s="4">
        <f t="shared" ref="N3:N25" si="1">ABS(H3)- (2* M3)</f>
        <v>3.7166666666666668</v>
      </c>
    </row>
    <row r="4" spans="1:14" x14ac:dyDescent="0.3">
      <c r="A4" t="s">
        <v>16</v>
      </c>
      <c r="B4" t="s">
        <v>17</v>
      </c>
      <c r="C4">
        <v>0.01</v>
      </c>
      <c r="D4">
        <v>-4.08</v>
      </c>
      <c r="E4">
        <v>-3.37</v>
      </c>
      <c r="F4">
        <v>98.223341467382909</v>
      </c>
      <c r="G4">
        <v>25</v>
      </c>
      <c r="H4" s="4">
        <v>-3.45</v>
      </c>
      <c r="I4">
        <v>-3.65</v>
      </c>
      <c r="J4" s="2">
        <v>-0.3</v>
      </c>
      <c r="K4" s="3" t="s">
        <v>13</v>
      </c>
      <c r="L4">
        <v>10</v>
      </c>
      <c r="M4" s="5">
        <f t="shared" si="0"/>
        <v>6.6666666666666582E-2</v>
      </c>
      <c r="N4" s="4">
        <f t="shared" si="1"/>
        <v>3.3166666666666669</v>
      </c>
    </row>
    <row r="5" spans="1:14" x14ac:dyDescent="0.3">
      <c r="A5" t="s">
        <v>18</v>
      </c>
      <c r="B5" t="s">
        <v>19</v>
      </c>
      <c r="C5">
        <v>0</v>
      </c>
      <c r="D5">
        <v>-4.5599999999999996</v>
      </c>
      <c r="E5">
        <v>-3.37</v>
      </c>
      <c r="F5">
        <v>0.13678991239838459</v>
      </c>
      <c r="G5">
        <v>40</v>
      </c>
      <c r="H5" s="4">
        <v>2.5</v>
      </c>
      <c r="I5">
        <v>2.68</v>
      </c>
      <c r="J5" s="2">
        <v>-0.08</v>
      </c>
      <c r="K5" s="3" t="s">
        <v>13</v>
      </c>
      <c r="L5">
        <v>10</v>
      </c>
      <c r="M5" s="5">
        <f t="shared" si="0"/>
        <v>0.22500000000000017</v>
      </c>
      <c r="N5" s="4">
        <f t="shared" si="1"/>
        <v>2.0499999999999998</v>
      </c>
    </row>
    <row r="6" spans="1:14" x14ac:dyDescent="0.3">
      <c r="A6" t="s">
        <v>20</v>
      </c>
      <c r="B6" t="s">
        <v>21</v>
      </c>
      <c r="C6">
        <v>0</v>
      </c>
      <c r="D6">
        <v>-4.13</v>
      </c>
      <c r="E6">
        <v>-3.37</v>
      </c>
      <c r="F6">
        <v>7.966338606583483E-3</v>
      </c>
      <c r="G6">
        <v>44</v>
      </c>
      <c r="H6" s="4">
        <v>3.3</v>
      </c>
      <c r="I6">
        <v>3.22</v>
      </c>
      <c r="J6" s="2">
        <v>0.08</v>
      </c>
      <c r="K6" s="3" t="s">
        <v>13</v>
      </c>
      <c r="L6">
        <v>10</v>
      </c>
      <c r="M6" s="5">
        <f t="shared" si="0"/>
        <v>9.9999999999999534E-2</v>
      </c>
      <c r="N6" s="4">
        <f t="shared" si="1"/>
        <v>3.1000000000000005</v>
      </c>
    </row>
    <row r="7" spans="1:14" x14ac:dyDescent="0.3">
      <c r="A7" t="s">
        <v>22</v>
      </c>
      <c r="B7" t="s">
        <v>23</v>
      </c>
      <c r="C7">
        <v>0</v>
      </c>
      <c r="D7">
        <v>-4.32</v>
      </c>
      <c r="E7">
        <v>-3.37</v>
      </c>
      <c r="F7">
        <v>230.94168313905911</v>
      </c>
      <c r="G7">
        <v>36</v>
      </c>
      <c r="H7" s="4">
        <v>-3.46</v>
      </c>
      <c r="I7">
        <v>-3.53</v>
      </c>
      <c r="J7" s="2">
        <v>-0.1</v>
      </c>
      <c r="K7" s="3" t="s">
        <v>13</v>
      </c>
      <c r="L7">
        <v>10</v>
      </c>
      <c r="M7" s="5">
        <f t="shared" si="0"/>
        <v>6.999999999999984E-2</v>
      </c>
      <c r="N7" s="4">
        <f t="shared" si="1"/>
        <v>3.3200000000000003</v>
      </c>
    </row>
    <row r="8" spans="1:14" x14ac:dyDescent="0.3">
      <c r="A8" t="s">
        <v>25</v>
      </c>
      <c r="B8" t="s">
        <v>26</v>
      </c>
      <c r="C8">
        <v>0</v>
      </c>
      <c r="D8">
        <v>-4.2300000000000004</v>
      </c>
      <c r="E8">
        <v>-3.37</v>
      </c>
      <c r="F8">
        <v>9.4523754001526294E-2</v>
      </c>
      <c r="G8">
        <v>35</v>
      </c>
      <c r="H8">
        <v>2.2999999999999998</v>
      </c>
      <c r="I8">
        <v>2.09</v>
      </c>
      <c r="J8" s="2">
        <v>0.1</v>
      </c>
      <c r="K8" s="3" t="s">
        <v>13</v>
      </c>
      <c r="L8">
        <v>10</v>
      </c>
      <c r="M8" s="5">
        <f t="shared" si="0"/>
        <v>0.20999999999999996</v>
      </c>
      <c r="N8" s="4">
        <f t="shared" si="1"/>
        <v>1.88</v>
      </c>
    </row>
    <row r="9" spans="1:14" x14ac:dyDescent="0.3">
      <c r="A9" t="s">
        <v>27</v>
      </c>
      <c r="B9" t="s">
        <v>28</v>
      </c>
      <c r="C9">
        <v>0</v>
      </c>
      <c r="D9">
        <v>-4.3099999999999996</v>
      </c>
      <c r="E9">
        <v>-3.37</v>
      </c>
      <c r="F9">
        <v>1.813220954117811</v>
      </c>
      <c r="G9">
        <v>43</v>
      </c>
      <c r="H9">
        <v>-2.2999999999999998</v>
      </c>
      <c r="I9">
        <v>-2.6</v>
      </c>
      <c r="J9" s="2">
        <v>-0.2</v>
      </c>
      <c r="K9" s="3" t="s">
        <v>13</v>
      </c>
      <c r="L9">
        <v>10</v>
      </c>
      <c r="M9" s="5">
        <f t="shared" si="0"/>
        <v>0.15000000000000013</v>
      </c>
      <c r="N9" s="4">
        <f t="shared" si="1"/>
        <v>1.9999999999999996</v>
      </c>
    </row>
    <row r="10" spans="1:14" x14ac:dyDescent="0.3">
      <c r="A10" t="s">
        <v>29</v>
      </c>
      <c r="B10" t="s">
        <v>23</v>
      </c>
      <c r="C10">
        <v>0</v>
      </c>
      <c r="D10">
        <v>-4.8600000000000003</v>
      </c>
      <c r="E10">
        <v>-3.37</v>
      </c>
      <c r="F10">
        <v>2881.7196205906639</v>
      </c>
      <c r="G10">
        <v>34</v>
      </c>
      <c r="H10">
        <v>-2.7</v>
      </c>
      <c r="I10">
        <v>-2.42</v>
      </c>
      <c r="J10" s="2">
        <v>0.25</v>
      </c>
      <c r="K10" s="3" t="s">
        <v>13</v>
      </c>
      <c r="L10">
        <v>10</v>
      </c>
      <c r="M10" s="5">
        <f t="shared" si="0"/>
        <v>0.1120000000000001</v>
      </c>
      <c r="N10" s="4">
        <f t="shared" si="1"/>
        <v>2.476</v>
      </c>
    </row>
    <row r="11" spans="1:14" x14ac:dyDescent="0.3">
      <c r="A11" t="s">
        <v>30</v>
      </c>
      <c r="B11" t="s">
        <v>31</v>
      </c>
      <c r="C11">
        <v>0.01</v>
      </c>
      <c r="D11">
        <v>-3.92</v>
      </c>
      <c r="E11">
        <v>-3.37</v>
      </c>
      <c r="F11">
        <v>32.831125133618308</v>
      </c>
      <c r="G11">
        <v>44</v>
      </c>
      <c r="H11">
        <v>2.2000000000000002</v>
      </c>
      <c r="I11">
        <v>2</v>
      </c>
      <c r="J11" s="2">
        <v>0.08</v>
      </c>
      <c r="K11" s="3" t="s">
        <v>13</v>
      </c>
      <c r="L11">
        <v>10</v>
      </c>
      <c r="M11" s="5">
        <f t="shared" si="0"/>
        <v>0.25000000000000022</v>
      </c>
      <c r="N11" s="4">
        <f t="shared" si="1"/>
        <v>1.6999999999999997</v>
      </c>
    </row>
    <row r="12" spans="1:14" x14ac:dyDescent="0.3">
      <c r="A12" t="s">
        <v>22</v>
      </c>
      <c r="B12" t="s">
        <v>23</v>
      </c>
      <c r="C12">
        <v>0</v>
      </c>
      <c r="D12">
        <v>-4.21</v>
      </c>
      <c r="E12">
        <v>-3.37</v>
      </c>
      <c r="F12">
        <v>230.84761076998251</v>
      </c>
      <c r="G12">
        <v>38</v>
      </c>
      <c r="H12">
        <v>-2.85</v>
      </c>
      <c r="I12">
        <v>-2.7</v>
      </c>
      <c r="J12" s="2">
        <v>0.11</v>
      </c>
      <c r="K12" s="3" t="s">
        <v>13</v>
      </c>
      <c r="L12">
        <v>10</v>
      </c>
      <c r="M12" s="5">
        <f t="shared" si="0"/>
        <v>0.1363636363636363</v>
      </c>
      <c r="N12" s="4">
        <f t="shared" si="1"/>
        <v>2.5772727272727276</v>
      </c>
    </row>
    <row r="13" spans="1:14" x14ac:dyDescent="0.3">
      <c r="A13" t="s">
        <v>33</v>
      </c>
      <c r="B13" t="s">
        <v>34</v>
      </c>
      <c r="C13">
        <v>0</v>
      </c>
      <c r="D13">
        <v>-4.55</v>
      </c>
      <c r="E13">
        <v>-3.37</v>
      </c>
      <c r="F13">
        <v>1.503863540757917E-3</v>
      </c>
      <c r="G13">
        <v>48</v>
      </c>
      <c r="H13">
        <v>-2.7</v>
      </c>
      <c r="I13">
        <v>-2.6</v>
      </c>
      <c r="J13" s="2">
        <v>0.08</v>
      </c>
      <c r="K13" s="3" t="s">
        <v>13</v>
      </c>
      <c r="L13">
        <v>10</v>
      </c>
      <c r="M13" s="5">
        <f t="shared" ref="M13:M15" si="2">ABS(H13-I13)/ABS(J13)/10</f>
        <v>0.12500000000000011</v>
      </c>
      <c r="N13" s="4">
        <f t="shared" si="1"/>
        <v>2.4500000000000002</v>
      </c>
    </row>
    <row r="14" spans="1:14" x14ac:dyDescent="0.3">
      <c r="A14" t="s">
        <v>35</v>
      </c>
      <c r="B14" t="s">
        <v>36</v>
      </c>
      <c r="C14">
        <v>0</v>
      </c>
      <c r="D14">
        <v>-4.6900000000000004</v>
      </c>
      <c r="E14">
        <v>-3.37</v>
      </c>
      <c r="F14">
        <v>1.3504799766271529</v>
      </c>
      <c r="G14">
        <v>37</v>
      </c>
      <c r="H14">
        <v>-3.14</v>
      </c>
      <c r="I14">
        <v>-3.16</v>
      </c>
      <c r="J14" s="2">
        <v>-0.05</v>
      </c>
      <c r="K14" s="3" t="s">
        <v>13</v>
      </c>
      <c r="L14">
        <v>10</v>
      </c>
      <c r="M14" s="5">
        <f t="shared" si="2"/>
        <v>4.0000000000000036E-2</v>
      </c>
      <c r="N14" s="4">
        <f t="shared" si="1"/>
        <v>3.06</v>
      </c>
    </row>
    <row r="15" spans="1:14" x14ac:dyDescent="0.3">
      <c r="A15" t="s">
        <v>37</v>
      </c>
      <c r="B15" t="s">
        <v>38</v>
      </c>
      <c r="C15">
        <v>0</v>
      </c>
      <c r="D15">
        <v>-4.91</v>
      </c>
      <c r="E15">
        <v>-3.37</v>
      </c>
      <c r="F15">
        <v>6.7356994993276756E-2</v>
      </c>
      <c r="G15">
        <v>39</v>
      </c>
      <c r="H15">
        <v>-2.3199999999999998</v>
      </c>
      <c r="I15">
        <v>-2.27</v>
      </c>
      <c r="J15" s="2">
        <v>0.03</v>
      </c>
      <c r="K15" s="3" t="s">
        <v>13</v>
      </c>
      <c r="L15">
        <v>10</v>
      </c>
      <c r="M15" s="5">
        <f t="shared" si="2"/>
        <v>0.16666666666666607</v>
      </c>
      <c r="N15" s="4">
        <f t="shared" si="1"/>
        <v>1.9866666666666677</v>
      </c>
    </row>
    <row r="16" spans="1:14" x14ac:dyDescent="0.3">
      <c r="A16" t="s">
        <v>39</v>
      </c>
      <c r="B16" t="s">
        <v>40</v>
      </c>
      <c r="C16">
        <v>0</v>
      </c>
      <c r="D16">
        <v>-6.58</v>
      </c>
      <c r="E16">
        <v>-3.37</v>
      </c>
      <c r="F16">
        <v>10.744368372618011</v>
      </c>
      <c r="G16">
        <v>39</v>
      </c>
      <c r="H16">
        <v>-3.03</v>
      </c>
      <c r="I16">
        <v>-2.94</v>
      </c>
      <c r="J16" s="2">
        <v>0.05</v>
      </c>
      <c r="K16" s="3" t="s">
        <v>13</v>
      </c>
      <c r="L16">
        <v>10</v>
      </c>
      <c r="M16" s="5">
        <f t="shared" ref="M16" si="3">ABS(H16-I16)/ABS(J16)/10</f>
        <v>0.17999999999999972</v>
      </c>
      <c r="N16" s="4">
        <f t="shared" si="1"/>
        <v>2.6700000000000004</v>
      </c>
    </row>
    <row r="17" spans="1:14" x14ac:dyDescent="0.3">
      <c r="A17" t="s">
        <v>45</v>
      </c>
      <c r="B17" t="s">
        <v>46</v>
      </c>
      <c r="C17">
        <v>0.01</v>
      </c>
      <c r="D17">
        <v>-4.0999999999999996</v>
      </c>
      <c r="E17">
        <v>-3.37</v>
      </c>
      <c r="F17">
        <v>4.9226962167359476</v>
      </c>
      <c r="G17">
        <v>42</v>
      </c>
      <c r="H17">
        <v>2.69</v>
      </c>
      <c r="I17">
        <v>2.637</v>
      </c>
      <c r="J17" s="2">
        <v>4.4999999999999998E-2</v>
      </c>
      <c r="K17" s="3" t="s">
        <v>13</v>
      </c>
      <c r="L17">
        <v>10</v>
      </c>
      <c r="M17" s="5">
        <f t="shared" ref="M17" si="4">ABS(H17-I17)/ABS(J17)/10</f>
        <v>0.11777777777777765</v>
      </c>
      <c r="N17" s="4">
        <f t="shared" si="1"/>
        <v>2.4544444444444444</v>
      </c>
    </row>
    <row r="18" spans="1:14" x14ac:dyDescent="0.3">
      <c r="A18" t="s">
        <v>47</v>
      </c>
      <c r="B18" t="s">
        <v>48</v>
      </c>
      <c r="C18">
        <v>0.01</v>
      </c>
      <c r="D18">
        <v>-4.05</v>
      </c>
      <c r="E18">
        <v>-3.37</v>
      </c>
      <c r="F18">
        <v>9.8560394675630754</v>
      </c>
      <c r="G18">
        <v>36</v>
      </c>
      <c r="H18">
        <v>2.85</v>
      </c>
      <c r="I18">
        <v>2.73</v>
      </c>
      <c r="J18" s="2">
        <v>0.1</v>
      </c>
      <c r="K18" s="3" t="s">
        <v>13</v>
      </c>
      <c r="L18">
        <v>10</v>
      </c>
      <c r="M18" s="5">
        <f t="shared" ref="M18:M20" si="5">ABS(H18-I18)/ABS(J18)/10</f>
        <v>0.12000000000000011</v>
      </c>
      <c r="N18" s="4">
        <f t="shared" si="1"/>
        <v>2.61</v>
      </c>
    </row>
    <row r="19" spans="1:14" x14ac:dyDescent="0.3">
      <c r="A19" t="s">
        <v>33</v>
      </c>
      <c r="B19" t="s">
        <v>49</v>
      </c>
      <c r="C19">
        <v>0</v>
      </c>
      <c r="D19">
        <v>-5.14</v>
      </c>
      <c r="E19">
        <v>-3.37</v>
      </c>
      <c r="F19">
        <v>1.9174430530916049E-3</v>
      </c>
      <c r="G19">
        <v>48</v>
      </c>
      <c r="H19">
        <v>3.15</v>
      </c>
      <c r="I19">
        <v>3.34</v>
      </c>
      <c r="J19" s="2">
        <v>-0.32</v>
      </c>
      <c r="K19" s="3" t="s">
        <v>13</v>
      </c>
      <c r="L19">
        <v>10</v>
      </c>
      <c r="M19" s="5">
        <f t="shared" si="5"/>
        <v>5.9374999999999976E-2</v>
      </c>
      <c r="N19" s="4">
        <f t="shared" si="1"/>
        <v>3.03125</v>
      </c>
    </row>
    <row r="20" spans="1:14" x14ac:dyDescent="0.3">
      <c r="A20" t="s">
        <v>29</v>
      </c>
      <c r="B20" t="s">
        <v>50</v>
      </c>
      <c r="C20">
        <v>0</v>
      </c>
      <c r="D20">
        <v>-4.12</v>
      </c>
      <c r="E20">
        <v>-3.37</v>
      </c>
      <c r="F20">
        <v>0.1606494884840427</v>
      </c>
      <c r="G20">
        <v>27</v>
      </c>
      <c r="H20">
        <v>2.95</v>
      </c>
      <c r="I20">
        <v>3.4</v>
      </c>
      <c r="J20" s="2">
        <v>-0.55000000000000004</v>
      </c>
      <c r="K20" s="3" t="s">
        <v>13</v>
      </c>
      <c r="L20">
        <v>10</v>
      </c>
      <c r="M20" s="5">
        <f t="shared" si="5"/>
        <v>8.1818181818181762E-2</v>
      </c>
      <c r="N20" s="4">
        <f t="shared" si="1"/>
        <v>2.7863636363636366</v>
      </c>
    </row>
    <row r="21" spans="1:14" x14ac:dyDescent="0.3">
      <c r="A21" t="s">
        <v>51</v>
      </c>
      <c r="B21" t="s">
        <v>52</v>
      </c>
      <c r="C21">
        <v>0</v>
      </c>
      <c r="D21">
        <v>-5.09</v>
      </c>
      <c r="E21">
        <v>-3.37</v>
      </c>
      <c r="F21">
        <v>2.9103212003299128</v>
      </c>
      <c r="G21">
        <v>30</v>
      </c>
      <c r="H21">
        <v>-3.16</v>
      </c>
      <c r="I21">
        <v>-3.2</v>
      </c>
      <c r="J21" s="2">
        <v>-0.06</v>
      </c>
      <c r="K21" s="3" t="s">
        <v>13</v>
      </c>
      <c r="L21">
        <v>10</v>
      </c>
      <c r="M21" s="5">
        <f t="shared" ref="M21:M25" si="6">ABS(H21-I21)/ABS(J21)/10</f>
        <v>6.6666666666666735E-2</v>
      </c>
      <c r="N21" s="4">
        <f t="shared" si="1"/>
        <v>3.0266666666666668</v>
      </c>
    </row>
    <row r="22" spans="1:14" x14ac:dyDescent="0.3">
      <c r="A22" t="s">
        <v>53</v>
      </c>
      <c r="B22" t="s">
        <v>54</v>
      </c>
      <c r="C22">
        <v>0</v>
      </c>
      <c r="D22">
        <v>-4.2699999999999996</v>
      </c>
      <c r="E22">
        <v>-3.37</v>
      </c>
      <c r="F22">
        <v>1.3904255969859379E-2</v>
      </c>
      <c r="G22">
        <v>40</v>
      </c>
      <c r="H22">
        <v>3.26</v>
      </c>
      <c r="I22">
        <v>2.95</v>
      </c>
      <c r="J22" s="2">
        <v>0.27</v>
      </c>
      <c r="K22" s="3" t="s">
        <v>13</v>
      </c>
      <c r="L22">
        <v>10</v>
      </c>
      <c r="M22" s="5">
        <f t="shared" si="6"/>
        <v>0.11481481481481466</v>
      </c>
      <c r="N22" s="4">
        <f t="shared" si="1"/>
        <v>3.0303703703703704</v>
      </c>
    </row>
    <row r="23" spans="1:14" x14ac:dyDescent="0.3">
      <c r="A23" t="s">
        <v>35</v>
      </c>
      <c r="B23" t="s">
        <v>56</v>
      </c>
      <c r="C23">
        <v>0.01</v>
      </c>
      <c r="D23">
        <v>-3.97</v>
      </c>
      <c r="E23">
        <v>-3.37</v>
      </c>
      <c r="F23">
        <v>8.87790393076896E-2</v>
      </c>
      <c r="G23">
        <v>39</v>
      </c>
      <c r="H23">
        <v>-2.71</v>
      </c>
      <c r="I23">
        <v>-2.76</v>
      </c>
      <c r="J23" s="2">
        <v>-0.05</v>
      </c>
      <c r="K23" s="3" t="s">
        <v>13</v>
      </c>
      <c r="L23">
        <v>10</v>
      </c>
      <c r="M23" s="5">
        <f t="shared" si="6"/>
        <v>9.9999999999999645E-2</v>
      </c>
      <c r="N23" s="4">
        <f t="shared" si="1"/>
        <v>2.5100000000000007</v>
      </c>
    </row>
    <row r="24" spans="1:14" x14ac:dyDescent="0.3">
      <c r="A24" t="s">
        <v>33</v>
      </c>
      <c r="B24" t="s">
        <v>57</v>
      </c>
      <c r="C24">
        <v>0</v>
      </c>
      <c r="D24">
        <v>-4.2699999999999996</v>
      </c>
      <c r="E24">
        <v>-3.37</v>
      </c>
      <c r="F24">
        <v>8.70440655247714E-3</v>
      </c>
      <c r="G24">
        <v>40</v>
      </c>
      <c r="H24">
        <v>-2.42</v>
      </c>
      <c r="I24">
        <v>-2.2799999999999998</v>
      </c>
      <c r="J24" s="2">
        <v>0.1</v>
      </c>
      <c r="K24" s="3" t="s">
        <v>13</v>
      </c>
      <c r="L24">
        <v>10</v>
      </c>
      <c r="M24" s="5">
        <f t="shared" si="6"/>
        <v>0.14000000000000012</v>
      </c>
      <c r="N24" s="4">
        <f t="shared" si="1"/>
        <v>2.1399999999999997</v>
      </c>
    </row>
    <row r="25" spans="1:14" x14ac:dyDescent="0.3">
      <c r="A25" t="s">
        <v>58</v>
      </c>
      <c r="B25" t="s">
        <v>59</v>
      </c>
      <c r="C25">
        <v>0</v>
      </c>
      <c r="D25">
        <v>-4.5199999999999996</v>
      </c>
      <c r="E25">
        <v>-3.37</v>
      </c>
      <c r="F25">
        <v>8.6439838527436877E-2</v>
      </c>
      <c r="G25">
        <v>36</v>
      </c>
      <c r="H25">
        <v>3.15</v>
      </c>
      <c r="I25">
        <v>2.46</v>
      </c>
      <c r="J25" s="2">
        <v>0.26</v>
      </c>
      <c r="K25" s="3" t="s">
        <v>13</v>
      </c>
      <c r="L25">
        <v>10</v>
      </c>
      <c r="M25" s="5">
        <f t="shared" si="6"/>
        <v>0.26538461538461539</v>
      </c>
      <c r="N25" s="4">
        <f t="shared" si="1"/>
        <v>2.6192307692307693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A23" sqref="A23"/>
    </sheetView>
  </sheetViews>
  <sheetFormatPr defaultRowHeight="14.4" x14ac:dyDescent="0.3"/>
  <cols>
    <col min="1" max="1" width="10.109375" bestFit="1" customWidth="1"/>
    <col min="2" max="3" width="23.33203125" customWidth="1"/>
    <col min="4" max="4" width="24.5546875" customWidth="1"/>
    <col min="5" max="5" width="25.21875" customWidth="1"/>
  </cols>
  <sheetData>
    <row r="1" spans="1:5" x14ac:dyDescent="0.3">
      <c r="A1" s="1" t="s">
        <v>60</v>
      </c>
      <c r="B1" s="1" t="s">
        <v>41</v>
      </c>
      <c r="C1" s="1" t="s">
        <v>44</v>
      </c>
      <c r="D1" s="1" t="s">
        <v>42</v>
      </c>
      <c r="E1" s="1" t="s">
        <v>43</v>
      </c>
    </row>
    <row r="2" spans="1:5" x14ac:dyDescent="0.3">
      <c r="B2">
        <v>300</v>
      </c>
      <c r="C2">
        <v>335</v>
      </c>
      <c r="D2">
        <f>C2-B2</f>
        <v>35</v>
      </c>
      <c r="E2" s="6">
        <f>D2/B2</f>
        <v>0.11666666666666667</v>
      </c>
    </row>
    <row r="3" spans="1:5" x14ac:dyDescent="0.3">
      <c r="B3">
        <f>C2</f>
        <v>335</v>
      </c>
      <c r="C3">
        <v>355</v>
      </c>
      <c r="D3">
        <f t="shared" ref="D3:D16" si="0">C3-B3</f>
        <v>20</v>
      </c>
      <c r="E3" s="6">
        <f t="shared" ref="E3:E15" si="1">D3/B3</f>
        <v>5.9701492537313432E-2</v>
      </c>
    </row>
    <row r="4" spans="1:5" x14ac:dyDescent="0.3">
      <c r="B4">
        <f t="shared" ref="B4:B15" si="2">C3</f>
        <v>355</v>
      </c>
      <c r="C4">
        <v>395</v>
      </c>
      <c r="D4">
        <f t="shared" si="0"/>
        <v>40</v>
      </c>
      <c r="E4" s="6">
        <f t="shared" si="1"/>
        <v>0.11267605633802817</v>
      </c>
    </row>
    <row r="5" spans="1:5" x14ac:dyDescent="0.3">
      <c r="B5">
        <f t="shared" si="2"/>
        <v>395</v>
      </c>
      <c r="C5">
        <v>445</v>
      </c>
      <c r="D5">
        <f t="shared" si="0"/>
        <v>50</v>
      </c>
      <c r="E5" s="6">
        <f t="shared" si="1"/>
        <v>0.12658227848101267</v>
      </c>
    </row>
    <row r="6" spans="1:5" x14ac:dyDescent="0.3">
      <c r="B6">
        <f t="shared" si="2"/>
        <v>445</v>
      </c>
      <c r="C6">
        <v>475</v>
      </c>
      <c r="D6">
        <f t="shared" si="0"/>
        <v>30</v>
      </c>
      <c r="E6" s="6">
        <f t="shared" si="1"/>
        <v>6.741573033707865E-2</v>
      </c>
    </row>
    <row r="7" spans="1:5" x14ac:dyDescent="0.3">
      <c r="B7">
        <f t="shared" si="2"/>
        <v>475</v>
      </c>
      <c r="C7">
        <v>565</v>
      </c>
      <c r="D7">
        <f t="shared" si="0"/>
        <v>90</v>
      </c>
      <c r="E7" s="6">
        <f t="shared" si="1"/>
        <v>0.18947368421052632</v>
      </c>
    </row>
    <row r="8" spans="1:5" x14ac:dyDescent="0.3">
      <c r="B8">
        <f t="shared" si="2"/>
        <v>565</v>
      </c>
      <c r="C8">
        <v>605</v>
      </c>
      <c r="D8">
        <f t="shared" si="0"/>
        <v>40</v>
      </c>
      <c r="E8" s="6">
        <f t="shared" si="1"/>
        <v>7.0796460176991149E-2</v>
      </c>
    </row>
    <row r="9" spans="1:5" x14ac:dyDescent="0.3">
      <c r="B9">
        <f t="shared" si="2"/>
        <v>605</v>
      </c>
      <c r="C9">
        <v>500</v>
      </c>
      <c r="D9">
        <f t="shared" si="0"/>
        <v>-105</v>
      </c>
      <c r="E9" s="6">
        <f t="shared" si="1"/>
        <v>-0.17355371900826447</v>
      </c>
    </row>
    <row r="10" spans="1:5" x14ac:dyDescent="0.3">
      <c r="B10">
        <f t="shared" si="2"/>
        <v>500</v>
      </c>
      <c r="C10">
        <v>550</v>
      </c>
      <c r="D10">
        <f t="shared" si="0"/>
        <v>50</v>
      </c>
      <c r="E10" s="6">
        <f t="shared" si="1"/>
        <v>0.1</v>
      </c>
    </row>
    <row r="11" spans="1:5" x14ac:dyDescent="0.3">
      <c r="B11">
        <f t="shared" si="2"/>
        <v>550</v>
      </c>
      <c r="C11">
        <v>50</v>
      </c>
      <c r="D11">
        <f t="shared" si="0"/>
        <v>-500</v>
      </c>
      <c r="E11" s="6">
        <f t="shared" si="1"/>
        <v>-0.90909090909090906</v>
      </c>
    </row>
    <row r="12" spans="1:5" x14ac:dyDescent="0.3">
      <c r="B12">
        <f t="shared" si="2"/>
        <v>50</v>
      </c>
      <c r="C12">
        <v>58</v>
      </c>
      <c r="D12">
        <f t="shared" si="0"/>
        <v>8</v>
      </c>
      <c r="E12" s="6">
        <f t="shared" si="1"/>
        <v>0.16</v>
      </c>
    </row>
    <row r="13" spans="1:5" x14ac:dyDescent="0.3">
      <c r="B13">
        <f t="shared" si="2"/>
        <v>58</v>
      </c>
      <c r="C13">
        <v>50</v>
      </c>
      <c r="D13">
        <f t="shared" si="0"/>
        <v>-8</v>
      </c>
      <c r="E13" s="6">
        <f t="shared" si="1"/>
        <v>-0.13793103448275862</v>
      </c>
    </row>
    <row r="14" spans="1:5" x14ac:dyDescent="0.3">
      <c r="B14">
        <f t="shared" si="2"/>
        <v>50</v>
      </c>
      <c r="C14">
        <v>68</v>
      </c>
      <c r="D14">
        <f t="shared" si="0"/>
        <v>18</v>
      </c>
      <c r="E14" s="6">
        <f t="shared" si="1"/>
        <v>0.36</v>
      </c>
    </row>
    <row r="15" spans="1:5" x14ac:dyDescent="0.3">
      <c r="B15">
        <f t="shared" si="2"/>
        <v>68</v>
      </c>
      <c r="C15">
        <v>83</v>
      </c>
      <c r="D15">
        <f t="shared" si="0"/>
        <v>15</v>
      </c>
      <c r="E15" s="6">
        <f t="shared" si="1"/>
        <v>0.22058823529411764</v>
      </c>
    </row>
    <row r="16" spans="1:5" x14ac:dyDescent="0.3">
      <c r="B16">
        <f t="shared" ref="B16" si="3">C15</f>
        <v>83</v>
      </c>
      <c r="C16">
        <v>34</v>
      </c>
      <c r="D16">
        <f t="shared" si="0"/>
        <v>-49</v>
      </c>
      <c r="E16" s="6">
        <f t="shared" ref="E16" si="4">D16/B16</f>
        <v>-0.59036144578313254</v>
      </c>
    </row>
    <row r="17" spans="1:5" x14ac:dyDescent="0.3">
      <c r="B17">
        <f t="shared" ref="B17" si="5">C16</f>
        <v>34</v>
      </c>
      <c r="C17">
        <v>25</v>
      </c>
      <c r="D17">
        <f t="shared" ref="D17" si="6">C17-B17</f>
        <v>-9</v>
      </c>
      <c r="E17" s="6">
        <f t="shared" ref="E17" si="7">D17/B17</f>
        <v>-0.26470588235294118</v>
      </c>
    </row>
    <row r="18" spans="1:5" x14ac:dyDescent="0.3">
      <c r="B18">
        <f t="shared" ref="B18" si="8">C17</f>
        <v>25</v>
      </c>
      <c r="C18">
        <v>30</v>
      </c>
      <c r="D18">
        <f t="shared" ref="D18" si="9">C18-B18</f>
        <v>5</v>
      </c>
      <c r="E18" s="6">
        <f t="shared" ref="E18" si="10">D18/B18</f>
        <v>0.2</v>
      </c>
    </row>
    <row r="19" spans="1:5" x14ac:dyDescent="0.3">
      <c r="A19" s="7"/>
      <c r="B19">
        <f t="shared" ref="B19" si="11">C18</f>
        <v>30</v>
      </c>
      <c r="C19">
        <v>35</v>
      </c>
      <c r="D19">
        <f t="shared" ref="D19" si="12">C19-B19</f>
        <v>5</v>
      </c>
      <c r="E19" s="6">
        <f t="shared" ref="E19" si="13">D19/B19</f>
        <v>0.16666666666666666</v>
      </c>
    </row>
    <row r="20" spans="1:5" x14ac:dyDescent="0.3">
      <c r="A20" s="7"/>
      <c r="B20">
        <f t="shared" ref="B20" si="14">C19</f>
        <v>35</v>
      </c>
      <c r="C20">
        <v>43</v>
      </c>
      <c r="D20">
        <f t="shared" ref="D20" si="15">C20-B20</f>
        <v>8</v>
      </c>
      <c r="E20" s="6">
        <f t="shared" ref="E20" si="16">D20/B20</f>
        <v>0.22857142857142856</v>
      </c>
    </row>
    <row r="21" spans="1:5" x14ac:dyDescent="0.3">
      <c r="A21" s="7"/>
      <c r="B21">
        <f t="shared" ref="B21" si="17">C20</f>
        <v>43</v>
      </c>
      <c r="C21">
        <v>19</v>
      </c>
      <c r="D21">
        <f t="shared" ref="D21" si="18">C21-B21</f>
        <v>-24</v>
      </c>
      <c r="E21" s="6">
        <f t="shared" ref="E21" si="19">D21/B21</f>
        <v>-0.55813953488372092</v>
      </c>
    </row>
    <row r="22" spans="1:5" x14ac:dyDescent="0.3">
      <c r="A22" s="7">
        <v>45617</v>
      </c>
      <c r="B22">
        <f t="shared" ref="B22" si="20">C21</f>
        <v>19</v>
      </c>
      <c r="C22">
        <v>22</v>
      </c>
      <c r="D22">
        <f t="shared" ref="D22" si="21">C22-B22</f>
        <v>3</v>
      </c>
      <c r="E22" s="6">
        <f t="shared" ref="E22" si="22">D22/B22</f>
        <v>0.15789473684210525</v>
      </c>
    </row>
  </sheetData>
  <conditionalFormatting sqref="D2:E15 D2:D16">
    <cfRule type="cellIs" dxfId="27" priority="29" operator="lessThan">
      <formula>0</formula>
    </cfRule>
    <cfRule type="cellIs" dxfId="26" priority="30" operator="greaterThan">
      <formula>0</formula>
    </cfRule>
  </conditionalFormatting>
  <conditionalFormatting sqref="D16:E16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D17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D17:E17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D18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D18:E18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D19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D19:E19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D20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20:E20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D2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D21:E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D2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D22:E2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zscore_change_%</vt:lpstr>
      <vt:lpstr>trade_history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2024-11-21T09:14:13Z</dcterms:modified>
</cp:coreProperties>
</file>