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 - Project ID Card Parser" sheetId="1" r:id="rId4"/>
  </sheets>
  <definedNames/>
  <calcPr/>
</workbook>
</file>

<file path=xl/sharedStrings.xml><?xml version="1.0" encoding="utf-8"?>
<sst xmlns="http://schemas.openxmlformats.org/spreadsheetml/2006/main" count="40" uniqueCount="30">
  <si>
    <t>Project - ID Card Parser</t>
  </si>
  <si>
    <t>Customer Information</t>
  </si>
  <si>
    <t>ID</t>
  </si>
  <si>
    <t>Gender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</si>
  <si>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</si>
  <si>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</si>
  <si>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</si>
  <si>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</si>
  <si>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</si>
  <si>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</si>
  <si>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</si>
  <si>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</si>
  <si>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2020</t>
  </si>
  <si>
    <t>ID 3-5522-87666-87-2 Miss. Carry Anna 
Date of Birth 18 Jan 1995
Address 967 Tokyo Japan 10880
Expired Date 25 Apr 2025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</si>
  <si>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</si>
  <si>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2021</t>
  </si>
  <si>
    <t>ID 1-1078-00555-99-1 Miss. Anya Tayloy 
Date of Birth 05 May 1985
Address 998 London United Kingdom 55387
Expired Date 15 Nov 2022</t>
  </si>
  <si>
    <t>Solutions</t>
  </si>
  <si>
    <t>=REGEXEXTRACT(A2, "[0-9]-[0-9]{4}-[0-9]{5}-[0-9]{2}-[0-9]")</t>
  </si>
  <si>
    <t>=REGEXEXTRACT(A2, "M[a-z]+\.")</t>
  </si>
  <si>
    <t>=REGEXEXTRACT(A2, "M[a-z]+\. ([A-Za-z]+) [A-Za-z]+")</t>
  </si>
  <si>
    <t>=REGEXEXTRACT(A2, "M[a-z]+\. [A-Za-z]+ ([A-Za-z]+)")</t>
  </si>
  <si>
    <t>=REGEXEXTRACT(A2,"Date of Birth ([0-9]{2} [A-Za-z]+ [0-9]{4})")</t>
  </si>
  <si>
    <t>=DATEDIF(F2, TODAY(), "Y")</t>
  </si>
  <si>
    <t>=REGEXEXTRACT(A2,"Address ([0-9]+ [A-Za-z]+ [A-Za-z]+)")</t>
  </si>
  <si>
    <t>=TRIM(REGEXEXTRACT(A2," \d{5}"))</t>
  </si>
  <si>
    <t>=REGEXEXTRACT(A2, "Expired Date (\d{2} \w{3} \d{4})")</t>
  </si>
  <si>
    <t>=RIGHT(J2,4)="2020"</t>
  </si>
  <si>
    <t>[0-9]</t>
  </si>
  <si>
    <t>\b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</si>
</sst>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b/>
      <color rgb="FFFFFFFF"/>
      <name val="Work Sans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40.25"/>
    <col customWidth="1" min="2" max="2" width="19.88"/>
    <col customWidth="1" min="8" max="8" width="22.63"/>
    <col customWidth="1" min="11" max="11" width="16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12</v>
      </c>
      <c r="B4" s="2" t="str">
        <f>IFERROR(__xludf.DUMMYFUNCTION("ArrayFormula(REGEXEXTRACT(A4:A8, ""[0-9]-[0-9]{4}-[0-9]{5}-[0-9]{2}-[0-9]""))"),"1-1078-00555-99-1")</f>
        <v>1-1078-00555-99-1</v>
      </c>
      <c r="C4" s="2" t="str">
        <f>IFERROR(__xludf.DUMMYFUNCTION("ArrayFormula(REGEXEXTRACT(A4:A8, ""M[a-z]+\.""))"),"Mr.")</f>
        <v>Mr.</v>
      </c>
      <c r="D4" s="2" t="str">
        <f>IFERROR(__xludf.DUMMYFUNCTION("ArrayFormula(REGEXEXTRACT(A4:A8, ""M[a-z]+\. ([A-Z][a-z]+) [A-Z][a-z]+""))"),"John")</f>
        <v>John</v>
      </c>
      <c r="E4" s="2" t="str">
        <f>IFERROR(__xludf.DUMMYFUNCTION("ArrayFormula(REGEXEXTRACT(A4:A8, ""M[a-z]+\. [A-Z][a-z]+ ([A-Z][a-z]+)""))"),"David")</f>
        <v>David</v>
      </c>
      <c r="F4" s="2" t="str">
        <f>IFERROR(__xludf.DUMMYFUNCTION("ArrayFormula(REGEXEXTRACT(A4:A8, ""Date of Birth ([0-9]{2} [A-Z][a-z]+ [0-9]{4})""))"),"20 Sep 1988")</f>
        <v>20 Sep 1988</v>
      </c>
      <c r="G4" s="2">
        <f t="array" ref="G4:G8">DATEDIF(F4:F8, TODAY(),"Y")</f>
        <v>34</v>
      </c>
      <c r="H4" s="2" t="str">
        <f>IFERROR(__xludf.DUMMYFUNCTION("ArrayFormula(REGEXEXTRACT(A4:A8, ""Address ([0-9]+ [A-Z][a-z]+ [A-Z][a-z]+)""))"),"67 Bangkok Thailand")</f>
        <v>67 Bangkok Thailand</v>
      </c>
      <c r="I4" s="2" t="str">
        <f>IFERROR(__xludf.DUMMYFUNCTION("ArrayFormula(TRIM(REGEXEXTRACT(A4:A8, "" [0-9]{5}"")))"),"10560")</f>
        <v>10560</v>
      </c>
      <c r="J4" s="2" t="str">
        <f>IFERROR(__xludf.DUMMYFUNCTION("ArrayFormula(REGEXEXTRACT(A4:A8, ""Expired Date (\d{2} [A-Z][a-z]+ \d{4})""))"),"31 Dec 2020")</f>
        <v>31 Dec 2020</v>
      </c>
      <c r="K4" s="7" t="b">
        <f t="array" ref="K4:K8">RIGHT(J4:J8, 4)="2020"</f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13</v>
      </c>
      <c r="B5" s="2" t="str">
        <f>IFERROR(__xludf.DUMMYFUNCTION("""COMPUTED_VALUE"""),"3-5522-87666-87-2")</f>
        <v>3-5522-87666-87-2</v>
      </c>
      <c r="C5" s="2" t="str">
        <f>IFERROR(__xludf.DUMMYFUNCTION("""COMPUTED_VALUE"""),"Miss.")</f>
        <v>Miss.</v>
      </c>
      <c r="D5" s="2" t="str">
        <f>IFERROR(__xludf.DUMMYFUNCTION("""COMPUTED_VALUE"""),"Carry")</f>
        <v>Carry</v>
      </c>
      <c r="E5" s="2" t="str">
        <f>IFERROR(__xludf.DUMMYFUNCTION("""COMPUTED_VALUE"""),"Anna")</f>
        <v>Anna</v>
      </c>
      <c r="F5" s="2" t="str">
        <f>IFERROR(__xludf.DUMMYFUNCTION("""COMPUTED_VALUE"""),"18 Jan 1995")</f>
        <v>18 Jan 1995</v>
      </c>
      <c r="G5" s="2">
        <v>28.0</v>
      </c>
      <c r="H5" s="2" t="str">
        <f>IFERROR(__xludf.DUMMYFUNCTION("""COMPUTED_VALUE"""),"967 Tokyo Japan")</f>
        <v>967 Tokyo Japan</v>
      </c>
      <c r="I5" s="2" t="str">
        <f>IFERROR(__xludf.DUMMYFUNCTION("""COMPUTED_VALUE"""),"10880")</f>
        <v>10880</v>
      </c>
      <c r="J5" s="2" t="str">
        <f>IFERROR(__xludf.DUMMYFUNCTION("""COMPUTED_VALUE"""),"25 Apr 2025")</f>
        <v>25 Apr 2025</v>
      </c>
      <c r="K5" s="7" t="b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14</v>
      </c>
      <c r="B6" s="2" t="str">
        <f>IFERROR(__xludf.DUMMYFUNCTION("""COMPUTED_VALUE"""),"1-2222-03874-23-6")</f>
        <v>1-2222-03874-23-6</v>
      </c>
      <c r="C6" s="2" t="str">
        <f>IFERROR(__xludf.DUMMYFUNCTION("""COMPUTED_VALUE"""),"Mr.")</f>
        <v>Mr.</v>
      </c>
      <c r="D6" s="2" t="str">
        <f>IFERROR(__xludf.DUMMYFUNCTION("""COMPUTED_VALUE"""),"Kevin")</f>
        <v>Kevin</v>
      </c>
      <c r="E6" s="2" t="str">
        <f>IFERROR(__xludf.DUMMYFUNCTION("""COMPUTED_VALUE"""),"Demio")</f>
        <v>Demio</v>
      </c>
      <c r="F6" s="2" t="str">
        <f>IFERROR(__xludf.DUMMYFUNCTION("""COMPUTED_VALUE"""),"14 Feb 1992")</f>
        <v>14 Feb 1992</v>
      </c>
      <c r="G6" s="2">
        <v>31.0</v>
      </c>
      <c r="H6" s="2" t="str">
        <f>IFERROR(__xludf.DUMMYFUNCTION("""COMPUTED_VALUE"""),"7878 Washington United")</f>
        <v>7878 Washington United</v>
      </c>
      <c r="I6" s="2" t="str">
        <f>IFERROR(__xludf.DUMMYFUNCTION("""COMPUTED_VALUE"""),"11155")</f>
        <v>11155</v>
      </c>
      <c r="J6" s="2" t="str">
        <f>IFERROR(__xludf.DUMMYFUNCTION("""COMPUTED_VALUE"""),"31 Oct 2020")</f>
        <v>31 Oct 2020</v>
      </c>
      <c r="K6" s="7" t="b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15</v>
      </c>
      <c r="B7" s="2" t="str">
        <f>IFERROR(__xludf.DUMMYFUNCTION("""COMPUTED_VALUE"""),"1-1078-00555-99-1")</f>
        <v>1-1078-00555-99-1</v>
      </c>
      <c r="C7" s="2" t="str">
        <f>IFERROR(__xludf.DUMMYFUNCTION("""COMPUTED_VALUE"""),"Mr.")</f>
        <v>Mr.</v>
      </c>
      <c r="D7" s="2" t="str">
        <f>IFERROR(__xludf.DUMMYFUNCTION("""COMPUTED_VALUE"""),"Stuart")</f>
        <v>Stuart</v>
      </c>
      <c r="E7" s="2" t="str">
        <f>IFERROR(__xludf.DUMMYFUNCTION("""COMPUTED_VALUE"""),"Lonely")</f>
        <v>Lonely</v>
      </c>
      <c r="F7" s="2" t="str">
        <f>IFERROR(__xludf.DUMMYFUNCTION("""COMPUTED_VALUE"""),"20 Sep 1982")</f>
        <v>20 Sep 1982</v>
      </c>
      <c r="G7" s="2">
        <v>40.0</v>
      </c>
      <c r="H7" s="2" t="str">
        <f>IFERROR(__xludf.DUMMYFUNCTION("""COMPUTED_VALUE"""),"554 Seoul Korea")</f>
        <v>554 Seoul Korea</v>
      </c>
      <c r="I7" s="2" t="str">
        <f>IFERROR(__xludf.DUMMYFUNCTION("""COMPUTED_VALUE"""),"89237")</f>
        <v>89237</v>
      </c>
      <c r="J7" s="2" t="str">
        <f>IFERROR(__xludf.DUMMYFUNCTION("""COMPUTED_VALUE"""),"31 Mar 2021")</f>
        <v>31 Mar 2021</v>
      </c>
      <c r="K7" s="7" t="b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16</v>
      </c>
      <c r="B8" s="2" t="str">
        <f>IFERROR(__xludf.DUMMYFUNCTION("""COMPUTED_VALUE"""),"1-1078-00555-99-1")</f>
        <v>1-1078-00555-99-1</v>
      </c>
      <c r="C8" s="2" t="str">
        <f>IFERROR(__xludf.DUMMYFUNCTION("""COMPUTED_VALUE"""),"Miss.")</f>
        <v>Miss.</v>
      </c>
      <c r="D8" s="2" t="str">
        <f>IFERROR(__xludf.DUMMYFUNCTION("""COMPUTED_VALUE"""),"Anya")</f>
        <v>Anya</v>
      </c>
      <c r="E8" s="2" t="str">
        <f>IFERROR(__xludf.DUMMYFUNCTION("""COMPUTED_VALUE"""),"Tayloy")</f>
        <v>Tayloy</v>
      </c>
      <c r="F8" s="2" t="str">
        <f>IFERROR(__xludf.DUMMYFUNCTION("""COMPUTED_VALUE"""),"05 May 1985")</f>
        <v>05 May 1985</v>
      </c>
      <c r="G8" s="2">
        <v>37.0</v>
      </c>
      <c r="H8" s="2" t="str">
        <f>IFERROR(__xludf.DUMMYFUNCTION("""COMPUTED_VALUE"""),"998 London United")</f>
        <v>998 London United</v>
      </c>
      <c r="I8" s="2" t="str">
        <f>IFERROR(__xludf.DUMMYFUNCTION("""COMPUTED_VALUE"""),"55387")</f>
        <v>55387</v>
      </c>
      <c r="J8" s="2" t="str">
        <f>IFERROR(__xludf.DUMMYFUNCTION("""COMPUTED_VALUE"""),"15 Nov 2022")</f>
        <v>15 Nov 2022</v>
      </c>
      <c r="K8" s="7" t="b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17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9" t="s">
        <v>2</v>
      </c>
      <c r="C11" s="10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9" t="s">
        <v>3</v>
      </c>
      <c r="C12" s="10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9" t="s">
        <v>4</v>
      </c>
      <c r="C13" s="10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9" t="s">
        <v>5</v>
      </c>
      <c r="C14" s="10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9" t="s">
        <v>6</v>
      </c>
      <c r="C15" s="10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9" t="s">
        <v>7</v>
      </c>
      <c r="C16" s="10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9" t="s">
        <v>8</v>
      </c>
      <c r="C17" s="10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9" t="s">
        <v>9</v>
      </c>
      <c r="C18" s="10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9" t="s">
        <v>10</v>
      </c>
      <c r="C19" s="10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9" t="s">
        <v>11</v>
      </c>
      <c r="C20" s="10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9" t="s">
        <v>28</v>
      </c>
      <c r="C22" s="9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