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328f2cdca37021/Desktop/Fin Projects/"/>
    </mc:Choice>
  </mc:AlternateContent>
  <xr:revisionPtr revIDLastSave="0" documentId="13_ncr:1_{DE2FA264-B499-4637-A6BC-BD8EBBDDAAEE}" xr6:coauthVersionLast="47" xr6:coauthVersionMax="47" xr10:uidLastSave="{00000000-0000-0000-0000-000000000000}"/>
  <bookViews>
    <workbookView xWindow="-110" yWindow="-110" windowWidth="19420" windowHeight="12220" xr2:uid="{1B5078A8-196B-4794-BD7E-88EDCDBE77AB}"/>
  </bookViews>
  <sheets>
    <sheet name="BS Model" sheetId="1" r:id="rId1"/>
    <sheet name="NVDA 1y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17" i="1"/>
  <c r="B12" i="1"/>
  <c r="B11" i="1"/>
  <c r="B10" i="1"/>
  <c r="B9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3" i="1"/>
  <c r="B8" i="1"/>
  <c r="B7" i="1"/>
  <c r="B4" i="1"/>
  <c r="B3" i="1"/>
</calcChain>
</file>

<file path=xl/sharedStrings.xml><?xml version="1.0" encoding="utf-8"?>
<sst xmlns="http://schemas.openxmlformats.org/spreadsheetml/2006/main" count="1336" uniqueCount="1090">
  <si>
    <t>Contract Name</t>
  </si>
  <si>
    <t>NVDA250606C00145000</t>
  </si>
  <si>
    <t>Stock</t>
  </si>
  <si>
    <t>NVDA</t>
  </si>
  <si>
    <t>Current Date</t>
  </si>
  <si>
    <t>Expiry Date</t>
  </si>
  <si>
    <t>Strike Price (K)</t>
  </si>
  <si>
    <t>Stock Price (S)</t>
  </si>
  <si>
    <t>Maturity (t)</t>
  </si>
  <si>
    <t>US Treasury Rate for the past week (Risk Free Returns)</t>
  </si>
  <si>
    <t>Risk Free Rate (r)</t>
  </si>
  <si>
    <t>Date</t>
  </si>
  <si>
    <t>05/29/2025</t>
  </si>
  <si>
    <t>05/28/2025</t>
  </si>
  <si>
    <t>05/27/2025</t>
  </si>
  <si>
    <t>05/23/2025</t>
  </si>
  <si>
    <t>05/22/2025</t>
  </si>
  <si>
    <t>05/21/2025</t>
  </si>
  <si>
    <t>05/20/2025</t>
  </si>
  <si>
    <t>05/19/2025</t>
  </si>
  <si>
    <t>05/16/2025</t>
  </si>
  <si>
    <t>05/15/2025</t>
  </si>
  <si>
    <t>05/14/2025</t>
  </si>
  <si>
    <t>05/13/2025</t>
  </si>
  <si>
    <t>04/30/2025</t>
  </si>
  <si>
    <t>04/29/2025</t>
  </si>
  <si>
    <t>04/28/2025</t>
  </si>
  <si>
    <t>04/25/2025</t>
  </si>
  <si>
    <t>04/24/2025</t>
  </si>
  <si>
    <t>04/23/2025</t>
  </si>
  <si>
    <t>04/22/2025</t>
  </si>
  <si>
    <t>04/21/2025</t>
  </si>
  <si>
    <t>04/17/2025</t>
  </si>
  <si>
    <t>04/16/2025</t>
  </si>
  <si>
    <t>04/15/2025</t>
  </si>
  <si>
    <t>04/14/2025</t>
  </si>
  <si>
    <t>03/31/2025</t>
  </si>
  <si>
    <t>03/28/2025</t>
  </si>
  <si>
    <t>03/27/2025</t>
  </si>
  <si>
    <t>03/26/2025</t>
  </si>
  <si>
    <t>03/25/2025</t>
  </si>
  <si>
    <t>03/24/2025</t>
  </si>
  <si>
    <t>03/21/2025</t>
  </si>
  <si>
    <t>03/20/2025</t>
  </si>
  <si>
    <t>03/19/2025</t>
  </si>
  <si>
    <t>03/18/2025</t>
  </si>
  <si>
    <t>03/17/2025</t>
  </si>
  <si>
    <t>03/14/2025</t>
  </si>
  <si>
    <t>03/13/2025</t>
  </si>
  <si>
    <t>02/28/2025</t>
  </si>
  <si>
    <t>02/27/2025</t>
  </si>
  <si>
    <t>02/26/2025</t>
  </si>
  <si>
    <t>02/25/2025</t>
  </si>
  <si>
    <t>02/24/2025</t>
  </si>
  <si>
    <t>02/21/2025</t>
  </si>
  <si>
    <t>02/20/2025</t>
  </si>
  <si>
    <t>02/19/2025</t>
  </si>
  <si>
    <t>02/18/2025</t>
  </si>
  <si>
    <t>02/14/2025</t>
  </si>
  <si>
    <t>02/13/2025</t>
  </si>
  <si>
    <t>01/31/2025</t>
  </si>
  <si>
    <t>01/30/2025</t>
  </si>
  <si>
    <t>01/29/2025</t>
  </si>
  <si>
    <t>01/28/2025</t>
  </si>
  <si>
    <t>01/27/2025</t>
  </si>
  <si>
    <t>01/24/2025</t>
  </si>
  <si>
    <t>01/23/2025</t>
  </si>
  <si>
    <t>01/22/2025</t>
  </si>
  <si>
    <t>01/21/2025</t>
  </si>
  <si>
    <t>01/17/2025</t>
  </si>
  <si>
    <t>01/16/2025</t>
  </si>
  <si>
    <t>01/15/2025</t>
  </si>
  <si>
    <t>01/14/2025</t>
  </si>
  <si>
    <t>01/13/2025</t>
  </si>
  <si>
    <t>12/31/2024</t>
  </si>
  <si>
    <t>12/30/2024</t>
  </si>
  <si>
    <t>12/27/2024</t>
  </si>
  <si>
    <t>12/26/2024</t>
  </si>
  <si>
    <t>12/24/2024</t>
  </si>
  <si>
    <t>12/23/2024</t>
  </si>
  <si>
    <t>12/20/2024</t>
  </si>
  <si>
    <t>12/19/2024</t>
  </si>
  <si>
    <t>12/18/2024</t>
  </si>
  <si>
    <t>12/17/2024</t>
  </si>
  <si>
    <t>12/16/2024</t>
  </si>
  <si>
    <t>12/13/2024</t>
  </si>
  <si>
    <t>11/29/2024</t>
  </si>
  <si>
    <t>11/27/2024</t>
  </si>
  <si>
    <t>11/26/2024</t>
  </si>
  <si>
    <t>11/25/2024</t>
  </si>
  <si>
    <t>11/22/2024</t>
  </si>
  <si>
    <t>11/21/2024</t>
  </si>
  <si>
    <t>11/20/2024</t>
  </si>
  <si>
    <t>11/19/2024</t>
  </si>
  <si>
    <t>11/18/2024</t>
  </si>
  <si>
    <t>11/15/2024</t>
  </si>
  <si>
    <t>11/14/2024</t>
  </si>
  <si>
    <t>11/13/2024</t>
  </si>
  <si>
    <t>10/31/2024</t>
  </si>
  <si>
    <t>10/30/2024</t>
  </si>
  <si>
    <t>10/29/2024</t>
  </si>
  <si>
    <t>10/28/2024</t>
  </si>
  <si>
    <t>10/25/2024</t>
  </si>
  <si>
    <t>10/24/2024</t>
  </si>
  <si>
    <t>10/23/2024</t>
  </si>
  <si>
    <t>10/22/2024</t>
  </si>
  <si>
    <t>10/21/2024</t>
  </si>
  <si>
    <t>10/18/2024</t>
  </si>
  <si>
    <t>10/17/2024</t>
  </si>
  <si>
    <t>10/16/2024</t>
  </si>
  <si>
    <t>10/15/2024</t>
  </si>
  <si>
    <t>10/14/2024</t>
  </si>
  <si>
    <t>09/30/2024</t>
  </si>
  <si>
    <t>09/27/2024</t>
  </si>
  <si>
    <t>09/26/2024</t>
  </si>
  <si>
    <t>09/25/2024</t>
  </si>
  <si>
    <t>09/24/2024</t>
  </si>
  <si>
    <t>09/23/2024</t>
  </si>
  <si>
    <t>09/20/2024</t>
  </si>
  <si>
    <t>09/19/2024</t>
  </si>
  <si>
    <t>09/18/2024</t>
  </si>
  <si>
    <t>09/17/2024</t>
  </si>
  <si>
    <t>09/16/2024</t>
  </si>
  <si>
    <t>09/13/2024</t>
  </si>
  <si>
    <t>08/30/2024</t>
  </si>
  <si>
    <t>08/29/2024</t>
  </si>
  <si>
    <t>08/28/2024</t>
  </si>
  <si>
    <t>08/27/2024</t>
  </si>
  <si>
    <t>08/26/2024</t>
  </si>
  <si>
    <t>08/23/2024</t>
  </si>
  <si>
    <t>08/22/2024</t>
  </si>
  <si>
    <t>08/21/2024</t>
  </si>
  <si>
    <t>08/20/2024</t>
  </si>
  <si>
    <t>08/19/2024</t>
  </si>
  <si>
    <t>08/16/2024</t>
  </si>
  <si>
    <t>08/15/2024</t>
  </si>
  <si>
    <t>08/14/2024</t>
  </si>
  <si>
    <t>08/13/2024</t>
  </si>
  <si>
    <t>07/31/2024</t>
  </si>
  <si>
    <t>07/30/2024</t>
  </si>
  <si>
    <t>07/29/2024</t>
  </si>
  <si>
    <t>07/26/2024</t>
  </si>
  <si>
    <t>07/25/2024</t>
  </si>
  <si>
    <t>07/24/2024</t>
  </si>
  <si>
    <t>07/23/2024</t>
  </si>
  <si>
    <t>07/22/2024</t>
  </si>
  <si>
    <t>07/19/2024</t>
  </si>
  <si>
    <t>07/18/2024</t>
  </si>
  <si>
    <t>07/17/2024</t>
  </si>
  <si>
    <t>07/16/2024</t>
  </si>
  <si>
    <t>07/15/2024</t>
  </si>
  <si>
    <t>06/28/2024</t>
  </si>
  <si>
    <t>06/27/2024</t>
  </si>
  <si>
    <t>06/26/2024</t>
  </si>
  <si>
    <t>06/25/2024</t>
  </si>
  <si>
    <t>06/24/2024</t>
  </si>
  <si>
    <t>06/21/2024</t>
  </si>
  <si>
    <t>06/20/2024</t>
  </si>
  <si>
    <t>06/18/2024</t>
  </si>
  <si>
    <t>06/17/2024</t>
  </si>
  <si>
    <t>06/14/2024</t>
  </si>
  <si>
    <t>06/13/2024</t>
  </si>
  <si>
    <t>05/31/2024</t>
  </si>
  <si>
    <t>05/30/2024</t>
  </si>
  <si>
    <t>Close/Last</t>
  </si>
  <si>
    <t>$139.19</t>
  </si>
  <si>
    <t>$134.81</t>
  </si>
  <si>
    <t>$135.50</t>
  </si>
  <si>
    <t>$131.29</t>
  </si>
  <si>
    <t>$132.83</t>
  </si>
  <si>
    <t>$131.80</t>
  </si>
  <si>
    <t>$134.38</t>
  </si>
  <si>
    <t>$135.57</t>
  </si>
  <si>
    <t>$135.40</t>
  </si>
  <si>
    <t>$134.83</t>
  </si>
  <si>
    <t>$135.34</t>
  </si>
  <si>
    <t>$129.93</t>
  </si>
  <si>
    <t>$123.00</t>
  </si>
  <si>
    <t>$116.65</t>
  </si>
  <si>
    <t>$117.37</t>
  </si>
  <si>
    <t>$117.06</t>
  </si>
  <si>
    <t>$113.54</t>
  </si>
  <si>
    <t>$113.82</t>
  </si>
  <si>
    <t>$114.50</t>
  </si>
  <si>
    <t>$111.61</t>
  </si>
  <si>
    <t>$108.92</t>
  </si>
  <si>
    <t>$109.02</t>
  </si>
  <si>
    <t>$108.73</t>
  </si>
  <si>
    <t>$111.01</t>
  </si>
  <si>
    <t>$106.43</t>
  </si>
  <si>
    <t>$102.71</t>
  </si>
  <si>
    <t>$98.89</t>
  </si>
  <si>
    <t>$96.91</t>
  </si>
  <si>
    <t>$101.49</t>
  </si>
  <si>
    <t>$104.49</t>
  </si>
  <si>
    <t>$112.20</t>
  </si>
  <si>
    <t>$110.71</t>
  </si>
  <si>
    <t>$110.93</t>
  </si>
  <si>
    <t>$107.57</t>
  </si>
  <si>
    <t>$114.33</t>
  </si>
  <si>
    <t>$96.30</t>
  </si>
  <si>
    <t>$97.64</t>
  </si>
  <si>
    <t>$94.31</t>
  </si>
  <si>
    <t>$101.80</t>
  </si>
  <si>
    <t>$110.42</t>
  </si>
  <si>
    <t>$110.15</t>
  </si>
  <si>
    <t>$108.38</t>
  </si>
  <si>
    <t>$109.67</t>
  </si>
  <si>
    <t>$111.43</t>
  </si>
  <si>
    <t>$113.76</t>
  </si>
  <si>
    <t>$120.69</t>
  </si>
  <si>
    <t>$121.41</t>
  </si>
  <si>
    <t>$117.70</t>
  </si>
  <si>
    <t>$118.53</t>
  </si>
  <si>
    <t>$117.52</t>
  </si>
  <si>
    <t>$115.43</t>
  </si>
  <si>
    <t>$119.53</t>
  </si>
  <si>
    <t>$121.67</t>
  </si>
  <si>
    <t>$115.58</t>
  </si>
  <si>
    <t>$115.74</t>
  </si>
  <si>
    <t>$108.76</t>
  </si>
  <si>
    <t>$106.98</t>
  </si>
  <si>
    <t>$112.69</t>
  </si>
  <si>
    <t>$110.57</t>
  </si>
  <si>
    <t>$117.30</t>
  </si>
  <si>
    <t>$115.99</t>
  </si>
  <si>
    <t>$114.06</t>
  </si>
  <si>
    <t>$124.92</t>
  </si>
  <si>
    <t>$120.15</t>
  </si>
  <si>
    <t>$131.28</t>
  </si>
  <si>
    <t>$126.63</t>
  </si>
  <si>
    <t>$130.28</t>
  </si>
  <si>
    <t>$134.43</t>
  </si>
  <si>
    <t>$140.11</t>
  </si>
  <si>
    <t>$139.23</t>
  </si>
  <si>
    <t>$139.40</t>
  </si>
  <si>
    <t>$138.85</t>
  </si>
  <si>
    <t>$135.29</t>
  </si>
  <si>
    <t>$131.14</t>
  </si>
  <si>
    <t>$132.80</t>
  </si>
  <si>
    <t>$133.57</t>
  </si>
  <si>
    <t>$129.84</t>
  </si>
  <si>
    <t>$128.68</t>
  </si>
  <si>
    <t>$124.83</t>
  </si>
  <si>
    <t>$118.65</t>
  </si>
  <si>
    <t>$116.66</t>
  </si>
  <si>
    <t>$120.07</t>
  </si>
  <si>
    <t>$124.65</t>
  </si>
  <si>
    <t>$123.70</t>
  </si>
  <si>
    <t>$128.99</t>
  </si>
  <si>
    <t>$118.42</t>
  </si>
  <si>
    <t>$142.62</t>
  </si>
  <si>
    <t>$147.22</t>
  </si>
  <si>
    <t>$147.07</t>
  </si>
  <si>
    <t>$140.83</t>
  </si>
  <si>
    <t>$137.71</t>
  </si>
  <si>
    <t>$136.24</t>
  </si>
  <si>
    <t>$131.76</t>
  </si>
  <si>
    <t>$133.23</t>
  </si>
  <si>
    <t>$135.91</t>
  </si>
  <si>
    <t>$140.14</t>
  </si>
  <si>
    <t>$149.43</t>
  </si>
  <si>
    <t>$144.47</t>
  </si>
  <si>
    <t>$138.31</t>
  </si>
  <si>
    <t>$134.29</t>
  </si>
  <si>
    <t>$137.49</t>
  </si>
  <si>
    <t>$137.01</t>
  </si>
  <si>
    <t>$139.93</t>
  </si>
  <si>
    <t>$140.22</t>
  </si>
  <si>
    <t>$139.67</t>
  </si>
  <si>
    <t>$134.70</t>
  </si>
  <si>
    <t>$130.68</t>
  </si>
  <si>
    <t>$128.91</t>
  </si>
  <si>
    <t>$130.39</t>
  </si>
  <si>
    <t>$132.00</t>
  </si>
  <si>
    <t>$134.25</t>
  </si>
  <si>
    <t>$137.34</t>
  </si>
  <si>
    <t>$139.31</t>
  </si>
  <si>
    <t>$135.07</t>
  </si>
  <si>
    <t>$138.81</t>
  </si>
  <si>
    <t>$142.44</t>
  </si>
  <si>
    <t>$145.06</t>
  </si>
  <si>
    <t>$145.14</t>
  </si>
  <si>
    <t>$140.26</t>
  </si>
  <si>
    <t>$138.63</t>
  </si>
  <si>
    <t>$138.25</t>
  </si>
  <si>
    <t>$136.92</t>
  </si>
  <si>
    <t>$136.02</t>
  </si>
  <si>
    <t>$141.95</t>
  </si>
  <si>
    <t>$146.67</t>
  </si>
  <si>
    <t>$145.89</t>
  </si>
  <si>
    <t>$147.01</t>
  </si>
  <si>
    <t>$140.15</t>
  </si>
  <si>
    <t>$141.98</t>
  </si>
  <si>
    <t>$146.76</t>
  </si>
  <si>
    <t>$146.27</t>
  </si>
  <si>
    <t>$148.29</t>
  </si>
  <si>
    <t>$145.26</t>
  </si>
  <si>
    <t>$147.63</t>
  </si>
  <si>
    <t>$148.88</t>
  </si>
  <si>
    <t>$145.61</t>
  </si>
  <si>
    <t>$139.91</t>
  </si>
  <si>
    <t>$136.05</t>
  </si>
  <si>
    <t>$132.76</t>
  </si>
  <si>
    <t>$139.335</t>
  </si>
  <si>
    <t>$141.25</t>
  </si>
  <si>
    <t>$140.52</t>
  </si>
  <si>
    <t>$141.54</t>
  </si>
  <si>
    <t>$140.41</t>
  </si>
  <si>
    <t>$139.56</t>
  </si>
  <si>
    <t>$143.59</t>
  </si>
  <si>
    <t>$143.71</t>
  </si>
  <si>
    <t>$138.00</t>
  </si>
  <si>
    <t>$136.93</t>
  </si>
  <si>
    <t>$135.72</t>
  </si>
  <si>
    <t>$131.60</t>
  </si>
  <si>
    <t>$138.07</t>
  </si>
  <si>
    <t>$134.80</t>
  </si>
  <si>
    <t>$132.65</t>
  </si>
  <si>
    <t>$132.89</t>
  </si>
  <si>
    <t>$127.72</t>
  </si>
  <si>
    <t>$122.85</t>
  </si>
  <si>
    <t>$118.85</t>
  </si>
  <si>
    <t>$117.00</t>
  </si>
  <si>
    <t>$121.44</t>
  </si>
  <si>
    <t>$121.40</t>
  </si>
  <si>
    <t>$124.04</t>
  </si>
  <si>
    <t>$123.51</t>
  </si>
  <si>
    <t>$120.87</t>
  </si>
  <si>
    <t>$116.26</t>
  </si>
  <si>
    <t>$116.00</t>
  </si>
  <si>
    <t>$117.87</t>
  </si>
  <si>
    <t>$113.37</t>
  </si>
  <si>
    <t>$115.59</t>
  </si>
  <si>
    <t>$116.78</t>
  </si>
  <si>
    <t>$119.10</t>
  </si>
  <si>
    <t>$119.14</t>
  </si>
  <si>
    <t>$116.91</t>
  </si>
  <si>
    <t>$108.10</t>
  </si>
  <si>
    <t>$106.47</t>
  </si>
  <si>
    <t>$102.83</t>
  </si>
  <si>
    <t>$107.21</t>
  </si>
  <si>
    <t>$106.21</t>
  </si>
  <si>
    <t>$108.00</t>
  </si>
  <si>
    <t>$119.37</t>
  </si>
  <si>
    <t>$117.59</t>
  </si>
  <si>
    <t>$125.61</t>
  </si>
  <si>
    <t>$128.30</t>
  </si>
  <si>
    <t>$126.46</t>
  </si>
  <si>
    <t>$129.37</t>
  </si>
  <si>
    <t>$123.74</t>
  </si>
  <si>
    <t>$128.50</t>
  </si>
  <si>
    <t>$127.25</t>
  </si>
  <si>
    <t>$130.00</t>
  </si>
  <si>
    <t>$124.58</t>
  </si>
  <si>
    <t>$122.86</t>
  </si>
  <si>
    <t>$118.08</t>
  </si>
  <si>
    <t>$116.14</t>
  </si>
  <si>
    <t>$104.75</t>
  </si>
  <si>
    <t>$104.97</t>
  </si>
  <si>
    <t>$98.91</t>
  </si>
  <si>
    <t>$104.25</t>
  </si>
  <si>
    <t>$100.45</t>
  </si>
  <si>
    <t>$107.27</t>
  </si>
  <si>
    <t>$109.21</t>
  </si>
  <si>
    <t>$117.02</t>
  </si>
  <si>
    <t>$103.73</t>
  </si>
  <si>
    <t>$111.59</t>
  </si>
  <si>
    <t>$113.06</t>
  </si>
  <si>
    <t>$112.28</t>
  </si>
  <si>
    <t>$114.25</t>
  </si>
  <si>
    <t>$122.59</t>
  </si>
  <si>
    <t>$123.54</t>
  </si>
  <si>
    <t>$117.93</t>
  </si>
  <si>
    <t>$121.09</t>
  </si>
  <si>
    <t>$117.99</t>
  </si>
  <si>
    <t>$126.36</t>
  </si>
  <si>
    <t>$128.44</t>
  </si>
  <si>
    <t>$129.24</t>
  </si>
  <si>
    <t>$127.40</t>
  </si>
  <si>
    <t>$134.91</t>
  </si>
  <si>
    <t>$131.38</t>
  </si>
  <si>
    <t>$128.20</t>
  </si>
  <si>
    <t>$125.83</t>
  </si>
  <si>
    <t>$128.28</t>
  </si>
  <si>
    <t>$122.67</t>
  </si>
  <si>
    <t>$124.30</t>
  </si>
  <si>
    <t>$123.99</t>
  </si>
  <si>
    <t>$126.40</t>
  </si>
  <si>
    <t>$126.09</t>
  </si>
  <si>
    <t>$118.11</t>
  </si>
  <si>
    <t>$126.57</t>
  </si>
  <si>
    <t>$130.78</t>
  </si>
  <si>
    <t>$135.58</t>
  </si>
  <si>
    <t>$130.98</t>
  </si>
  <si>
    <t>$131.88</t>
  </si>
  <si>
    <t>$129.61</t>
  </si>
  <si>
    <t>$125.20</t>
  </si>
  <si>
    <t>$120.91</t>
  </si>
  <si>
    <t>$121.79</t>
  </si>
  <si>
    <t>$120.888</t>
  </si>
  <si>
    <t>$120.998</t>
  </si>
  <si>
    <t>$122.44</t>
  </si>
  <si>
    <t>$116.437</t>
  </si>
  <si>
    <t>$115.00</t>
  </si>
  <si>
    <t>$109.633</t>
  </si>
  <si>
    <t>$110.50</t>
  </si>
  <si>
    <t>Returns</t>
  </si>
  <si>
    <t>Volatility (daily)</t>
  </si>
  <si>
    <t>Volatility(Annualized)</t>
  </si>
  <si>
    <t>d1</t>
  </si>
  <si>
    <t>d2</t>
  </si>
  <si>
    <t>Option</t>
  </si>
  <si>
    <t>BS Model</t>
  </si>
  <si>
    <t>Actual</t>
  </si>
  <si>
    <t>Comment</t>
  </si>
  <si>
    <t>Call</t>
  </si>
  <si>
    <t>Put</t>
  </si>
  <si>
    <t>Undervalued</t>
  </si>
  <si>
    <t>Overvalued</t>
  </si>
  <si>
    <t>Volume</t>
  </si>
  <si>
    <t>Open</t>
  </si>
  <si>
    <t>$142.245</t>
  </si>
  <si>
    <t>$136.025</t>
  </si>
  <si>
    <t>$134.15</t>
  </si>
  <si>
    <t>$132.23</t>
  </si>
  <si>
    <t>$133.06</t>
  </si>
  <si>
    <t>$132.39</t>
  </si>
  <si>
    <t>$136.22</t>
  </si>
  <si>
    <t>$134.295</t>
  </si>
  <si>
    <t>$133.195</t>
  </si>
  <si>
    <t>$124.98</t>
  </si>
  <si>
    <t>$121.97</t>
  </si>
  <si>
    <t>$117.35</t>
  </si>
  <si>
    <t>$118.25</t>
  </si>
  <si>
    <t>$113.045</t>
  </si>
  <si>
    <t>$111.48</t>
  </si>
  <si>
    <t>$112.905</t>
  </si>
  <si>
    <t>$114.18</t>
  </si>
  <si>
    <t>$113.08</t>
  </si>
  <si>
    <t>$104.47</t>
  </si>
  <si>
    <t>$107.67</t>
  </si>
  <si>
    <t>$109.69</t>
  </si>
  <si>
    <t>$106.85</t>
  </si>
  <si>
    <t>$103.475</t>
  </si>
  <si>
    <t>$104.52</t>
  </si>
  <si>
    <t>$98.78</t>
  </si>
  <si>
    <t>$98.77</t>
  </si>
  <si>
    <t>$104.45</t>
  </si>
  <si>
    <t>$104.55</t>
  </si>
  <si>
    <t>$110.97</t>
  </si>
  <si>
    <t>$114.11</t>
  </si>
  <si>
    <t>$108.50</t>
  </si>
  <si>
    <t>$109.37</t>
  </si>
  <si>
    <t>$103.805</t>
  </si>
  <si>
    <t>$87.46</t>
  </si>
  <si>
    <t>$103.51</t>
  </si>
  <si>
    <t>$107.29</t>
  </si>
  <si>
    <t>$108.515</t>
  </si>
  <si>
    <t>$105.13</t>
  </si>
  <si>
    <t>$111.485</t>
  </si>
  <si>
    <t>$111.35</t>
  </si>
  <si>
    <t>$118.73</t>
  </si>
  <si>
    <t>$120.545</t>
  </si>
  <si>
    <t>$119.88</t>
  </si>
  <si>
    <t>$116.94</t>
  </si>
  <si>
    <t>$116.55</t>
  </si>
  <si>
    <t>$117.27</t>
  </si>
  <si>
    <t>$118.00</t>
  </si>
  <si>
    <t>$122.74</t>
  </si>
  <si>
    <t>$118.61</t>
  </si>
  <si>
    <t>$117.03</t>
  </si>
  <si>
    <t>$114.12</t>
  </si>
  <si>
    <t>$106.99</t>
  </si>
  <si>
    <t>$109.90</t>
  </si>
  <si>
    <t>$111.25</t>
  </si>
  <si>
    <t>$113.53</t>
  </si>
  <si>
    <t>$117.58</t>
  </si>
  <si>
    <t>$110.645</t>
  </si>
  <si>
    <t>$118.02</t>
  </si>
  <si>
    <t>$135.00</t>
  </si>
  <si>
    <t>$129.985</t>
  </si>
  <si>
    <t>$129.98</t>
  </si>
  <si>
    <t>$136.56</t>
  </si>
  <si>
    <t>$140.04</t>
  </si>
  <si>
    <t>$140.03</t>
  </si>
  <si>
    <t>$139.51</t>
  </si>
  <si>
    <t>$141.27</t>
  </si>
  <si>
    <t>$136.48</t>
  </si>
  <si>
    <t>$131.555</t>
  </si>
  <si>
    <t>$130.02</t>
  </si>
  <si>
    <t>$132.58</t>
  </si>
  <si>
    <t>$130.09</t>
  </si>
  <si>
    <t>$129.22</t>
  </si>
  <si>
    <t>$127.42</t>
  </si>
  <si>
    <t>$121.76</t>
  </si>
  <si>
    <t>$116.96</t>
  </si>
  <si>
    <t>$114.75</t>
  </si>
  <si>
    <t>$123.78</t>
  </si>
  <si>
    <t>$123.10</t>
  </si>
  <si>
    <t>$126.50</t>
  </si>
  <si>
    <t>$121.81</t>
  </si>
  <si>
    <t>$124.80</t>
  </si>
  <si>
    <t>$148.37</t>
  </si>
  <si>
    <t>$145.05</t>
  </si>
  <si>
    <t>$144.66</t>
  </si>
  <si>
    <t>$139.16</t>
  </si>
  <si>
    <t>$136.69</t>
  </si>
  <si>
    <t>$138.64</t>
  </si>
  <si>
    <t>$133.65</t>
  </si>
  <si>
    <t>$129.99</t>
  </si>
  <si>
    <t>$137.45</t>
  </si>
  <si>
    <t>$142.58</t>
  </si>
  <si>
    <t>$153.03</t>
  </si>
  <si>
    <t>$148.59</t>
  </si>
  <si>
    <t>$140.01</t>
  </si>
  <si>
    <t>$136.00</t>
  </si>
  <si>
    <t>$138.03</t>
  </si>
  <si>
    <t>$138.55</t>
  </si>
  <si>
    <t>$139.70</t>
  </si>
  <si>
    <t>$140.00</t>
  </si>
  <si>
    <t>$136.28</t>
  </si>
  <si>
    <t>$129.81</t>
  </si>
  <si>
    <t>$133.86</t>
  </si>
  <si>
    <t>$129.09</t>
  </si>
  <si>
    <t>$134.18</t>
  </si>
  <si>
    <t>$138.94</t>
  </si>
  <si>
    <t>$137.08</t>
  </si>
  <si>
    <t>$137.36</t>
  </si>
  <si>
    <t>$139.01</t>
  </si>
  <si>
    <t>$138.97</t>
  </si>
  <si>
    <t>$144.60</t>
  </si>
  <si>
    <t>$145.11</t>
  </si>
  <si>
    <t>$141.995</t>
  </si>
  <si>
    <t>$138.26</t>
  </si>
  <si>
    <t>$138.83</t>
  </si>
  <si>
    <t>$136.78</t>
  </si>
  <si>
    <t>$135.01</t>
  </si>
  <si>
    <t>$137.70</t>
  </si>
  <si>
    <t>$141.99</t>
  </si>
  <si>
    <t>$145.93</t>
  </si>
  <si>
    <t>$149.35</t>
  </si>
  <si>
    <t>$147.41</t>
  </si>
  <si>
    <t>$141.32</t>
  </si>
  <si>
    <t>$139.50</t>
  </si>
  <si>
    <t>$144.87</t>
  </si>
  <si>
    <t>$147.64</t>
  </si>
  <si>
    <t>$149.07</t>
  </si>
  <si>
    <t>$146.78</t>
  </si>
  <si>
    <t>$148.68</t>
  </si>
  <si>
    <t>$148.77</t>
  </si>
  <si>
    <t>$146.39</t>
  </si>
  <si>
    <t>$142.96</t>
  </si>
  <si>
    <t>$137.21</t>
  </si>
  <si>
    <t>$137.60</t>
  </si>
  <si>
    <t>$139.54</t>
  </si>
  <si>
    <t>$140.285</t>
  </si>
  <si>
    <t>$143.00</t>
  </si>
  <si>
    <t>$140.93</t>
  </si>
  <si>
    <t>$140.82</t>
  </si>
  <si>
    <t>$142.03</t>
  </si>
  <si>
    <t>$142.91</t>
  </si>
  <si>
    <t>$138.13</t>
  </si>
  <si>
    <t>$138.665</t>
  </si>
  <si>
    <t>$139.34</t>
  </si>
  <si>
    <t>$133.98</t>
  </si>
  <si>
    <t>$137.87</t>
  </si>
  <si>
    <t>$136.47</t>
  </si>
  <si>
    <t>$134.01</t>
  </si>
  <si>
    <t>$131.91</t>
  </si>
  <si>
    <t>$134.11</t>
  </si>
  <si>
    <t>$130.26</t>
  </si>
  <si>
    <t>$124.99</t>
  </si>
  <si>
    <t>$124.94</t>
  </si>
  <si>
    <t>$120.92</t>
  </si>
  <si>
    <t>$116.44</t>
  </si>
  <si>
    <t>$121.765</t>
  </si>
  <si>
    <t>$118.31</t>
  </si>
  <si>
    <t>$123.97</t>
  </si>
  <si>
    <t>$126.80</t>
  </si>
  <si>
    <t>$122.02</t>
  </si>
  <si>
    <t>$116.515</t>
  </si>
  <si>
    <t>$115.89</t>
  </si>
  <si>
    <t>$118.17</t>
  </si>
  <si>
    <t>$116.79</t>
  </si>
  <si>
    <t>$119.08</t>
  </si>
  <si>
    <t>$116.84</t>
  </si>
  <si>
    <t>$109.39</t>
  </si>
  <si>
    <t>$107.81</t>
  </si>
  <si>
    <t>$104.88</t>
  </si>
  <si>
    <t>$108.04</t>
  </si>
  <si>
    <t>$104.985</t>
  </si>
  <si>
    <t>$105.41</t>
  </si>
  <si>
    <t>$116.01</t>
  </si>
  <si>
    <t>$121.355</t>
  </si>
  <si>
    <t>$128.12</t>
  </si>
  <si>
    <t>$125.05</t>
  </si>
  <si>
    <t>$129.57</t>
  </si>
  <si>
    <t>$125.86</t>
  </si>
  <si>
    <t>$127.315</t>
  </si>
  <si>
    <t>$128.40</t>
  </si>
  <si>
    <t>$124.28</t>
  </si>
  <si>
    <t>$121.94</t>
  </si>
  <si>
    <t>$118.76</t>
  </si>
  <si>
    <t>$112.44</t>
  </si>
  <si>
    <t>$106.32</t>
  </si>
  <si>
    <t>$105.64</t>
  </si>
  <si>
    <t>$102.00</t>
  </si>
  <si>
    <t>$103.84</t>
  </si>
  <si>
    <t>$92.06</t>
  </si>
  <si>
    <t>$103.76</t>
  </si>
  <si>
    <t>$117.53</t>
  </si>
  <si>
    <t>$112.90</t>
  </si>
  <si>
    <t>$111.52</t>
  </si>
  <si>
    <t>$113.69</t>
  </si>
  <si>
    <t>$116.19</t>
  </si>
  <si>
    <t>$113.04</t>
  </si>
  <si>
    <t>$119.17</t>
  </si>
  <si>
    <t>$122.78</t>
  </si>
  <si>
    <t>$120.35</t>
  </si>
  <si>
    <t>$121.85</t>
  </si>
  <si>
    <t>$121.35</t>
  </si>
  <si>
    <t>$130.56</t>
  </si>
  <si>
    <t>$128.26</t>
  </si>
  <si>
    <t>$135.75</t>
  </si>
  <si>
    <t>$134.03</t>
  </si>
  <si>
    <t>$130.35</t>
  </si>
  <si>
    <t>$127.49</t>
  </si>
  <si>
    <t>$127.38</t>
  </si>
  <si>
    <t>$121.66</t>
  </si>
  <si>
    <t>$121.13</t>
  </si>
  <si>
    <t>$123.47</t>
  </si>
  <si>
    <t>$124.10</t>
  </si>
  <si>
    <t>$126.13</t>
  </si>
  <si>
    <t>$121.20</t>
  </si>
  <si>
    <t>$123.24</t>
  </si>
  <si>
    <t>$127.12</t>
  </si>
  <si>
    <t>$139.80</t>
  </si>
  <si>
    <t>$132.99</t>
  </si>
  <si>
    <t>$129.96</t>
  </si>
  <si>
    <t>$129.39</t>
  </si>
  <si>
    <t>$123.06</t>
  </si>
  <si>
    <t>$121.77</t>
  </si>
  <si>
    <t>$120.37</t>
  </si>
  <si>
    <t>$119.77</t>
  </si>
  <si>
    <t>$124.048</t>
  </si>
  <si>
    <t>$118.371</t>
  </si>
  <si>
    <t>$115.716</t>
  </si>
  <si>
    <t>$113.621</t>
  </si>
  <si>
    <t>$112.52</t>
  </si>
  <si>
    <t>$114.65</t>
  </si>
  <si>
    <t>High</t>
  </si>
  <si>
    <t>$143.49</t>
  </si>
  <si>
    <t>$137.25</t>
  </si>
  <si>
    <t>$135.66</t>
  </si>
  <si>
    <t>$132.68</t>
  </si>
  <si>
    <t>$137.40</t>
  </si>
  <si>
    <t>$134.58</t>
  </si>
  <si>
    <t>$135.87</t>
  </si>
  <si>
    <t>$136.35</t>
  </si>
  <si>
    <t>$136.30</t>
  </si>
  <si>
    <t>$135.435</t>
  </si>
  <si>
    <t>$131.2189</t>
  </si>
  <si>
    <t>$118.23</t>
  </si>
  <si>
    <t>$118.68</t>
  </si>
  <si>
    <t>$117.68</t>
  </si>
  <si>
    <t>$114.74</t>
  </si>
  <si>
    <t>$114.665</t>
  </si>
  <si>
    <t>$115.40</t>
  </si>
  <si>
    <t>$114.94</t>
  </si>
  <si>
    <t>$110.1999</t>
  </si>
  <si>
    <t>$110.3699</t>
  </si>
  <si>
    <t>$111.92</t>
  </si>
  <si>
    <t>$106.54</t>
  </si>
  <si>
    <t>$104.80</t>
  </si>
  <si>
    <t>$99.811</t>
  </si>
  <si>
    <t>$99.44</t>
  </si>
  <si>
    <t>$106.79</t>
  </si>
  <si>
    <t>$113.615</t>
  </si>
  <si>
    <t>$114.29</t>
  </si>
  <si>
    <t>$111.5499</t>
  </si>
  <si>
    <t>$110.86</t>
  </si>
  <si>
    <t>$115.10</t>
  </si>
  <si>
    <t>$105.85</t>
  </si>
  <si>
    <t>$101.75</t>
  </si>
  <si>
    <t>$100.13</t>
  </si>
  <si>
    <t>$105.63</t>
  </si>
  <si>
    <t>$111.98</t>
  </si>
  <si>
    <t>$110.20</t>
  </si>
  <si>
    <t>$110.955</t>
  </si>
  <si>
    <t>$112.87</t>
  </si>
  <si>
    <t>$114.45</t>
  </si>
  <si>
    <t>$118.84</t>
  </si>
  <si>
    <t>$121.29</t>
  </si>
  <si>
    <t>$122.22</t>
  </si>
  <si>
    <t>$120.20</t>
  </si>
  <si>
    <t>$120.445</t>
  </si>
  <si>
    <t>$119.02</t>
  </si>
  <si>
    <t>$122.89</t>
  </si>
  <si>
    <t>$121.88</t>
  </si>
  <si>
    <t>$117.76</t>
  </si>
  <si>
    <t>$116.76</t>
  </si>
  <si>
    <t>$112.236</t>
  </si>
  <si>
    <t>$111.85</t>
  </si>
  <si>
    <t>$113.48</t>
  </si>
  <si>
    <t>$115.35</t>
  </si>
  <si>
    <t>$118.2781</t>
  </si>
  <si>
    <t>$119.31</t>
  </si>
  <si>
    <t>$125.09</t>
  </si>
  <si>
    <t>$133.73</t>
  </si>
  <si>
    <t>$130.20</t>
  </si>
  <si>
    <t>$138.59</t>
  </si>
  <si>
    <t>$141.46</t>
  </si>
  <si>
    <t>$140.66</t>
  </si>
  <si>
    <t>$141.36</t>
  </si>
  <si>
    <t>$143.44</t>
  </si>
  <si>
    <t>$139.25</t>
  </si>
  <si>
    <t>$136.50</t>
  </si>
  <si>
    <t>$132.24</t>
  </si>
  <si>
    <t>$134.48</t>
  </si>
  <si>
    <t>$130.37</t>
  </si>
  <si>
    <t>$128.77</t>
  </si>
  <si>
    <t>$125.00</t>
  </si>
  <si>
    <t>$118.57</t>
  </si>
  <si>
    <t>$127.85</t>
  </si>
  <si>
    <t>$126.89</t>
  </si>
  <si>
    <t>$129.00</t>
  </si>
  <si>
    <t>$148.97</t>
  </si>
  <si>
    <t>$147.23</t>
  </si>
  <si>
    <t>$147.79</t>
  </si>
  <si>
    <t>$141.83</t>
  </si>
  <si>
    <t>$138.50</t>
  </si>
  <si>
    <t>$138.75</t>
  </si>
  <si>
    <t>$136.45</t>
  </si>
  <si>
    <t>$136.38</t>
  </si>
  <si>
    <t>$133.49</t>
  </si>
  <si>
    <t>$139.92</t>
  </si>
  <si>
    <t>$143.95</t>
  </si>
  <si>
    <t>$153.13</t>
  </si>
  <si>
    <t>$152.156</t>
  </si>
  <si>
    <t>$144.90</t>
  </si>
  <si>
    <t>$138.88</t>
  </si>
  <si>
    <t>$140.27</t>
  </si>
  <si>
    <t>$139.02</t>
  </si>
  <si>
    <t>$140.85</t>
  </si>
  <si>
    <t>$141.90</t>
  </si>
  <si>
    <t>$139.79</t>
  </si>
  <si>
    <t>$135.28</t>
  </si>
  <si>
    <t>$136.70</t>
  </si>
  <si>
    <t>$131.59</t>
  </si>
  <si>
    <t>$134.40</t>
  </si>
  <si>
    <t>$139.60</t>
  </si>
  <si>
    <t>$138.44</t>
  </si>
  <si>
    <t>$140.17</t>
  </si>
  <si>
    <t>$141.82</t>
  </si>
  <si>
    <t>$139.95</t>
  </si>
  <si>
    <t>$145.70</t>
  </si>
  <si>
    <t>$146.54</t>
  </si>
  <si>
    <t>$145.79</t>
  </si>
  <si>
    <t>$140.54</t>
  </si>
  <si>
    <t>$140.45</t>
  </si>
  <si>
    <t>$139.35</t>
  </si>
  <si>
    <t>$137.22</t>
  </si>
  <si>
    <t>$139.30</t>
  </si>
  <si>
    <t>$142.05</t>
  </si>
  <si>
    <t>$147.16</t>
  </si>
  <si>
    <t>$152.89</t>
  </si>
  <si>
    <t>$147.56</t>
  </si>
  <si>
    <t>$147.13</t>
  </si>
  <si>
    <t>$141.55</t>
  </si>
  <si>
    <t>$145.24</t>
  </si>
  <si>
    <t>$149.00</t>
  </si>
  <si>
    <t>$149.33</t>
  </si>
  <si>
    <t>$149.65</t>
  </si>
  <si>
    <t>$148.85</t>
  </si>
  <si>
    <t>$149.77</t>
  </si>
  <si>
    <t>$148.93</t>
  </si>
  <si>
    <t>$146.49</t>
  </si>
  <si>
    <t>$140.3701</t>
  </si>
  <si>
    <t>$138.96</t>
  </si>
  <si>
    <t>$137.31</t>
  </si>
  <si>
    <t>$137.61</t>
  </si>
  <si>
    <t>$140.33</t>
  </si>
  <si>
    <t>$142.2598</t>
  </si>
  <si>
    <t>$143.14</t>
  </si>
  <si>
    <t>$144.13</t>
  </si>
  <si>
    <t>$141.35</t>
  </si>
  <si>
    <t>$142.43</t>
  </si>
  <si>
    <t>$144.42</t>
  </si>
  <si>
    <t>$138.90</t>
  </si>
  <si>
    <t>$140.89</t>
  </si>
  <si>
    <t>$136.62</t>
  </si>
  <si>
    <t>$138.57</t>
  </si>
  <si>
    <t>$135.78</t>
  </si>
  <si>
    <t>$134.52</t>
  </si>
  <si>
    <t>$133.48</t>
  </si>
  <si>
    <t>$130.64</t>
  </si>
  <si>
    <t>$125.04</t>
  </si>
  <si>
    <t>$124.36</t>
  </si>
  <si>
    <t>$119.38</t>
  </si>
  <si>
    <t>$122.4351</t>
  </si>
  <si>
    <t>$121.50</t>
  </si>
  <si>
    <t>$124.03</t>
  </si>
  <si>
    <t>$127.665</t>
  </si>
  <si>
    <t>$121.80</t>
  </si>
  <si>
    <t>$116.99</t>
  </si>
  <si>
    <t>$118.6181</t>
  </si>
  <si>
    <t>$119.66</t>
  </si>
  <si>
    <t>$118.80</t>
  </si>
  <si>
    <t>$118.18</t>
  </si>
  <si>
    <t>$119.955</t>
  </si>
  <si>
    <t>$120.79</t>
  </si>
  <si>
    <t>$117.19</t>
  </si>
  <si>
    <t>$109.40</t>
  </si>
  <si>
    <t>$106.55</t>
  </si>
  <si>
    <t>$108.15</t>
  </si>
  <si>
    <t>$109.65</t>
  </si>
  <si>
    <t>$113.27</t>
  </si>
  <si>
    <t>$116.21</t>
  </si>
  <si>
    <t>$121.75</t>
  </si>
  <si>
    <t>$124.43</t>
  </si>
  <si>
    <t>$128.33</t>
  </si>
  <si>
    <t>$129.20</t>
  </si>
  <si>
    <t>$131.26</t>
  </si>
  <si>
    <t>$129.60</t>
  </si>
  <si>
    <t>$130.75</t>
  </si>
  <si>
    <t>$129.35</t>
  </si>
  <si>
    <t>$129.88</t>
  </si>
  <si>
    <t>$118.60</t>
  </si>
  <si>
    <t>$116.23</t>
  </si>
  <si>
    <t>$111.07</t>
  </si>
  <si>
    <t>$106.60</t>
  </si>
  <si>
    <t>$105.50</t>
  </si>
  <si>
    <t>$108.80</t>
  </si>
  <si>
    <t>$107.71</t>
  </si>
  <si>
    <t>$103.41</t>
  </si>
  <si>
    <t>$108.72</t>
  </si>
  <si>
    <t>$120.16</t>
  </si>
  <si>
    <t>$118.34</t>
  </si>
  <si>
    <t>$111.99</t>
  </si>
  <si>
    <t>$116.28</t>
  </si>
  <si>
    <t>$116.20</t>
  </si>
  <si>
    <t>$116.63</t>
  </si>
  <si>
    <t>$119.95</t>
  </si>
  <si>
    <t>$124.69</t>
  </si>
  <si>
    <t>$124.07</t>
  </si>
  <si>
    <t>$121.60</t>
  </si>
  <si>
    <t>$122.40</t>
  </si>
  <si>
    <t>$129.04</t>
  </si>
  <si>
    <t>$131.39</t>
  </si>
  <si>
    <t>$131.92</t>
  </si>
  <si>
    <t>$136.15</t>
  </si>
  <si>
    <t>$135.10</t>
  </si>
  <si>
    <t>$133.82</t>
  </si>
  <si>
    <t>$130.77</t>
  </si>
  <si>
    <t>$128.85</t>
  </si>
  <si>
    <t>$123.41</t>
  </si>
  <si>
    <t>$124.84</t>
  </si>
  <si>
    <t>$127.71</t>
  </si>
  <si>
    <t>$126.41</t>
  </si>
  <si>
    <t>$124.46</t>
  </si>
  <si>
    <t>$130.63</t>
  </si>
  <si>
    <t>$140.76</t>
  </si>
  <si>
    <t>$136.33</t>
  </si>
  <si>
    <t>$132.84</t>
  </si>
  <si>
    <t>$129.80</t>
  </si>
  <si>
    <t>$126.88</t>
  </si>
  <si>
    <t>$122.87</t>
  </si>
  <si>
    <t>$121.6917</t>
  </si>
  <si>
    <t>$125.587</t>
  </si>
  <si>
    <t>$122.4495</t>
  </si>
  <si>
    <t>$116.60</t>
  </si>
  <si>
    <t>$112.717</t>
  </si>
  <si>
    <t>$115.8191</t>
  </si>
  <si>
    <t>Low</t>
  </si>
  <si>
    <t>$137.91</t>
  </si>
  <si>
    <t>$134.79</t>
  </si>
  <si>
    <t>$133.31</t>
  </si>
  <si>
    <t>$129.16</t>
  </si>
  <si>
    <t>$131.55</t>
  </si>
  <si>
    <t>$130.59</t>
  </si>
  <si>
    <t>$132.62</t>
  </si>
  <si>
    <t>$133.46</t>
  </si>
  <si>
    <t>$132.66</t>
  </si>
  <si>
    <t>$131.68</t>
  </si>
  <si>
    <t>$124.47</t>
  </si>
  <si>
    <t>$120.28</t>
  </si>
  <si>
    <t>$115.21</t>
  </si>
  <si>
    <t>$115.85</t>
  </si>
  <si>
    <t>$112.2818</t>
  </si>
  <si>
    <t>$110.822</t>
  </si>
  <si>
    <t>$112.66</t>
  </si>
  <si>
    <t>$111.30</t>
  </si>
  <si>
    <t>$104.08</t>
  </si>
  <si>
    <t>$107.44</t>
  </si>
  <si>
    <t>$106.02</t>
  </si>
  <si>
    <t>$105.73</t>
  </si>
  <si>
    <t>$103.11</t>
  </si>
  <si>
    <t>$102.02</t>
  </si>
  <si>
    <t>$97.28</t>
  </si>
  <si>
    <t>$95.04</t>
  </si>
  <si>
    <t>$100.05</t>
  </si>
  <si>
    <t>$109.07</t>
  </si>
  <si>
    <t>$107.48</t>
  </si>
  <si>
    <t>$99.15</t>
  </si>
  <si>
    <t>$97.5301</t>
  </si>
  <si>
    <t>$94.46</t>
  </si>
  <si>
    <t>$86.62</t>
  </si>
  <si>
    <t>$92.11</t>
  </si>
  <si>
    <t>$101.60</t>
  </si>
  <si>
    <t>$103.65</t>
  </si>
  <si>
    <t>$109.0701</t>
  </si>
  <si>
    <t>$110.66</t>
  </si>
  <si>
    <t>$112.71</t>
  </si>
  <si>
    <t>$118.92</t>
  </si>
  <si>
    <t>$119.34</t>
  </si>
  <si>
    <t>$115.42</t>
  </si>
  <si>
    <t>$116.47</t>
  </si>
  <si>
    <t>$115.68</t>
  </si>
  <si>
    <t>$114.54</t>
  </si>
  <si>
    <t>$118.03</t>
  </si>
  <si>
    <t>$118.15</t>
  </si>
  <si>
    <t>$113.79</t>
  </si>
  <si>
    <t>$112.88</t>
  </si>
  <si>
    <t>$104.77</t>
  </si>
  <si>
    <t>$105.46</t>
  </si>
  <si>
    <t>$107.56</t>
  </si>
  <si>
    <t>$110.22</t>
  </si>
  <si>
    <t>$114.51</t>
  </si>
  <si>
    <t>$110.11</t>
  </si>
  <si>
    <t>$116.40</t>
  </si>
  <si>
    <t>$120.01</t>
  </si>
  <si>
    <t>$128.49</t>
  </si>
  <si>
    <t>$124.44</t>
  </si>
  <si>
    <t>$130.08</t>
  </si>
  <si>
    <t>$136.7901</t>
  </si>
  <si>
    <t>$137.925</t>
  </si>
  <si>
    <t>$131.17</t>
  </si>
  <si>
    <t>$129.08</t>
  </si>
  <si>
    <t>$131.02</t>
  </si>
  <si>
    <t>$125.21</t>
  </si>
  <si>
    <t>$120.76</t>
  </si>
  <si>
    <t>$116.70</t>
  </si>
  <si>
    <t>$113.01</t>
  </si>
  <si>
    <t>$119.19</t>
  </si>
  <si>
    <t>$118.10</t>
  </si>
  <si>
    <t>$120.05</t>
  </si>
  <si>
    <t>$116.25</t>
  </si>
  <si>
    <t>$141.88</t>
  </si>
  <si>
    <t>$143.72</t>
  </si>
  <si>
    <t>$143.67</t>
  </si>
  <si>
    <t>$137.09</t>
  </si>
  <si>
    <t>$135.4649</t>
  </si>
  <si>
    <t>$130.05</t>
  </si>
  <si>
    <t>$129.51</t>
  </si>
  <si>
    <t>$134.22</t>
  </si>
  <si>
    <t>$137.56</t>
  </si>
  <si>
    <t>$147.8201</t>
  </si>
  <si>
    <t>$139.73</t>
  </si>
  <si>
    <t>$134.63</t>
  </si>
  <si>
    <t>$133.83</t>
  </si>
  <si>
    <t>$134.02</t>
  </si>
  <si>
    <t>$134.71</t>
  </si>
  <si>
    <t>$137.73</t>
  </si>
  <si>
    <t>$138.65</t>
  </si>
  <si>
    <t>$135.1201</t>
  </si>
  <si>
    <t>$128.22</t>
  </si>
  <si>
    <t>$129.55</t>
  </si>
  <si>
    <t>$126.86</t>
  </si>
  <si>
    <t>$130.42</t>
  </si>
  <si>
    <t>$132.54</t>
  </si>
  <si>
    <t>$135.80</t>
  </si>
  <si>
    <t>$135.21</t>
  </si>
  <si>
    <t>$133.79</t>
  </si>
  <si>
    <t>$137.13</t>
  </si>
  <si>
    <t>$141.31</t>
  </si>
  <si>
    <t>$140.29</t>
  </si>
  <si>
    <t>$137.95</t>
  </si>
  <si>
    <t>$137.825</t>
  </si>
  <si>
    <t>$135.67</t>
  </si>
  <si>
    <t>$135.82</t>
  </si>
  <si>
    <t>$141.10</t>
  </si>
  <si>
    <t>$140.70</t>
  </si>
  <si>
    <t>$142.73</t>
  </si>
  <si>
    <t>$140.99</t>
  </si>
  <si>
    <t>$137.15</t>
  </si>
  <si>
    <t>$140.08</t>
  </si>
  <si>
    <t>$145.55</t>
  </si>
  <si>
    <t>$145.90</t>
  </si>
  <si>
    <t>$146.01</t>
  </si>
  <si>
    <t>$143.57</t>
  </si>
  <si>
    <t>$146.26</t>
  </si>
  <si>
    <t>$146.17</t>
  </si>
  <si>
    <t>$141.96</t>
  </si>
  <si>
    <t>$137.33</t>
  </si>
  <si>
    <t>$134.57</t>
  </si>
  <si>
    <t>$132.1106</t>
  </si>
  <si>
    <t>$136.81</t>
  </si>
  <si>
    <t>$140.05</t>
  </si>
  <si>
    <t>$140.80</t>
  </si>
  <si>
    <t>$138.46</t>
  </si>
  <si>
    <t>$137.46</t>
  </si>
  <si>
    <t>$141.78</t>
  </si>
  <si>
    <t>$137.28</t>
  </si>
  <si>
    <t>$136.87</t>
  </si>
  <si>
    <t>$131.58</t>
  </si>
  <si>
    <t>$128.74</t>
  </si>
  <si>
    <t>$133.66</t>
  </si>
  <si>
    <t>$131.00</t>
  </si>
  <si>
    <t>$129.42</t>
  </si>
  <si>
    <t>$124.95</t>
  </si>
  <si>
    <t>$121.83</t>
  </si>
  <si>
    <t>$120.3401</t>
  </si>
  <si>
    <t>$115.14</t>
  </si>
  <si>
    <t>$115.79</t>
  </si>
  <si>
    <t>$119.26</t>
  </si>
  <si>
    <t>$121.61</t>
  </si>
  <si>
    <t>$115.38</t>
  </si>
  <si>
    <t>$114.86</t>
  </si>
  <si>
    <t>$115.3901</t>
  </si>
  <si>
    <t>$117.25</t>
  </si>
  <si>
    <t>$113.22</t>
  </si>
  <si>
    <t>$114.83</t>
  </si>
  <si>
    <t>$114.36</t>
  </si>
  <si>
    <t>$117.60</t>
  </si>
  <si>
    <t>$107.42</t>
  </si>
  <si>
    <t>$104.95</t>
  </si>
  <si>
    <t>$103.69</t>
  </si>
  <si>
    <t>$100.95</t>
  </si>
  <si>
    <t>$104.76</t>
  </si>
  <si>
    <t>$104.12</t>
  </si>
  <si>
    <t>$117.22</t>
  </si>
  <si>
    <t>$116.71</t>
  </si>
  <si>
    <t>$122.64</t>
  </si>
  <si>
    <t>$123.88</t>
  </si>
  <si>
    <t>$124.37</t>
  </si>
  <si>
    <t>$125.22</t>
  </si>
  <si>
    <t>$126.66</t>
  </si>
  <si>
    <t>$125.89</t>
  </si>
  <si>
    <t>$123.42</t>
  </si>
  <si>
    <t>$121.18</t>
  </si>
  <si>
    <t>$117.47</t>
  </si>
  <si>
    <t>$114.07</t>
  </si>
  <si>
    <t>$111.58</t>
  </si>
  <si>
    <t>$106.26</t>
  </si>
  <si>
    <t>$103.43</t>
  </si>
  <si>
    <t>$97.52</t>
  </si>
  <si>
    <t>$98.69</t>
  </si>
  <si>
    <t>$100.55</t>
  </si>
  <si>
    <t>$90.69</t>
  </si>
  <si>
    <t>$101.37</t>
  </si>
  <si>
    <t>$106.8104</t>
  </si>
  <si>
    <t>$110.88</t>
  </si>
  <si>
    <t>$102.54</t>
  </si>
  <si>
    <t>$106.30</t>
  </si>
  <si>
    <t>$113.44</t>
  </si>
  <si>
    <t>$122.10</t>
  </si>
  <si>
    <t>$119.86</t>
  </si>
  <si>
    <t>$116.56</t>
  </si>
  <si>
    <t>$116.72</t>
  </si>
  <si>
    <t>$127.18</t>
  </si>
  <si>
    <t>$127.22</t>
  </si>
  <si>
    <t>$127.05</t>
  </si>
  <si>
    <t>$132.42</t>
  </si>
  <si>
    <t>$128.65</t>
  </si>
  <si>
    <t>$127.04</t>
  </si>
  <si>
    <t>$125.68</t>
  </si>
  <si>
    <t>$121.36</t>
  </si>
  <si>
    <t>$121.03</t>
  </si>
  <si>
    <t>$118.83</t>
  </si>
  <si>
    <t>$122.75</t>
  </si>
  <si>
    <t>$122.92</t>
  </si>
  <si>
    <t>$122.60</t>
  </si>
  <si>
    <t>$119.32</t>
  </si>
  <si>
    <t>$118.04</t>
  </si>
  <si>
    <t>$129.52</t>
  </si>
  <si>
    <t>$130.69</t>
  </si>
  <si>
    <t>$129.58</t>
  </si>
  <si>
    <t>$128.32</t>
  </si>
  <si>
    <t>$127.16</t>
  </si>
  <si>
    <t>$122.57</t>
  </si>
  <si>
    <t>$118.74</t>
  </si>
  <si>
    <t>$117.01</t>
  </si>
  <si>
    <t>$118.022</t>
  </si>
  <si>
    <t>$118.32</t>
  </si>
  <si>
    <t>$117.468</t>
  </si>
  <si>
    <t>$114.045</t>
  </si>
  <si>
    <t>$112.003</t>
  </si>
  <si>
    <t>$106.94</t>
  </si>
  <si>
    <t>$109.663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</si>
</sst>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Times New Roman"/>
      <family val="1"/>
    </font>
    <font>
      <b/>
      <sz val="16"/>
      <color rgb="FFFF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3" fillId="0" borderId="0" xfId="0" applyFont="1"/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508000</xdr:colOff>
      <xdr:row>2</xdr:row>
      <xdr:rowOff>114300</xdr:rowOff>
    </xdr:from>
    <xdr:to>
      <xdr:col>13</xdr:col>
      <xdr:colOff>15570</xdr:colOff>
      <xdr:row>15</xdr:row>
      <xdr:rowOff>126999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5ABAC9-F2C7-2650-DCA5-CEB11F6E9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0850" y="552450"/>
          <a:ext cx="3774770" cy="24066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5</xdr:col>
      <xdr:colOff>429295</xdr:colOff>
      <xdr:row>27</xdr:row>
      <xdr:rowOff>44450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3DC209-AA28-B648-C265-193D5909B8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4550"/>
          <a:ext cx="5998245" cy="1701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5</xdr:col>
      <xdr:colOff>404797</xdr:colOff>
      <xdr:row>38</xdr:row>
      <xdr:rowOff>9885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23816D2-854C-D5AB-EF9F-2358AE3EB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410200"/>
          <a:ext cx="5973747" cy="166723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FF5AD7-F85D-4B67-92F4-B56DB382E4C1}" name="Table1" displayName="Table1" ref="A15:D17" totalsRowShown="0">
  <autoFilter ref="A15:D17" xr:uid="{41FF5AD7-F85D-4B67-92F4-B56DB382E4C1}"/>
  <tableColumns count="4">
    <tableColumn id="1" xr3:uid="{7372A315-46EA-4385-AB35-3E29E660BA03}" name="Option"/>
    <tableColumn id="2" xr3:uid="{E0FE8009-5E96-4995-9D6D-3113E540A44D}" name="BS Model" dataDxfId="0">
      <calculatedColumnFormula>B5*_xlfn.NORM.S.DIST(B11,TRUE)-B6*EXP(-B8*B7)*_xlfn.NORM.S.DIST(B12,TRUE)</calculatedColumnFormula>
    </tableColumn>
    <tableColumn id="3" xr3:uid="{95B5281A-7194-4588-8671-55E393D08FE1}" name="Actual"/>
    <tableColumn id="4" xr3:uid="{C9C9AA50-97A9-4D43-84A5-141FDC8FFC8D}" name="Comme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C8D8F-8AAC-46EB-AB0D-3C9F5EE54C35}">
  <dimension ref="A1:R251"/>
  <sheetViews>
    <sheetView tabSelected="1" zoomScale="115" zoomScaleNormal="115" workbookViewId="0">
      <selection activeCell="A9" sqref="A9"/>
    </sheetView>
  </sheetViews>
  <sheetFormatPr defaultRowHeight="14.5" x14ac:dyDescent="0.35"/>
  <cols>
    <col min="1" max="1" width="20.453125" customWidth="1"/>
    <col min="2" max="2" width="24.1796875" customWidth="1"/>
    <col min="3" max="3" width="12.1796875" customWidth="1"/>
    <col min="4" max="4" width="14.1796875" customWidth="1"/>
    <col min="16" max="16" width="11.36328125" style="2" customWidth="1"/>
    <col min="17" max="17" width="11.54296875" customWidth="1"/>
    <col min="18" max="18" width="11.1796875" customWidth="1"/>
  </cols>
  <sheetData>
    <row r="1" spans="1:18" x14ac:dyDescent="0.35">
      <c r="A1" s="6" t="s">
        <v>0</v>
      </c>
      <c r="B1" s="7" t="s">
        <v>1</v>
      </c>
      <c r="P1" s="4" t="s">
        <v>11</v>
      </c>
      <c r="Q1" s="5" t="s">
        <v>164</v>
      </c>
      <c r="R1" s="5" t="s">
        <v>407</v>
      </c>
    </row>
    <row r="2" spans="1:18" ht="20" x14ac:dyDescent="0.4">
      <c r="A2" s="6" t="s">
        <v>2</v>
      </c>
      <c r="B2" s="7" t="s">
        <v>3</v>
      </c>
      <c r="G2" s="1" t="s">
        <v>9</v>
      </c>
      <c r="P2" s="2" t="s">
        <v>12</v>
      </c>
      <c r="Q2">
        <v>139.19</v>
      </c>
    </row>
    <row r="3" spans="1:18" x14ac:dyDescent="0.35">
      <c r="A3" s="6" t="s">
        <v>4</v>
      </c>
      <c r="B3" s="8">
        <f>DATE(2025,5,30)</f>
        <v>45807</v>
      </c>
      <c r="P3" s="2" t="s">
        <v>13</v>
      </c>
      <c r="Q3">
        <v>134.81</v>
      </c>
      <c r="R3">
        <f>Q3/Q2-1</f>
        <v>-3.1467777857604684E-2</v>
      </c>
    </row>
    <row r="4" spans="1:18" x14ac:dyDescent="0.35">
      <c r="A4" s="6" t="s">
        <v>5</v>
      </c>
      <c r="B4" s="8">
        <f>DATE(2025,6,6)</f>
        <v>45814</v>
      </c>
      <c r="P4" s="2" t="s">
        <v>14</v>
      </c>
      <c r="Q4">
        <v>135.5</v>
      </c>
      <c r="R4">
        <f t="shared" ref="R4:R67" si="0">Q4/Q3-1</f>
        <v>5.1183146650841671E-3</v>
      </c>
    </row>
    <row r="5" spans="1:18" x14ac:dyDescent="0.35">
      <c r="A5" s="6" t="s">
        <v>7</v>
      </c>
      <c r="B5" s="7">
        <v>139.19</v>
      </c>
      <c r="P5" s="2" t="s">
        <v>15</v>
      </c>
      <c r="Q5">
        <v>131.29</v>
      </c>
      <c r="R5">
        <f t="shared" si="0"/>
        <v>-3.1070110701107101E-2</v>
      </c>
    </row>
    <row r="6" spans="1:18" x14ac:dyDescent="0.35">
      <c r="A6" s="6" t="s">
        <v>6</v>
      </c>
      <c r="B6" s="7">
        <v>145</v>
      </c>
      <c r="P6" s="2" t="s">
        <v>16</v>
      </c>
      <c r="Q6">
        <v>132.83000000000001</v>
      </c>
      <c r="R6">
        <f t="shared" si="0"/>
        <v>1.1729758549775537E-2</v>
      </c>
    </row>
    <row r="7" spans="1:18" x14ac:dyDescent="0.35">
      <c r="A7" s="6" t="s">
        <v>8</v>
      </c>
      <c r="B7" s="7">
        <f>(B4-B3)/365</f>
        <v>1.9178082191780823E-2</v>
      </c>
      <c r="P7" s="2" t="s">
        <v>17</v>
      </c>
      <c r="Q7">
        <v>131.80000000000001</v>
      </c>
      <c r="R7">
        <f t="shared" si="0"/>
        <v>-7.7542723782277889E-3</v>
      </c>
    </row>
    <row r="8" spans="1:18" x14ac:dyDescent="0.35">
      <c r="A8" s="6" t="s">
        <v>10</v>
      </c>
      <c r="B8" s="7">
        <f>AVERAGE(4.43,4.47,4.43,4.51,4.54,4.58,4.48)</f>
        <v>4.4914285714285702</v>
      </c>
      <c r="P8" s="2" t="s">
        <v>18</v>
      </c>
      <c r="Q8">
        <v>134.38</v>
      </c>
      <c r="R8">
        <f t="shared" si="0"/>
        <v>1.957511380880117E-2</v>
      </c>
    </row>
    <row r="9" spans="1:18" x14ac:dyDescent="0.35">
      <c r="A9" s="6" t="s">
        <v>408</v>
      </c>
      <c r="B9" s="7">
        <f>_xlfn.STDEV.S(R3:R251)</f>
        <v>3.7525418424724892E-2</v>
      </c>
      <c r="P9" s="2" t="s">
        <v>19</v>
      </c>
      <c r="Q9">
        <v>135.57</v>
      </c>
      <c r="R9">
        <f t="shared" si="0"/>
        <v>8.8554844470902783E-3</v>
      </c>
    </row>
    <row r="10" spans="1:18" x14ac:dyDescent="0.35">
      <c r="A10" s="6" t="s">
        <v>409</v>
      </c>
      <c r="B10" s="7">
        <f>B9*SQRT(252)</f>
        <v>0.59569754997277935</v>
      </c>
      <c r="P10" s="2" t="s">
        <v>20</v>
      </c>
      <c r="Q10">
        <v>135.4</v>
      </c>
      <c r="R10">
        <f t="shared" si="0"/>
        <v>-1.2539647414618882E-3</v>
      </c>
    </row>
    <row r="11" spans="1:18" x14ac:dyDescent="0.35">
      <c r="A11" s="6" t="s">
        <v>410</v>
      </c>
      <c r="B11" s="7">
        <f>(LN(B5/B6)+(B8+((B10*B10)/2))*B7)/(B10*SQRT(B7))</f>
        <v>0.58968165327135491</v>
      </c>
      <c r="P11" s="2" t="s">
        <v>21</v>
      </c>
      <c r="Q11">
        <v>134.83000000000001</v>
      </c>
      <c r="R11">
        <f t="shared" si="0"/>
        <v>-4.2097488921712944E-3</v>
      </c>
    </row>
    <row r="12" spans="1:18" x14ac:dyDescent="0.35">
      <c r="A12" s="6" t="s">
        <v>411</v>
      </c>
      <c r="B12" s="7">
        <f>(LN(B5/B6)+(B8-((B10*B10)/2))*B7)/(B10*SQRT(B7))</f>
        <v>0.50718650609477867</v>
      </c>
      <c r="P12" s="2" t="s">
        <v>22</v>
      </c>
      <c r="Q12">
        <v>135.34</v>
      </c>
      <c r="R12">
        <f t="shared" si="0"/>
        <v>3.7825409775271712E-3</v>
      </c>
    </row>
    <row r="13" spans="1:18" x14ac:dyDescent="0.35">
      <c r="P13" s="2" t="s">
        <v>23</v>
      </c>
      <c r="Q13">
        <v>129.93</v>
      </c>
      <c r="R13">
        <f t="shared" si="0"/>
        <v>-3.99734003251071E-2</v>
      </c>
    </row>
    <row r="14" spans="1:18" x14ac:dyDescent="0.35">
      <c r="P14" s="3">
        <v>45996</v>
      </c>
      <c r="Q14">
        <v>123</v>
      </c>
      <c r="R14">
        <f t="shared" si="0"/>
        <v>-5.3336411914107651E-2</v>
      </c>
    </row>
    <row r="15" spans="1:18" x14ac:dyDescent="0.35">
      <c r="A15" t="s">
        <v>412</v>
      </c>
      <c r="B15" t="s">
        <v>413</v>
      </c>
      <c r="C15" t="s">
        <v>414</v>
      </c>
      <c r="D15" t="s">
        <v>415</v>
      </c>
      <c r="P15" s="3">
        <v>45905</v>
      </c>
      <c r="Q15">
        <v>116.65</v>
      </c>
      <c r="R15">
        <f t="shared" si="0"/>
        <v>-5.162601626016261E-2</v>
      </c>
    </row>
    <row r="16" spans="1:18" x14ac:dyDescent="0.35">
      <c r="A16" t="s">
        <v>416</v>
      </c>
      <c r="B16">
        <f t="shared" ref="B16" si="1">B5*_xlfn.NORM.S.DIST(B11,TRUE)-B6*EXP(-B8*B7)*_xlfn.NORM.S.DIST(B12,TRUE)</f>
        <v>8.2133863240746479</v>
      </c>
      <c r="C16">
        <v>1.19</v>
      </c>
      <c r="D16" t="s">
        <v>418</v>
      </c>
      <c r="P16" s="3">
        <v>45874</v>
      </c>
      <c r="Q16">
        <v>117.37</v>
      </c>
      <c r="R16">
        <f t="shared" si="0"/>
        <v>6.1723103300470594E-3</v>
      </c>
    </row>
    <row r="17" spans="1:18" x14ac:dyDescent="0.35">
      <c r="A17" t="s">
        <v>417</v>
      </c>
      <c r="B17">
        <f>B6*EXP(-B8*B7)*_xlfn.NORM.S.DIST(-B12,TRUE)-B5*_xlfn.NORM.S.DIST(-B11,TRUE)</f>
        <v>2.0563249125240119</v>
      </c>
      <c r="C17">
        <v>6.84</v>
      </c>
      <c r="D17" t="s">
        <v>419</v>
      </c>
      <c r="P17" s="3">
        <v>45843</v>
      </c>
      <c r="Q17">
        <v>117.06</v>
      </c>
      <c r="R17">
        <f t="shared" si="0"/>
        <v>-2.6412200732726099E-3</v>
      </c>
    </row>
    <row r="18" spans="1:18" x14ac:dyDescent="0.35">
      <c r="P18" s="3">
        <v>45813</v>
      </c>
      <c r="Q18">
        <v>113.54</v>
      </c>
      <c r="R18">
        <f t="shared" si="0"/>
        <v>-3.0070049547240685E-2</v>
      </c>
    </row>
    <row r="19" spans="1:18" x14ac:dyDescent="0.35">
      <c r="P19" s="3">
        <v>45782</v>
      </c>
      <c r="Q19">
        <v>113.82</v>
      </c>
      <c r="R19">
        <f t="shared" si="0"/>
        <v>2.4660912453760009E-3</v>
      </c>
    </row>
    <row r="20" spans="1:18" x14ac:dyDescent="0.35">
      <c r="P20" s="3">
        <v>45693</v>
      </c>
      <c r="Q20">
        <v>114.5</v>
      </c>
      <c r="R20">
        <f t="shared" si="0"/>
        <v>5.9743454577403377E-3</v>
      </c>
    </row>
    <row r="21" spans="1:18" x14ac:dyDescent="0.35">
      <c r="P21" s="3">
        <v>45662</v>
      </c>
      <c r="Q21">
        <v>111.61</v>
      </c>
      <c r="R21">
        <f t="shared" si="0"/>
        <v>-2.5240174672489069E-2</v>
      </c>
    </row>
    <row r="22" spans="1:18" x14ac:dyDescent="0.35">
      <c r="P22" s="2" t="s">
        <v>24</v>
      </c>
      <c r="Q22">
        <v>108.92</v>
      </c>
      <c r="R22">
        <f t="shared" si="0"/>
        <v>-2.4101782994355281E-2</v>
      </c>
    </row>
    <row r="23" spans="1:18" x14ac:dyDescent="0.35">
      <c r="P23" s="2" t="s">
        <v>25</v>
      </c>
      <c r="Q23">
        <v>109.02</v>
      </c>
      <c r="R23">
        <f t="shared" si="0"/>
        <v>9.1810503121547704E-4</v>
      </c>
    </row>
    <row r="24" spans="1:18" x14ac:dyDescent="0.35">
      <c r="P24" s="2" t="s">
        <v>26</v>
      </c>
      <c r="Q24">
        <v>108.73</v>
      </c>
      <c r="R24">
        <f t="shared" si="0"/>
        <v>-2.6600623738762819E-3</v>
      </c>
    </row>
    <row r="25" spans="1:18" x14ac:dyDescent="0.35">
      <c r="P25" s="2" t="s">
        <v>27</v>
      </c>
      <c r="Q25">
        <v>111.01</v>
      </c>
      <c r="R25">
        <f t="shared" si="0"/>
        <v>2.0969373677917735E-2</v>
      </c>
    </row>
    <row r="26" spans="1:18" x14ac:dyDescent="0.35">
      <c r="P26" s="2" t="s">
        <v>28</v>
      </c>
      <c r="Q26">
        <v>106.43</v>
      </c>
      <c r="R26">
        <f t="shared" si="0"/>
        <v>-4.1257544365372434E-2</v>
      </c>
    </row>
    <row r="27" spans="1:18" x14ac:dyDescent="0.35">
      <c r="P27" s="2" t="s">
        <v>29</v>
      </c>
      <c r="Q27">
        <v>102.71</v>
      </c>
      <c r="R27">
        <f t="shared" si="0"/>
        <v>-3.4952550972470298E-2</v>
      </c>
    </row>
    <row r="28" spans="1:18" x14ac:dyDescent="0.35">
      <c r="P28" s="2" t="s">
        <v>30</v>
      </c>
      <c r="Q28">
        <v>98.89</v>
      </c>
      <c r="R28">
        <f t="shared" si="0"/>
        <v>-3.7192094245935059E-2</v>
      </c>
    </row>
    <row r="29" spans="1:18" x14ac:dyDescent="0.35">
      <c r="P29" s="2" t="s">
        <v>31</v>
      </c>
      <c r="Q29">
        <v>96.91</v>
      </c>
      <c r="R29">
        <f t="shared" si="0"/>
        <v>-2.0022246941045596E-2</v>
      </c>
    </row>
    <row r="30" spans="1:18" x14ac:dyDescent="0.35">
      <c r="P30" s="2" t="s">
        <v>32</v>
      </c>
      <c r="Q30">
        <v>101.49</v>
      </c>
      <c r="R30">
        <f t="shared" si="0"/>
        <v>4.7260344649674879E-2</v>
      </c>
    </row>
    <row r="31" spans="1:18" x14ac:dyDescent="0.35">
      <c r="P31" s="2" t="s">
        <v>33</v>
      </c>
      <c r="Q31">
        <v>104.49</v>
      </c>
      <c r="R31">
        <f t="shared" si="0"/>
        <v>2.9559562518474802E-2</v>
      </c>
    </row>
    <row r="32" spans="1:18" x14ac:dyDescent="0.35">
      <c r="P32" s="2" t="s">
        <v>34</v>
      </c>
      <c r="Q32">
        <v>112.2</v>
      </c>
      <c r="R32">
        <f t="shared" si="0"/>
        <v>7.3786965259833526E-2</v>
      </c>
    </row>
    <row r="33" spans="16:18" x14ac:dyDescent="0.35">
      <c r="P33" s="2" t="s">
        <v>35</v>
      </c>
      <c r="Q33">
        <v>110.71</v>
      </c>
      <c r="R33">
        <f t="shared" si="0"/>
        <v>-1.3279857397504591E-2</v>
      </c>
    </row>
    <row r="34" spans="16:18" x14ac:dyDescent="0.35">
      <c r="P34" s="3">
        <v>45965</v>
      </c>
      <c r="Q34">
        <v>110.93</v>
      </c>
      <c r="R34">
        <f t="shared" si="0"/>
        <v>1.9871736970464848E-3</v>
      </c>
    </row>
    <row r="35" spans="16:18" x14ac:dyDescent="0.35">
      <c r="P35" s="3">
        <v>45934</v>
      </c>
      <c r="Q35">
        <v>107.57</v>
      </c>
      <c r="R35">
        <f t="shared" si="0"/>
        <v>-3.0289371675831678E-2</v>
      </c>
    </row>
    <row r="36" spans="16:18" x14ac:dyDescent="0.35">
      <c r="P36" s="3">
        <v>45904</v>
      </c>
      <c r="Q36">
        <v>114.33</v>
      </c>
      <c r="R36">
        <f t="shared" si="0"/>
        <v>6.2842800037185231E-2</v>
      </c>
    </row>
    <row r="37" spans="16:18" x14ac:dyDescent="0.35">
      <c r="P37" s="3">
        <v>45873</v>
      </c>
      <c r="Q37">
        <v>96.3</v>
      </c>
      <c r="R37">
        <f t="shared" si="0"/>
        <v>-0.15770139071109945</v>
      </c>
    </row>
    <row r="38" spans="16:18" x14ac:dyDescent="0.35">
      <c r="P38" s="3">
        <v>45842</v>
      </c>
      <c r="Q38">
        <v>97.64</v>
      </c>
      <c r="R38">
        <f t="shared" si="0"/>
        <v>1.3914849428868115E-2</v>
      </c>
    </row>
    <row r="39" spans="16:18" x14ac:dyDescent="0.35">
      <c r="P39" s="3">
        <v>45751</v>
      </c>
      <c r="Q39">
        <v>94.31</v>
      </c>
      <c r="R39">
        <f t="shared" si="0"/>
        <v>-3.4104875051208516E-2</v>
      </c>
    </row>
    <row r="40" spans="16:18" x14ac:dyDescent="0.35">
      <c r="P40" s="3">
        <v>45720</v>
      </c>
      <c r="Q40">
        <v>101.8</v>
      </c>
      <c r="R40">
        <f t="shared" si="0"/>
        <v>7.9418937546389401E-2</v>
      </c>
    </row>
    <row r="41" spans="16:18" x14ac:dyDescent="0.35">
      <c r="P41" s="3">
        <v>45692</v>
      </c>
      <c r="Q41">
        <v>110.42</v>
      </c>
      <c r="R41">
        <f t="shared" si="0"/>
        <v>8.467583497053055E-2</v>
      </c>
    </row>
    <row r="42" spans="16:18" x14ac:dyDescent="0.35">
      <c r="P42" s="3">
        <v>45661</v>
      </c>
      <c r="Q42">
        <v>110.15</v>
      </c>
      <c r="R42">
        <f t="shared" si="0"/>
        <v>-2.4452092012315907E-3</v>
      </c>
    </row>
    <row r="43" spans="16:18" x14ac:dyDescent="0.35">
      <c r="P43" s="2" t="s">
        <v>36</v>
      </c>
      <c r="Q43">
        <v>108.38</v>
      </c>
      <c r="R43">
        <f t="shared" si="0"/>
        <v>-1.6068996822514836E-2</v>
      </c>
    </row>
    <row r="44" spans="16:18" x14ac:dyDescent="0.35">
      <c r="P44" s="2" t="s">
        <v>37</v>
      </c>
      <c r="Q44">
        <v>109.67</v>
      </c>
      <c r="R44">
        <f t="shared" si="0"/>
        <v>1.190256504890197E-2</v>
      </c>
    </row>
    <row r="45" spans="16:18" x14ac:dyDescent="0.35">
      <c r="P45" s="2" t="s">
        <v>38</v>
      </c>
      <c r="Q45">
        <v>111.43</v>
      </c>
      <c r="R45">
        <f t="shared" si="0"/>
        <v>1.6048144433300049E-2</v>
      </c>
    </row>
    <row r="46" spans="16:18" x14ac:dyDescent="0.35">
      <c r="P46" s="2" t="s">
        <v>39</v>
      </c>
      <c r="Q46">
        <v>113.76</v>
      </c>
      <c r="R46">
        <f t="shared" si="0"/>
        <v>2.0909988333482898E-2</v>
      </c>
    </row>
    <row r="47" spans="16:18" x14ac:dyDescent="0.35">
      <c r="P47" s="2" t="s">
        <v>40</v>
      </c>
      <c r="Q47">
        <v>120.69</v>
      </c>
      <c r="R47">
        <f t="shared" si="0"/>
        <v>6.0917721518987333E-2</v>
      </c>
    </row>
    <row r="48" spans="16:18" x14ac:dyDescent="0.35">
      <c r="P48" s="2" t="s">
        <v>41</v>
      </c>
      <c r="Q48">
        <v>121.41</v>
      </c>
      <c r="R48">
        <f t="shared" si="0"/>
        <v>5.9656972408650422E-3</v>
      </c>
    </row>
    <row r="49" spans="16:18" x14ac:dyDescent="0.35">
      <c r="P49" s="2" t="s">
        <v>42</v>
      </c>
      <c r="Q49">
        <v>117.7</v>
      </c>
      <c r="R49">
        <f t="shared" si="0"/>
        <v>-3.055761469401197E-2</v>
      </c>
    </row>
    <row r="50" spans="16:18" x14ac:dyDescent="0.35">
      <c r="P50" s="2" t="s">
        <v>43</v>
      </c>
      <c r="Q50">
        <v>118.53</v>
      </c>
      <c r="R50">
        <f t="shared" si="0"/>
        <v>7.0518266779948657E-3</v>
      </c>
    </row>
    <row r="51" spans="16:18" x14ac:dyDescent="0.35">
      <c r="P51" s="2" t="s">
        <v>44</v>
      </c>
      <c r="Q51">
        <v>117.52</v>
      </c>
      <c r="R51">
        <f t="shared" si="0"/>
        <v>-8.5210495233274397E-3</v>
      </c>
    </row>
    <row r="52" spans="16:18" x14ac:dyDescent="0.35">
      <c r="P52" s="2" t="s">
        <v>45</v>
      </c>
      <c r="Q52">
        <v>115.43</v>
      </c>
      <c r="R52">
        <f t="shared" si="0"/>
        <v>-1.7784206943498915E-2</v>
      </c>
    </row>
    <row r="53" spans="16:18" x14ac:dyDescent="0.35">
      <c r="P53" s="2" t="s">
        <v>46</v>
      </c>
      <c r="Q53">
        <v>119.53</v>
      </c>
      <c r="R53">
        <f t="shared" si="0"/>
        <v>3.5519362384128783E-2</v>
      </c>
    </row>
    <row r="54" spans="16:18" x14ac:dyDescent="0.35">
      <c r="P54" s="2" t="s">
        <v>47</v>
      </c>
      <c r="Q54">
        <v>121.67</v>
      </c>
      <c r="R54">
        <f t="shared" si="0"/>
        <v>1.7903455199531404E-2</v>
      </c>
    </row>
    <row r="55" spans="16:18" x14ac:dyDescent="0.35">
      <c r="P55" s="2" t="s">
        <v>48</v>
      </c>
      <c r="Q55">
        <v>115.58</v>
      </c>
      <c r="R55">
        <f t="shared" si="0"/>
        <v>-5.0053423193885171E-2</v>
      </c>
    </row>
    <row r="56" spans="16:18" x14ac:dyDescent="0.35">
      <c r="P56" s="3">
        <v>45994</v>
      </c>
      <c r="Q56">
        <v>115.74</v>
      </c>
      <c r="R56">
        <f t="shared" si="0"/>
        <v>1.3843225471534826E-3</v>
      </c>
    </row>
    <row r="57" spans="16:18" x14ac:dyDescent="0.35">
      <c r="P57" s="3">
        <v>45964</v>
      </c>
      <c r="Q57">
        <v>108.76</v>
      </c>
      <c r="R57">
        <f t="shared" si="0"/>
        <v>-6.0307585968550126E-2</v>
      </c>
    </row>
    <row r="58" spans="16:18" x14ac:dyDescent="0.35">
      <c r="P58" s="3">
        <v>45933</v>
      </c>
      <c r="Q58">
        <v>106.98</v>
      </c>
      <c r="R58">
        <f t="shared" si="0"/>
        <v>-1.6366311143802825E-2</v>
      </c>
    </row>
    <row r="59" spans="16:18" x14ac:dyDescent="0.35">
      <c r="P59" s="3">
        <v>45841</v>
      </c>
      <c r="Q59">
        <v>112.69</v>
      </c>
      <c r="R59">
        <f t="shared" si="0"/>
        <v>5.3374462516358134E-2</v>
      </c>
    </row>
    <row r="60" spans="16:18" x14ac:dyDescent="0.35">
      <c r="P60" s="3">
        <v>45811</v>
      </c>
      <c r="Q60">
        <v>110.57</v>
      </c>
      <c r="R60">
        <f t="shared" si="0"/>
        <v>-1.8812671931848435E-2</v>
      </c>
    </row>
    <row r="61" spans="16:18" x14ac:dyDescent="0.35">
      <c r="P61" s="3">
        <v>45780</v>
      </c>
      <c r="Q61">
        <v>117.3</v>
      </c>
      <c r="R61">
        <f t="shared" si="0"/>
        <v>6.0866419462783705E-2</v>
      </c>
    </row>
    <row r="62" spans="16:18" x14ac:dyDescent="0.35">
      <c r="P62" s="3">
        <v>45750</v>
      </c>
      <c r="Q62">
        <v>115.99</v>
      </c>
      <c r="R62">
        <f t="shared" si="0"/>
        <v>-1.1167945439045202E-2</v>
      </c>
    </row>
    <row r="63" spans="16:18" x14ac:dyDescent="0.35">
      <c r="P63" s="3">
        <v>45719</v>
      </c>
      <c r="Q63">
        <v>114.06</v>
      </c>
      <c r="R63">
        <f t="shared" si="0"/>
        <v>-1.6639365462539857E-2</v>
      </c>
    </row>
    <row r="64" spans="16:18" x14ac:dyDescent="0.35">
      <c r="P64" s="2" t="s">
        <v>49</v>
      </c>
      <c r="Q64">
        <v>124.92</v>
      </c>
      <c r="R64">
        <f t="shared" si="0"/>
        <v>9.5213045765386584E-2</v>
      </c>
    </row>
    <row r="65" spans="16:18" x14ac:dyDescent="0.35">
      <c r="P65" s="2" t="s">
        <v>50</v>
      </c>
      <c r="Q65">
        <v>120.15</v>
      </c>
      <c r="R65">
        <f t="shared" si="0"/>
        <v>-3.8184438040345769E-2</v>
      </c>
    </row>
    <row r="66" spans="16:18" x14ac:dyDescent="0.35">
      <c r="P66" s="2" t="s">
        <v>51</v>
      </c>
      <c r="Q66">
        <v>131.28</v>
      </c>
      <c r="R66">
        <f t="shared" si="0"/>
        <v>9.2634207240948729E-2</v>
      </c>
    </row>
    <row r="67" spans="16:18" x14ac:dyDescent="0.35">
      <c r="P67" s="2" t="s">
        <v>52</v>
      </c>
      <c r="Q67">
        <v>126.63</v>
      </c>
      <c r="R67">
        <f t="shared" si="0"/>
        <v>-3.542047531992687E-2</v>
      </c>
    </row>
    <row r="68" spans="16:18" x14ac:dyDescent="0.35">
      <c r="P68" s="2" t="s">
        <v>53</v>
      </c>
      <c r="Q68">
        <v>130.28</v>
      </c>
      <c r="R68">
        <f t="shared" ref="R68:R131" si="2">Q68/Q67-1</f>
        <v>2.882413330174538E-2</v>
      </c>
    </row>
    <row r="69" spans="16:18" x14ac:dyDescent="0.35">
      <c r="P69" s="2" t="s">
        <v>54</v>
      </c>
      <c r="Q69">
        <v>134.43</v>
      </c>
      <c r="R69">
        <f t="shared" si="2"/>
        <v>3.1854467301197564E-2</v>
      </c>
    </row>
    <row r="70" spans="16:18" x14ac:dyDescent="0.35">
      <c r="P70" s="2" t="s">
        <v>55</v>
      </c>
      <c r="Q70">
        <v>140.11000000000001</v>
      </c>
      <c r="R70">
        <f t="shared" si="2"/>
        <v>4.2252473406233726E-2</v>
      </c>
    </row>
    <row r="71" spans="16:18" x14ac:dyDescent="0.35">
      <c r="P71" s="2" t="s">
        <v>56</v>
      </c>
      <c r="Q71">
        <v>139.22999999999999</v>
      </c>
      <c r="R71">
        <f t="shared" si="2"/>
        <v>-6.2807793876241691E-3</v>
      </c>
    </row>
    <row r="72" spans="16:18" x14ac:dyDescent="0.35">
      <c r="P72" s="2" t="s">
        <v>57</v>
      </c>
      <c r="Q72">
        <v>139.4</v>
      </c>
      <c r="R72">
        <f t="shared" si="2"/>
        <v>1.2210012210014387E-3</v>
      </c>
    </row>
    <row r="73" spans="16:18" x14ac:dyDescent="0.35">
      <c r="P73" s="2" t="s">
        <v>58</v>
      </c>
      <c r="Q73">
        <v>138.85</v>
      </c>
      <c r="R73">
        <f t="shared" si="2"/>
        <v>-3.9454806312769763E-3</v>
      </c>
    </row>
    <row r="74" spans="16:18" x14ac:dyDescent="0.35">
      <c r="P74" s="2" t="s">
        <v>59</v>
      </c>
      <c r="Q74">
        <v>135.29</v>
      </c>
      <c r="R74">
        <f t="shared" si="2"/>
        <v>-2.5639178970111698E-2</v>
      </c>
    </row>
    <row r="75" spans="16:18" x14ac:dyDescent="0.35">
      <c r="P75" s="3">
        <v>45993</v>
      </c>
      <c r="Q75">
        <v>131.13999999999999</v>
      </c>
      <c r="R75">
        <f t="shared" si="2"/>
        <v>-3.0674846625766916E-2</v>
      </c>
    </row>
    <row r="76" spans="16:18" x14ac:dyDescent="0.35">
      <c r="P76" s="3">
        <v>45963</v>
      </c>
      <c r="Q76">
        <v>132.80000000000001</v>
      </c>
      <c r="R76">
        <f t="shared" si="2"/>
        <v>1.2658227848101555E-2</v>
      </c>
    </row>
    <row r="77" spans="16:18" x14ac:dyDescent="0.35">
      <c r="P77" s="3">
        <v>45932</v>
      </c>
      <c r="Q77">
        <v>133.57</v>
      </c>
      <c r="R77">
        <f t="shared" si="2"/>
        <v>5.7981927710841763E-3</v>
      </c>
    </row>
    <row r="78" spans="16:18" x14ac:dyDescent="0.35">
      <c r="P78" s="3">
        <v>45840</v>
      </c>
      <c r="Q78">
        <v>129.84</v>
      </c>
      <c r="R78">
        <f t="shared" si="2"/>
        <v>-2.7925432357565283E-2</v>
      </c>
    </row>
    <row r="79" spans="16:18" x14ac:dyDescent="0.35">
      <c r="P79" s="3">
        <v>45810</v>
      </c>
      <c r="Q79">
        <v>128.68</v>
      </c>
      <c r="R79">
        <f t="shared" si="2"/>
        <v>-8.9340727048674573E-3</v>
      </c>
    </row>
    <row r="80" spans="16:18" x14ac:dyDescent="0.35">
      <c r="P80" s="3">
        <v>45779</v>
      </c>
      <c r="Q80">
        <v>124.83</v>
      </c>
      <c r="R80">
        <f t="shared" si="2"/>
        <v>-2.9919179359651937E-2</v>
      </c>
    </row>
    <row r="81" spans="16:18" x14ac:dyDescent="0.35">
      <c r="P81" s="3">
        <v>45749</v>
      </c>
      <c r="Q81">
        <v>118.65</v>
      </c>
      <c r="R81">
        <f t="shared" si="2"/>
        <v>-4.9507329968757396E-2</v>
      </c>
    </row>
    <row r="82" spans="16:18" x14ac:dyDescent="0.35">
      <c r="P82" s="3">
        <v>45718</v>
      </c>
      <c r="Q82">
        <v>116.66</v>
      </c>
      <c r="R82">
        <f t="shared" si="2"/>
        <v>-1.6772018541930112E-2</v>
      </c>
    </row>
    <row r="83" spans="16:18" x14ac:dyDescent="0.35">
      <c r="P83" s="2" t="s">
        <v>60</v>
      </c>
      <c r="Q83">
        <v>120.07</v>
      </c>
      <c r="R83">
        <f t="shared" si="2"/>
        <v>2.9230241728098738E-2</v>
      </c>
    </row>
    <row r="84" spans="16:18" x14ac:dyDescent="0.35">
      <c r="P84" s="2" t="s">
        <v>61</v>
      </c>
      <c r="Q84">
        <v>124.65</v>
      </c>
      <c r="R84">
        <f t="shared" si="2"/>
        <v>3.8144415757474848E-2</v>
      </c>
    </row>
    <row r="85" spans="16:18" x14ac:dyDescent="0.35">
      <c r="P85" s="2" t="s">
        <v>62</v>
      </c>
      <c r="Q85">
        <v>123.7</v>
      </c>
      <c r="R85">
        <f t="shared" si="2"/>
        <v>-7.6213397513036352E-3</v>
      </c>
    </row>
    <row r="86" spans="16:18" x14ac:dyDescent="0.35">
      <c r="P86" s="2" t="s">
        <v>63</v>
      </c>
      <c r="Q86">
        <v>128.99</v>
      </c>
      <c r="R86">
        <f t="shared" si="2"/>
        <v>4.2764753435731606E-2</v>
      </c>
    </row>
    <row r="87" spans="16:18" x14ac:dyDescent="0.35">
      <c r="P87" s="2" t="s">
        <v>64</v>
      </c>
      <c r="Q87">
        <v>118.42</v>
      </c>
      <c r="R87">
        <f t="shared" si="2"/>
        <v>-8.1944336770292336E-2</v>
      </c>
    </row>
    <row r="88" spans="16:18" x14ac:dyDescent="0.35">
      <c r="P88" s="2" t="s">
        <v>65</v>
      </c>
      <c r="Q88">
        <v>142.62</v>
      </c>
      <c r="R88">
        <f t="shared" si="2"/>
        <v>0.2043573720655294</v>
      </c>
    </row>
    <row r="89" spans="16:18" x14ac:dyDescent="0.35">
      <c r="P89" s="2" t="s">
        <v>66</v>
      </c>
      <c r="Q89">
        <v>147.22</v>
      </c>
      <c r="R89">
        <f t="shared" si="2"/>
        <v>3.2253540877857256E-2</v>
      </c>
    </row>
    <row r="90" spans="16:18" x14ac:dyDescent="0.35">
      <c r="P90" s="2" t="s">
        <v>67</v>
      </c>
      <c r="Q90">
        <v>147.07</v>
      </c>
      <c r="R90">
        <f t="shared" si="2"/>
        <v>-1.0188833038989875E-3</v>
      </c>
    </row>
    <row r="91" spans="16:18" x14ac:dyDescent="0.35">
      <c r="P91" s="2" t="s">
        <v>68</v>
      </c>
      <c r="Q91">
        <v>140.83000000000001</v>
      </c>
      <c r="R91">
        <f t="shared" si="2"/>
        <v>-4.2428775413068442E-2</v>
      </c>
    </row>
    <row r="92" spans="16:18" x14ac:dyDescent="0.35">
      <c r="P92" s="2" t="s">
        <v>69</v>
      </c>
      <c r="Q92">
        <v>137.71</v>
      </c>
      <c r="R92">
        <f t="shared" si="2"/>
        <v>-2.2154370517645461E-2</v>
      </c>
    </row>
    <row r="93" spans="16:18" x14ac:dyDescent="0.35">
      <c r="P93" s="2" t="s">
        <v>70</v>
      </c>
      <c r="Q93">
        <v>133.57</v>
      </c>
      <c r="R93">
        <f t="shared" si="2"/>
        <v>-3.0063176239924605E-2</v>
      </c>
    </row>
    <row r="94" spans="16:18" x14ac:dyDescent="0.35">
      <c r="P94" s="2" t="s">
        <v>71</v>
      </c>
      <c r="Q94">
        <v>136.24</v>
      </c>
      <c r="R94">
        <f t="shared" si="2"/>
        <v>1.9989518604477174E-2</v>
      </c>
    </row>
    <row r="95" spans="16:18" x14ac:dyDescent="0.35">
      <c r="P95" s="2" t="s">
        <v>72</v>
      </c>
      <c r="Q95">
        <v>131.76</v>
      </c>
      <c r="R95">
        <f t="shared" si="2"/>
        <v>-3.2883147386964295E-2</v>
      </c>
    </row>
    <row r="96" spans="16:18" x14ac:dyDescent="0.35">
      <c r="P96" s="2" t="s">
        <v>73</v>
      </c>
      <c r="Q96">
        <v>133.22999999999999</v>
      </c>
      <c r="R96">
        <f t="shared" si="2"/>
        <v>1.1156648451730478E-2</v>
      </c>
    </row>
    <row r="97" spans="16:18" x14ac:dyDescent="0.35">
      <c r="P97" s="3">
        <v>45931</v>
      </c>
      <c r="Q97">
        <v>135.91</v>
      </c>
      <c r="R97">
        <f t="shared" si="2"/>
        <v>2.0115589581926052E-2</v>
      </c>
    </row>
    <row r="98" spans="16:18" x14ac:dyDescent="0.35">
      <c r="P98" s="3">
        <v>45870</v>
      </c>
      <c r="Q98">
        <v>140.11000000000001</v>
      </c>
      <c r="R98">
        <f t="shared" si="2"/>
        <v>3.0902803325730366E-2</v>
      </c>
    </row>
    <row r="99" spans="16:18" x14ac:dyDescent="0.35">
      <c r="P99" s="3">
        <v>45839</v>
      </c>
      <c r="Q99">
        <v>140.13999999999999</v>
      </c>
      <c r="R99">
        <f t="shared" si="2"/>
        <v>2.1411747912325474E-4</v>
      </c>
    </row>
    <row r="100" spans="16:18" x14ac:dyDescent="0.35">
      <c r="P100" s="3">
        <v>45809</v>
      </c>
      <c r="Q100">
        <v>149.43</v>
      </c>
      <c r="R100">
        <f t="shared" si="2"/>
        <v>6.6290852005137957E-2</v>
      </c>
    </row>
    <row r="101" spans="16:18" x14ac:dyDescent="0.35">
      <c r="P101" s="3">
        <v>45717</v>
      </c>
      <c r="Q101">
        <v>144.47</v>
      </c>
      <c r="R101">
        <f t="shared" si="2"/>
        <v>-3.3192799304021969E-2</v>
      </c>
    </row>
    <row r="102" spans="16:18" x14ac:dyDescent="0.35">
      <c r="P102" s="3">
        <v>45689</v>
      </c>
      <c r="Q102">
        <v>138.31</v>
      </c>
      <c r="R102">
        <f t="shared" si="2"/>
        <v>-4.2638610092060603E-2</v>
      </c>
    </row>
    <row r="103" spans="16:18" x14ac:dyDescent="0.35">
      <c r="P103" s="2" t="s">
        <v>74</v>
      </c>
      <c r="Q103">
        <v>134.29</v>
      </c>
      <c r="R103">
        <f t="shared" si="2"/>
        <v>-2.90651435181839E-2</v>
      </c>
    </row>
    <row r="104" spans="16:18" x14ac:dyDescent="0.35">
      <c r="P104" s="2" t="s">
        <v>75</v>
      </c>
      <c r="Q104">
        <v>137.49</v>
      </c>
      <c r="R104">
        <f t="shared" si="2"/>
        <v>2.382902673318954E-2</v>
      </c>
    </row>
    <row r="105" spans="16:18" x14ac:dyDescent="0.35">
      <c r="P105" s="2" t="s">
        <v>76</v>
      </c>
      <c r="Q105">
        <v>137.01</v>
      </c>
      <c r="R105">
        <f t="shared" si="2"/>
        <v>-3.4911629936723587E-3</v>
      </c>
    </row>
    <row r="106" spans="16:18" x14ac:dyDescent="0.35">
      <c r="P106" s="2" t="s">
        <v>77</v>
      </c>
      <c r="Q106">
        <v>139.93</v>
      </c>
      <c r="R106">
        <f t="shared" si="2"/>
        <v>2.1312312969856251E-2</v>
      </c>
    </row>
    <row r="107" spans="16:18" x14ac:dyDescent="0.35">
      <c r="P107" s="2" t="s">
        <v>78</v>
      </c>
      <c r="Q107">
        <v>140.22</v>
      </c>
      <c r="R107">
        <f t="shared" si="2"/>
        <v>2.0724648038303872E-3</v>
      </c>
    </row>
    <row r="108" spans="16:18" x14ac:dyDescent="0.35">
      <c r="P108" s="2" t="s">
        <v>79</v>
      </c>
      <c r="Q108">
        <v>139.66999999999999</v>
      </c>
      <c r="R108">
        <f t="shared" si="2"/>
        <v>-3.9224076451291889E-3</v>
      </c>
    </row>
    <row r="109" spans="16:18" x14ac:dyDescent="0.35">
      <c r="P109" s="2" t="s">
        <v>80</v>
      </c>
      <c r="Q109">
        <v>134.69999999999999</v>
      </c>
      <c r="R109">
        <f t="shared" si="2"/>
        <v>-3.5583876279802418E-2</v>
      </c>
    </row>
    <row r="110" spans="16:18" x14ac:dyDescent="0.35">
      <c r="P110" s="2" t="s">
        <v>81</v>
      </c>
      <c r="Q110">
        <v>130.68</v>
      </c>
      <c r="R110">
        <f t="shared" si="2"/>
        <v>-2.9844097995545549E-2</v>
      </c>
    </row>
    <row r="111" spans="16:18" x14ac:dyDescent="0.35">
      <c r="P111" s="2" t="s">
        <v>82</v>
      </c>
      <c r="Q111">
        <v>128.91</v>
      </c>
      <c r="R111">
        <f t="shared" si="2"/>
        <v>-1.3544536271809071E-2</v>
      </c>
    </row>
    <row r="112" spans="16:18" x14ac:dyDescent="0.35">
      <c r="P112" s="2" t="s">
        <v>83</v>
      </c>
      <c r="Q112">
        <v>130.38999999999999</v>
      </c>
      <c r="R112">
        <f t="shared" si="2"/>
        <v>1.1480878132029915E-2</v>
      </c>
    </row>
    <row r="113" spans="16:18" x14ac:dyDescent="0.35">
      <c r="P113" s="2" t="s">
        <v>84</v>
      </c>
      <c r="Q113">
        <v>132</v>
      </c>
      <c r="R113">
        <f t="shared" si="2"/>
        <v>1.2347572666615569E-2</v>
      </c>
    </row>
    <row r="114" spans="16:18" x14ac:dyDescent="0.35">
      <c r="P114" s="2" t="s">
        <v>85</v>
      </c>
      <c r="Q114">
        <v>134.25</v>
      </c>
      <c r="R114">
        <f t="shared" si="2"/>
        <v>1.7045454545454586E-2</v>
      </c>
    </row>
    <row r="115" spans="16:18" x14ac:dyDescent="0.35">
      <c r="P115" s="3">
        <v>45638</v>
      </c>
      <c r="Q115">
        <v>137.34</v>
      </c>
      <c r="R115">
        <f t="shared" si="2"/>
        <v>2.3016759776536277E-2</v>
      </c>
    </row>
    <row r="116" spans="16:18" x14ac:dyDescent="0.35">
      <c r="P116" s="3">
        <v>45608</v>
      </c>
      <c r="Q116">
        <v>139.31</v>
      </c>
      <c r="R116">
        <f t="shared" si="2"/>
        <v>1.4343963885248279E-2</v>
      </c>
    </row>
    <row r="117" spans="16:18" x14ac:dyDescent="0.35">
      <c r="P117" s="3">
        <v>45577</v>
      </c>
      <c r="Q117">
        <v>135.07</v>
      </c>
      <c r="R117">
        <f t="shared" si="2"/>
        <v>-3.0435718900294395E-2</v>
      </c>
    </row>
    <row r="118" spans="16:18" x14ac:dyDescent="0.35">
      <c r="P118" s="3">
        <v>45547</v>
      </c>
      <c r="Q118">
        <v>138.81</v>
      </c>
      <c r="R118">
        <f t="shared" si="2"/>
        <v>2.7689346264899717E-2</v>
      </c>
    </row>
    <row r="119" spans="16:18" x14ac:dyDescent="0.35">
      <c r="P119" s="3">
        <v>45455</v>
      </c>
      <c r="Q119">
        <v>142.44</v>
      </c>
      <c r="R119">
        <f t="shared" si="2"/>
        <v>2.6150853684892894E-2</v>
      </c>
    </row>
    <row r="120" spans="16:18" x14ac:dyDescent="0.35">
      <c r="P120" s="3">
        <v>45424</v>
      </c>
      <c r="Q120">
        <v>145.06</v>
      </c>
      <c r="R120">
        <f t="shared" si="2"/>
        <v>1.8393709632125832E-2</v>
      </c>
    </row>
    <row r="121" spans="16:18" x14ac:dyDescent="0.35">
      <c r="P121" s="3">
        <v>45394</v>
      </c>
      <c r="Q121">
        <v>145.13999999999999</v>
      </c>
      <c r="R121">
        <f t="shared" si="2"/>
        <v>5.5149593271730524E-4</v>
      </c>
    </row>
    <row r="122" spans="16:18" x14ac:dyDescent="0.35">
      <c r="P122" s="3">
        <v>45363</v>
      </c>
      <c r="Q122">
        <v>140.26</v>
      </c>
      <c r="R122">
        <f t="shared" si="2"/>
        <v>-3.3622709108447002E-2</v>
      </c>
    </row>
    <row r="123" spans="16:18" x14ac:dyDescent="0.35">
      <c r="P123" s="3">
        <v>45334</v>
      </c>
      <c r="Q123">
        <v>138.63</v>
      </c>
      <c r="R123">
        <f t="shared" si="2"/>
        <v>-1.1621274775417079E-2</v>
      </c>
    </row>
    <row r="124" spans="16:18" x14ac:dyDescent="0.35">
      <c r="P124" s="2" t="s">
        <v>86</v>
      </c>
      <c r="Q124">
        <v>138.25</v>
      </c>
      <c r="R124">
        <f t="shared" si="2"/>
        <v>-2.7411094279736758E-3</v>
      </c>
    </row>
    <row r="125" spans="16:18" x14ac:dyDescent="0.35">
      <c r="P125" s="2" t="s">
        <v>87</v>
      </c>
      <c r="Q125">
        <v>135.34</v>
      </c>
      <c r="R125">
        <f t="shared" si="2"/>
        <v>-2.1048824593128401E-2</v>
      </c>
    </row>
    <row r="126" spans="16:18" x14ac:dyDescent="0.35">
      <c r="P126" s="2" t="s">
        <v>88</v>
      </c>
      <c r="Q126">
        <v>136.91999999999999</v>
      </c>
      <c r="R126">
        <f t="shared" si="2"/>
        <v>1.16743017585339E-2</v>
      </c>
    </row>
    <row r="127" spans="16:18" x14ac:dyDescent="0.35">
      <c r="P127" s="2" t="s">
        <v>89</v>
      </c>
      <c r="Q127">
        <v>136.02000000000001</v>
      </c>
      <c r="R127">
        <f t="shared" si="2"/>
        <v>-6.573181419807006E-3</v>
      </c>
    </row>
    <row r="128" spans="16:18" x14ac:dyDescent="0.35">
      <c r="P128" s="2" t="s">
        <v>90</v>
      </c>
      <c r="Q128">
        <v>141.94999999999999</v>
      </c>
      <c r="R128">
        <f t="shared" si="2"/>
        <v>4.3596529922070193E-2</v>
      </c>
    </row>
    <row r="129" spans="16:18" x14ac:dyDescent="0.35">
      <c r="P129" s="2" t="s">
        <v>91</v>
      </c>
      <c r="Q129">
        <v>146.66999999999999</v>
      </c>
      <c r="R129">
        <f t="shared" si="2"/>
        <v>3.3251144769284924E-2</v>
      </c>
    </row>
    <row r="130" spans="16:18" x14ac:dyDescent="0.35">
      <c r="P130" s="2" t="s">
        <v>92</v>
      </c>
      <c r="Q130">
        <v>145.88999999999999</v>
      </c>
      <c r="R130">
        <f t="shared" si="2"/>
        <v>-5.3180609531601197E-3</v>
      </c>
    </row>
    <row r="131" spans="16:18" x14ac:dyDescent="0.35">
      <c r="P131" s="2" t="s">
        <v>93</v>
      </c>
      <c r="Q131">
        <v>147.01</v>
      </c>
      <c r="R131">
        <f t="shared" si="2"/>
        <v>7.6770169305642177E-3</v>
      </c>
    </row>
    <row r="132" spans="16:18" x14ac:dyDescent="0.35">
      <c r="P132" s="2" t="s">
        <v>94</v>
      </c>
      <c r="Q132">
        <v>140.15</v>
      </c>
      <c r="R132">
        <f t="shared" ref="R132:R195" si="3">Q132/Q131-1</f>
        <v>-4.6663492279436669E-2</v>
      </c>
    </row>
    <row r="133" spans="16:18" x14ac:dyDescent="0.35">
      <c r="P133" s="2" t="s">
        <v>95</v>
      </c>
      <c r="Q133">
        <v>141.97999999999999</v>
      </c>
      <c r="R133">
        <f t="shared" si="3"/>
        <v>1.3057438458794035E-2</v>
      </c>
    </row>
    <row r="134" spans="16:18" x14ac:dyDescent="0.35">
      <c r="P134" s="2" t="s">
        <v>96</v>
      </c>
      <c r="Q134">
        <v>146.76</v>
      </c>
      <c r="R134">
        <f t="shared" si="3"/>
        <v>3.3666713621636868E-2</v>
      </c>
    </row>
    <row r="135" spans="16:18" x14ac:dyDescent="0.35">
      <c r="P135" s="2" t="s">
        <v>97</v>
      </c>
      <c r="Q135">
        <v>146.27000000000001</v>
      </c>
      <c r="R135">
        <f t="shared" si="3"/>
        <v>-3.3387844099208586E-3</v>
      </c>
    </row>
    <row r="136" spans="16:18" x14ac:dyDescent="0.35">
      <c r="P136" s="3">
        <v>45637</v>
      </c>
      <c r="Q136">
        <v>148.29</v>
      </c>
      <c r="R136">
        <f t="shared" si="3"/>
        <v>1.3810077254392539E-2</v>
      </c>
    </row>
    <row r="137" spans="16:18" x14ac:dyDescent="0.35">
      <c r="P137" s="3">
        <v>45607</v>
      </c>
      <c r="Q137">
        <v>145.26</v>
      </c>
      <c r="R137">
        <f t="shared" si="3"/>
        <v>-2.0432935464292923E-2</v>
      </c>
    </row>
    <row r="138" spans="16:18" x14ac:dyDescent="0.35">
      <c r="P138" s="3">
        <v>45515</v>
      </c>
      <c r="Q138">
        <v>147.63</v>
      </c>
      <c r="R138">
        <f t="shared" si="3"/>
        <v>1.6315572077653995E-2</v>
      </c>
    </row>
    <row r="139" spans="16:18" x14ac:dyDescent="0.35">
      <c r="P139" s="3">
        <v>45484</v>
      </c>
      <c r="Q139">
        <v>148.88</v>
      </c>
      <c r="R139">
        <f t="shared" si="3"/>
        <v>8.467113730271647E-3</v>
      </c>
    </row>
    <row r="140" spans="16:18" x14ac:dyDescent="0.35">
      <c r="P140" s="3">
        <v>45454</v>
      </c>
      <c r="Q140">
        <v>145.61000000000001</v>
      </c>
      <c r="R140">
        <f t="shared" si="3"/>
        <v>-2.1963997850617867E-2</v>
      </c>
    </row>
    <row r="141" spans="16:18" x14ac:dyDescent="0.35">
      <c r="P141" s="3">
        <v>45423</v>
      </c>
      <c r="Q141">
        <v>139.91</v>
      </c>
      <c r="R141">
        <f t="shared" si="3"/>
        <v>-3.9145663072591264E-2</v>
      </c>
    </row>
    <row r="142" spans="16:18" x14ac:dyDescent="0.35">
      <c r="P142" s="3">
        <v>45393</v>
      </c>
      <c r="Q142">
        <v>136.05000000000001</v>
      </c>
      <c r="R142">
        <f t="shared" si="3"/>
        <v>-2.7589164462868854E-2</v>
      </c>
    </row>
    <row r="143" spans="16:18" x14ac:dyDescent="0.35">
      <c r="P143" s="3">
        <v>45302</v>
      </c>
      <c r="Q143">
        <v>135.4</v>
      </c>
      <c r="R143">
        <f t="shared" si="3"/>
        <v>-4.7776552737964773E-3</v>
      </c>
    </row>
    <row r="144" spans="16:18" x14ac:dyDescent="0.35">
      <c r="P144" s="2" t="s">
        <v>98</v>
      </c>
      <c r="Q144">
        <v>132.76</v>
      </c>
      <c r="R144">
        <f t="shared" si="3"/>
        <v>-1.9497784342688451E-2</v>
      </c>
    </row>
    <row r="145" spans="16:18" x14ac:dyDescent="0.35">
      <c r="P145" s="2" t="s">
        <v>99</v>
      </c>
      <c r="Q145">
        <v>139.33500000000001</v>
      </c>
      <c r="R145">
        <f t="shared" si="3"/>
        <v>4.9525459475745937E-2</v>
      </c>
    </row>
    <row r="146" spans="16:18" x14ac:dyDescent="0.35">
      <c r="P146" s="2" t="s">
        <v>100</v>
      </c>
      <c r="Q146">
        <v>141.25</v>
      </c>
      <c r="R146">
        <f t="shared" si="3"/>
        <v>1.3743854738579531E-2</v>
      </c>
    </row>
    <row r="147" spans="16:18" x14ac:dyDescent="0.35">
      <c r="P147" s="2" t="s">
        <v>101</v>
      </c>
      <c r="Q147">
        <v>140.52000000000001</v>
      </c>
      <c r="R147">
        <f t="shared" si="3"/>
        <v>-5.1681415929202279E-3</v>
      </c>
    </row>
    <row r="148" spans="16:18" x14ac:dyDescent="0.35">
      <c r="P148" s="2" t="s">
        <v>102</v>
      </c>
      <c r="Q148">
        <v>141.54</v>
      </c>
      <c r="R148">
        <f t="shared" si="3"/>
        <v>7.2587532023908885E-3</v>
      </c>
    </row>
    <row r="149" spans="16:18" x14ac:dyDescent="0.35">
      <c r="P149" s="2" t="s">
        <v>103</v>
      </c>
      <c r="Q149">
        <v>140.41</v>
      </c>
      <c r="R149">
        <f t="shared" si="3"/>
        <v>-7.98360887381655E-3</v>
      </c>
    </row>
    <row r="150" spans="16:18" x14ac:dyDescent="0.35">
      <c r="P150" s="2" t="s">
        <v>104</v>
      </c>
      <c r="Q150">
        <v>139.56</v>
      </c>
      <c r="R150">
        <f t="shared" si="3"/>
        <v>-6.053699878926011E-3</v>
      </c>
    </row>
    <row r="151" spans="16:18" x14ac:dyDescent="0.35">
      <c r="P151" s="2" t="s">
        <v>105</v>
      </c>
      <c r="Q151">
        <v>143.59</v>
      </c>
      <c r="R151">
        <f t="shared" si="3"/>
        <v>2.8876468902264252E-2</v>
      </c>
    </row>
    <row r="152" spans="16:18" x14ac:dyDescent="0.35">
      <c r="P152" s="2" t="s">
        <v>106</v>
      </c>
      <c r="Q152">
        <v>143.71</v>
      </c>
      <c r="R152">
        <f t="shared" si="3"/>
        <v>8.357127933700248E-4</v>
      </c>
    </row>
    <row r="153" spans="16:18" x14ac:dyDescent="0.35">
      <c r="P153" s="2" t="s">
        <v>107</v>
      </c>
      <c r="Q153">
        <v>138</v>
      </c>
      <c r="R153">
        <f t="shared" si="3"/>
        <v>-3.9732795212580996E-2</v>
      </c>
    </row>
    <row r="154" spans="16:18" x14ac:dyDescent="0.35">
      <c r="P154" s="2" t="s">
        <v>108</v>
      </c>
      <c r="Q154">
        <v>136.93</v>
      </c>
      <c r="R154">
        <f t="shared" si="3"/>
        <v>-7.7536231884057782E-3</v>
      </c>
    </row>
    <row r="155" spans="16:18" x14ac:dyDescent="0.35">
      <c r="P155" s="2" t="s">
        <v>109</v>
      </c>
      <c r="Q155">
        <v>135.72</v>
      </c>
      <c r="R155">
        <f t="shared" si="3"/>
        <v>-8.8366318556927226E-3</v>
      </c>
    </row>
    <row r="156" spans="16:18" x14ac:dyDescent="0.35">
      <c r="P156" s="2" t="s">
        <v>110</v>
      </c>
      <c r="Q156">
        <v>131.6</v>
      </c>
      <c r="R156">
        <f t="shared" si="3"/>
        <v>-3.0356616563513183E-2</v>
      </c>
    </row>
    <row r="157" spans="16:18" x14ac:dyDescent="0.35">
      <c r="P157" s="2" t="s">
        <v>111</v>
      </c>
      <c r="Q157">
        <v>138.07</v>
      </c>
      <c r="R157">
        <f t="shared" si="3"/>
        <v>4.9164133738601734E-2</v>
      </c>
    </row>
    <row r="158" spans="16:18" x14ac:dyDescent="0.35">
      <c r="P158" s="3">
        <v>45606</v>
      </c>
      <c r="Q158">
        <v>134.80000000000001</v>
      </c>
      <c r="R158">
        <f t="shared" si="3"/>
        <v>-2.3683638733975387E-2</v>
      </c>
    </row>
    <row r="159" spans="16:18" x14ac:dyDescent="0.35">
      <c r="P159" s="3">
        <v>45575</v>
      </c>
      <c r="Q159">
        <v>134.81</v>
      </c>
      <c r="R159">
        <f t="shared" si="3"/>
        <v>7.4183976261021911E-5</v>
      </c>
    </row>
    <row r="160" spans="16:18" x14ac:dyDescent="0.35">
      <c r="P160" s="3">
        <v>45545</v>
      </c>
      <c r="Q160">
        <v>132.65</v>
      </c>
      <c r="R160">
        <f t="shared" si="3"/>
        <v>-1.6022550255915702E-2</v>
      </c>
    </row>
    <row r="161" spans="16:18" x14ac:dyDescent="0.35">
      <c r="P161" s="3">
        <v>45514</v>
      </c>
      <c r="Q161">
        <v>132.88999999999999</v>
      </c>
      <c r="R161">
        <f t="shared" si="3"/>
        <v>1.8092725216733996E-3</v>
      </c>
    </row>
    <row r="162" spans="16:18" x14ac:dyDescent="0.35">
      <c r="P162" s="3">
        <v>45483</v>
      </c>
      <c r="Q162">
        <v>127.72</v>
      </c>
      <c r="R162">
        <f t="shared" si="3"/>
        <v>-3.8904356986981581E-2</v>
      </c>
    </row>
    <row r="163" spans="16:18" x14ac:dyDescent="0.35">
      <c r="P163" s="3">
        <v>45392</v>
      </c>
      <c r="Q163">
        <v>124.92</v>
      </c>
      <c r="R163">
        <f t="shared" si="3"/>
        <v>-2.1922956467272159E-2</v>
      </c>
    </row>
    <row r="164" spans="16:18" x14ac:dyDescent="0.35">
      <c r="P164" s="3">
        <v>45361</v>
      </c>
      <c r="Q164">
        <v>122.85</v>
      </c>
      <c r="R164">
        <f t="shared" si="3"/>
        <v>-1.6570605187319898E-2</v>
      </c>
    </row>
    <row r="165" spans="16:18" x14ac:dyDescent="0.35">
      <c r="P165" s="3">
        <v>45332</v>
      </c>
      <c r="Q165">
        <v>118.85</v>
      </c>
      <c r="R165">
        <f t="shared" si="3"/>
        <v>-3.2560032560032592E-2</v>
      </c>
    </row>
    <row r="166" spans="16:18" x14ac:dyDescent="0.35">
      <c r="P166" s="3">
        <v>45301</v>
      </c>
      <c r="Q166">
        <v>117</v>
      </c>
      <c r="R166">
        <f t="shared" si="3"/>
        <v>-1.5565839293226746E-2</v>
      </c>
    </row>
    <row r="167" spans="16:18" x14ac:dyDescent="0.35">
      <c r="P167" s="2" t="s">
        <v>112</v>
      </c>
      <c r="Q167">
        <v>121.44</v>
      </c>
      <c r="R167">
        <f t="shared" si="3"/>
        <v>3.7948717948717903E-2</v>
      </c>
    </row>
    <row r="168" spans="16:18" x14ac:dyDescent="0.35">
      <c r="P168" s="2" t="s">
        <v>113</v>
      </c>
      <c r="Q168">
        <v>121.4</v>
      </c>
      <c r="R168">
        <f t="shared" si="3"/>
        <v>-3.2938076416333395E-4</v>
      </c>
    </row>
    <row r="169" spans="16:18" x14ac:dyDescent="0.35">
      <c r="P169" s="2" t="s">
        <v>114</v>
      </c>
      <c r="Q169">
        <v>124.04</v>
      </c>
      <c r="R169">
        <f t="shared" si="3"/>
        <v>2.1746293245469506E-2</v>
      </c>
    </row>
    <row r="170" spans="16:18" x14ac:dyDescent="0.35">
      <c r="P170" s="2" t="s">
        <v>115</v>
      </c>
      <c r="Q170">
        <v>123.51</v>
      </c>
      <c r="R170">
        <f t="shared" si="3"/>
        <v>-4.2728152208965087E-3</v>
      </c>
    </row>
    <row r="171" spans="16:18" x14ac:dyDescent="0.35">
      <c r="P171" s="2" t="s">
        <v>116</v>
      </c>
      <c r="Q171">
        <v>120.87</v>
      </c>
      <c r="R171">
        <f t="shared" si="3"/>
        <v>-2.137478746660193E-2</v>
      </c>
    </row>
    <row r="172" spans="16:18" x14ac:dyDescent="0.35">
      <c r="P172" s="2" t="s">
        <v>117</v>
      </c>
      <c r="Q172">
        <v>116.26</v>
      </c>
      <c r="R172">
        <f t="shared" si="3"/>
        <v>-3.8140150574997977E-2</v>
      </c>
    </row>
    <row r="173" spans="16:18" x14ac:dyDescent="0.35">
      <c r="P173" s="2" t="s">
        <v>118</v>
      </c>
      <c r="Q173">
        <v>116</v>
      </c>
      <c r="R173">
        <f t="shared" si="3"/>
        <v>-2.2363667641494001E-3</v>
      </c>
    </row>
    <row r="174" spans="16:18" x14ac:dyDescent="0.35">
      <c r="P174" s="2" t="s">
        <v>119</v>
      </c>
      <c r="Q174">
        <v>117.87</v>
      </c>
      <c r="R174">
        <f t="shared" si="3"/>
        <v>1.6120689655172438E-2</v>
      </c>
    </row>
    <row r="175" spans="16:18" x14ac:dyDescent="0.35">
      <c r="P175" s="2" t="s">
        <v>120</v>
      </c>
      <c r="Q175">
        <v>113.37</v>
      </c>
      <c r="R175">
        <f t="shared" si="3"/>
        <v>-3.8177653346907592E-2</v>
      </c>
    </row>
    <row r="176" spans="16:18" x14ac:dyDescent="0.35">
      <c r="P176" s="2" t="s">
        <v>121</v>
      </c>
      <c r="Q176">
        <v>115.59</v>
      </c>
      <c r="R176">
        <f t="shared" si="3"/>
        <v>1.9581899973537986E-2</v>
      </c>
    </row>
    <row r="177" spans="16:18" x14ac:dyDescent="0.35">
      <c r="P177" s="2" t="s">
        <v>122</v>
      </c>
      <c r="Q177">
        <v>116.78</v>
      </c>
      <c r="R177">
        <f t="shared" si="3"/>
        <v>1.0295008218704105E-2</v>
      </c>
    </row>
    <row r="178" spans="16:18" x14ac:dyDescent="0.35">
      <c r="P178" s="2" t="s">
        <v>123</v>
      </c>
      <c r="Q178">
        <v>119.1</v>
      </c>
      <c r="R178">
        <f t="shared" si="3"/>
        <v>1.9866415482103106E-2</v>
      </c>
    </row>
    <row r="179" spans="16:18" x14ac:dyDescent="0.35">
      <c r="P179" s="3">
        <v>45635</v>
      </c>
      <c r="Q179">
        <v>119.14</v>
      </c>
      <c r="R179">
        <f t="shared" si="3"/>
        <v>3.3585222502097167E-4</v>
      </c>
    </row>
    <row r="180" spans="16:18" x14ac:dyDescent="0.35">
      <c r="P180" s="3">
        <v>45605</v>
      </c>
      <c r="Q180">
        <v>116.91</v>
      </c>
      <c r="R180">
        <f t="shared" si="3"/>
        <v>-1.8717475239214409E-2</v>
      </c>
    </row>
    <row r="181" spans="16:18" x14ac:dyDescent="0.35">
      <c r="P181" s="3">
        <v>45574</v>
      </c>
      <c r="Q181">
        <v>108.1</v>
      </c>
      <c r="R181">
        <f t="shared" si="3"/>
        <v>-7.5357112308613527E-2</v>
      </c>
    </row>
    <row r="182" spans="16:18" x14ac:dyDescent="0.35">
      <c r="P182" s="3">
        <v>45544</v>
      </c>
      <c r="Q182">
        <v>106.47</v>
      </c>
      <c r="R182">
        <f t="shared" si="3"/>
        <v>-1.5078630897317202E-2</v>
      </c>
    </row>
    <row r="183" spans="16:18" x14ac:dyDescent="0.35">
      <c r="P183" s="3">
        <v>45452</v>
      </c>
      <c r="Q183">
        <v>102.83</v>
      </c>
      <c r="R183">
        <f t="shared" si="3"/>
        <v>-3.4188034188034178E-2</v>
      </c>
    </row>
    <row r="184" spans="16:18" x14ac:dyDescent="0.35">
      <c r="P184" s="3">
        <v>45421</v>
      </c>
      <c r="Q184">
        <v>107.21</v>
      </c>
      <c r="R184">
        <f t="shared" si="3"/>
        <v>4.2594573568024874E-2</v>
      </c>
    </row>
    <row r="185" spans="16:18" x14ac:dyDescent="0.35">
      <c r="P185" s="3">
        <v>45391</v>
      </c>
      <c r="Q185">
        <v>106.21</v>
      </c>
      <c r="R185">
        <f t="shared" si="3"/>
        <v>-9.3274881074526528E-3</v>
      </c>
    </row>
    <row r="186" spans="16:18" x14ac:dyDescent="0.35">
      <c r="P186" s="3">
        <v>45360</v>
      </c>
      <c r="Q186">
        <v>108</v>
      </c>
      <c r="R186">
        <f t="shared" si="3"/>
        <v>1.6853403634309538E-2</v>
      </c>
    </row>
    <row r="187" spans="16:18" x14ac:dyDescent="0.35">
      <c r="P187" s="2" t="s">
        <v>124</v>
      </c>
      <c r="Q187">
        <v>119.37</v>
      </c>
      <c r="R187">
        <f t="shared" si="3"/>
        <v>0.1052777777777778</v>
      </c>
    </row>
    <row r="188" spans="16:18" x14ac:dyDescent="0.35">
      <c r="P188" s="2" t="s">
        <v>125</v>
      </c>
      <c r="Q188">
        <v>117.59</v>
      </c>
      <c r="R188">
        <f t="shared" si="3"/>
        <v>-1.4911619334841308E-2</v>
      </c>
    </row>
    <row r="189" spans="16:18" x14ac:dyDescent="0.35">
      <c r="P189" s="2" t="s">
        <v>126</v>
      </c>
      <c r="Q189">
        <v>125.61</v>
      </c>
      <c r="R189">
        <f t="shared" si="3"/>
        <v>6.8203078493069169E-2</v>
      </c>
    </row>
    <row r="190" spans="16:18" x14ac:dyDescent="0.35">
      <c r="P190" s="2" t="s">
        <v>127</v>
      </c>
      <c r="Q190">
        <v>128.30000000000001</v>
      </c>
      <c r="R190">
        <f t="shared" si="3"/>
        <v>2.1415492397102165E-2</v>
      </c>
    </row>
    <row r="191" spans="16:18" x14ac:dyDescent="0.35">
      <c r="P191" s="2" t="s">
        <v>128</v>
      </c>
      <c r="Q191">
        <v>126.46</v>
      </c>
      <c r="R191">
        <f t="shared" si="3"/>
        <v>-1.4341387373343895E-2</v>
      </c>
    </row>
    <row r="192" spans="16:18" x14ac:dyDescent="0.35">
      <c r="P192" s="2" t="s">
        <v>129</v>
      </c>
      <c r="Q192">
        <v>129.37</v>
      </c>
      <c r="R192">
        <f t="shared" si="3"/>
        <v>2.3011228847066301E-2</v>
      </c>
    </row>
    <row r="193" spans="16:18" x14ac:dyDescent="0.35">
      <c r="P193" s="2" t="s">
        <v>130</v>
      </c>
      <c r="Q193">
        <v>123.74</v>
      </c>
      <c r="R193">
        <f t="shared" si="3"/>
        <v>-4.3518590090438347E-2</v>
      </c>
    </row>
    <row r="194" spans="16:18" x14ac:dyDescent="0.35">
      <c r="P194" s="2" t="s">
        <v>131</v>
      </c>
      <c r="Q194">
        <v>128.5</v>
      </c>
      <c r="R194">
        <f t="shared" si="3"/>
        <v>3.8467754970098689E-2</v>
      </c>
    </row>
    <row r="195" spans="16:18" x14ac:dyDescent="0.35">
      <c r="P195" s="2" t="s">
        <v>132</v>
      </c>
      <c r="Q195">
        <v>127.25</v>
      </c>
      <c r="R195">
        <f t="shared" si="3"/>
        <v>-9.7276264591439343E-3</v>
      </c>
    </row>
    <row r="196" spans="16:18" x14ac:dyDescent="0.35">
      <c r="P196" s="2" t="s">
        <v>133</v>
      </c>
      <c r="Q196">
        <v>130</v>
      </c>
      <c r="R196">
        <f t="shared" ref="R196:R251" si="4">Q196/Q195-1</f>
        <v>2.16110019646365E-2</v>
      </c>
    </row>
    <row r="197" spans="16:18" x14ac:dyDescent="0.35">
      <c r="P197" s="2" t="s">
        <v>134</v>
      </c>
      <c r="Q197">
        <v>124.58</v>
      </c>
      <c r="R197">
        <f t="shared" si="4"/>
        <v>-4.1692307692307695E-2</v>
      </c>
    </row>
    <row r="198" spans="16:18" x14ac:dyDescent="0.35">
      <c r="P198" s="2" t="s">
        <v>135</v>
      </c>
      <c r="Q198">
        <v>122.86</v>
      </c>
      <c r="R198">
        <f t="shared" si="4"/>
        <v>-1.3806389468614566E-2</v>
      </c>
    </row>
    <row r="199" spans="16:18" x14ac:dyDescent="0.35">
      <c r="P199" s="2" t="s">
        <v>136</v>
      </c>
      <c r="Q199">
        <v>118.08</v>
      </c>
      <c r="R199">
        <f t="shared" si="4"/>
        <v>-3.8906071951815058E-2</v>
      </c>
    </row>
    <row r="200" spans="16:18" x14ac:dyDescent="0.35">
      <c r="P200" s="2" t="s">
        <v>137</v>
      </c>
      <c r="Q200">
        <v>116.14</v>
      </c>
      <c r="R200">
        <f t="shared" si="4"/>
        <v>-1.6429539295392925E-2</v>
      </c>
    </row>
    <row r="201" spans="16:18" x14ac:dyDescent="0.35">
      <c r="P201" s="3">
        <v>45634</v>
      </c>
      <c r="Q201">
        <v>109.02</v>
      </c>
      <c r="R201">
        <f t="shared" si="4"/>
        <v>-6.1305321164112359E-2</v>
      </c>
    </row>
    <row r="202" spans="16:18" x14ac:dyDescent="0.35">
      <c r="P202" s="3">
        <v>45543</v>
      </c>
      <c r="Q202">
        <v>104.75</v>
      </c>
      <c r="R202">
        <f t="shared" si="4"/>
        <v>-3.9167125298110395E-2</v>
      </c>
    </row>
    <row r="203" spans="16:18" x14ac:dyDescent="0.35">
      <c r="P203" s="3">
        <v>45512</v>
      </c>
      <c r="Q203">
        <v>104.97</v>
      </c>
      <c r="R203">
        <f t="shared" si="4"/>
        <v>2.1002386634845216E-3</v>
      </c>
    </row>
    <row r="204" spans="16:18" x14ac:dyDescent="0.35">
      <c r="P204" s="3">
        <v>45481</v>
      </c>
      <c r="Q204">
        <v>98.91</v>
      </c>
      <c r="R204">
        <f t="shared" si="4"/>
        <v>-5.7730780222920886E-2</v>
      </c>
    </row>
    <row r="205" spans="16:18" x14ac:dyDescent="0.35">
      <c r="P205" s="3">
        <v>45451</v>
      </c>
      <c r="Q205">
        <v>104.25</v>
      </c>
      <c r="R205">
        <f t="shared" si="4"/>
        <v>5.3988474370640027E-2</v>
      </c>
    </row>
    <row r="206" spans="16:18" x14ac:dyDescent="0.35">
      <c r="P206" s="3">
        <v>45420</v>
      </c>
      <c r="Q206">
        <v>100.45</v>
      </c>
      <c r="R206">
        <f t="shared" si="4"/>
        <v>-3.6450839328537099E-2</v>
      </c>
    </row>
    <row r="207" spans="16:18" x14ac:dyDescent="0.35">
      <c r="P207" s="3">
        <v>45330</v>
      </c>
      <c r="Q207">
        <v>107.27</v>
      </c>
      <c r="R207">
        <f t="shared" si="4"/>
        <v>6.7894474863115839E-2</v>
      </c>
    </row>
    <row r="208" spans="16:18" x14ac:dyDescent="0.35">
      <c r="P208" s="3">
        <v>45299</v>
      </c>
      <c r="Q208">
        <v>109.21</v>
      </c>
      <c r="R208">
        <f t="shared" si="4"/>
        <v>1.8085205556073403E-2</v>
      </c>
    </row>
    <row r="209" spans="16:18" x14ac:dyDescent="0.35">
      <c r="P209" s="2" t="s">
        <v>138</v>
      </c>
      <c r="Q209">
        <v>117.02</v>
      </c>
      <c r="R209">
        <f t="shared" si="4"/>
        <v>7.1513597655892269E-2</v>
      </c>
    </row>
    <row r="210" spans="16:18" x14ac:dyDescent="0.35">
      <c r="P210" s="2" t="s">
        <v>139</v>
      </c>
      <c r="Q210">
        <v>103.73</v>
      </c>
      <c r="R210">
        <f t="shared" si="4"/>
        <v>-0.11357032985814386</v>
      </c>
    </row>
    <row r="211" spans="16:18" x14ac:dyDescent="0.35">
      <c r="P211" s="2" t="s">
        <v>140</v>
      </c>
      <c r="Q211">
        <v>111.59</v>
      </c>
      <c r="R211">
        <f t="shared" si="4"/>
        <v>7.5773643111925137E-2</v>
      </c>
    </row>
    <row r="212" spans="16:18" x14ac:dyDescent="0.35">
      <c r="P212" s="2" t="s">
        <v>141</v>
      </c>
      <c r="Q212">
        <v>113.06</v>
      </c>
      <c r="R212">
        <f t="shared" si="4"/>
        <v>1.3173223407115353E-2</v>
      </c>
    </row>
    <row r="213" spans="16:18" x14ac:dyDescent="0.35">
      <c r="P213" s="2" t="s">
        <v>142</v>
      </c>
      <c r="Q213">
        <v>112.28</v>
      </c>
      <c r="R213">
        <f t="shared" si="4"/>
        <v>-6.8989916858305245E-3</v>
      </c>
    </row>
    <row r="214" spans="16:18" x14ac:dyDescent="0.35">
      <c r="P214" s="2" t="s">
        <v>143</v>
      </c>
      <c r="Q214">
        <v>114.25</v>
      </c>
      <c r="R214">
        <f t="shared" si="4"/>
        <v>1.7545422158888435E-2</v>
      </c>
    </row>
    <row r="215" spans="16:18" x14ac:dyDescent="0.35">
      <c r="P215" s="2" t="s">
        <v>144</v>
      </c>
      <c r="Q215">
        <v>122.59</v>
      </c>
      <c r="R215">
        <f t="shared" si="4"/>
        <v>7.2997811816192693E-2</v>
      </c>
    </row>
    <row r="216" spans="16:18" x14ac:dyDescent="0.35">
      <c r="P216" s="2" t="s">
        <v>145</v>
      </c>
      <c r="Q216">
        <v>123.54</v>
      </c>
      <c r="R216">
        <f t="shared" si="4"/>
        <v>7.7494085977649618E-3</v>
      </c>
    </row>
    <row r="217" spans="16:18" x14ac:dyDescent="0.35">
      <c r="P217" s="2" t="s">
        <v>146</v>
      </c>
      <c r="Q217">
        <v>117.93</v>
      </c>
      <c r="R217">
        <f t="shared" si="4"/>
        <v>-4.5410393394851867E-2</v>
      </c>
    </row>
    <row r="218" spans="16:18" x14ac:dyDescent="0.35">
      <c r="P218" s="2" t="s">
        <v>147</v>
      </c>
      <c r="Q218">
        <v>121.09</v>
      </c>
      <c r="R218">
        <f t="shared" si="4"/>
        <v>2.679555668616973E-2</v>
      </c>
    </row>
    <row r="219" spans="16:18" x14ac:dyDescent="0.35">
      <c r="P219" s="2" t="s">
        <v>148</v>
      </c>
      <c r="Q219">
        <v>117.99</v>
      </c>
      <c r="R219">
        <f t="shared" si="4"/>
        <v>-2.5600792798744831E-2</v>
      </c>
    </row>
    <row r="220" spans="16:18" x14ac:dyDescent="0.35">
      <c r="P220" s="2" t="s">
        <v>149</v>
      </c>
      <c r="Q220">
        <v>126.36</v>
      </c>
      <c r="R220">
        <f t="shared" si="4"/>
        <v>7.0938215102974933E-2</v>
      </c>
    </row>
    <row r="221" spans="16:18" x14ac:dyDescent="0.35">
      <c r="P221" s="2" t="s">
        <v>150</v>
      </c>
      <c r="Q221">
        <v>128.44</v>
      </c>
      <c r="R221">
        <f t="shared" si="4"/>
        <v>1.6460905349794164E-2</v>
      </c>
    </row>
    <row r="222" spans="16:18" x14ac:dyDescent="0.35">
      <c r="P222" s="3">
        <v>45633</v>
      </c>
      <c r="Q222">
        <v>129.24</v>
      </c>
      <c r="R222">
        <f t="shared" si="4"/>
        <v>6.228589224540837E-3</v>
      </c>
    </row>
    <row r="223" spans="16:18" x14ac:dyDescent="0.35">
      <c r="P223" s="3">
        <v>45603</v>
      </c>
      <c r="Q223">
        <v>127.4</v>
      </c>
      <c r="R223">
        <f t="shared" si="4"/>
        <v>-1.4237078303930728E-2</v>
      </c>
    </row>
    <row r="224" spans="16:18" x14ac:dyDescent="0.35">
      <c r="P224" s="3">
        <v>45572</v>
      </c>
      <c r="Q224">
        <v>134.91</v>
      </c>
      <c r="R224">
        <f t="shared" si="4"/>
        <v>5.8948194662480358E-2</v>
      </c>
    </row>
    <row r="225" spans="16:18" x14ac:dyDescent="0.35">
      <c r="P225" s="3">
        <v>45542</v>
      </c>
      <c r="Q225">
        <v>131.38</v>
      </c>
      <c r="R225">
        <f t="shared" si="4"/>
        <v>-2.6165591876065486E-2</v>
      </c>
    </row>
    <row r="226" spans="16:18" x14ac:dyDescent="0.35">
      <c r="P226" s="3">
        <v>45511</v>
      </c>
      <c r="Q226">
        <v>128.19999999999999</v>
      </c>
      <c r="R226">
        <f t="shared" si="4"/>
        <v>-2.4204597351195067E-2</v>
      </c>
    </row>
    <row r="227" spans="16:18" x14ac:dyDescent="0.35">
      <c r="P227" s="3">
        <v>45419</v>
      </c>
      <c r="Q227">
        <v>125.83</v>
      </c>
      <c r="R227">
        <f t="shared" si="4"/>
        <v>-1.8486739469578684E-2</v>
      </c>
    </row>
    <row r="228" spans="16:18" x14ac:dyDescent="0.35">
      <c r="P228" s="3">
        <v>45358</v>
      </c>
      <c r="Q228">
        <v>128.28</v>
      </c>
      <c r="R228">
        <f t="shared" si="4"/>
        <v>1.9470714456012006E-2</v>
      </c>
    </row>
    <row r="229" spans="16:18" x14ac:dyDescent="0.35">
      <c r="P229" s="3">
        <v>45329</v>
      </c>
      <c r="Q229">
        <v>122.67</v>
      </c>
      <c r="R229">
        <f t="shared" si="4"/>
        <v>-4.3732460243217974E-2</v>
      </c>
    </row>
    <row r="230" spans="16:18" x14ac:dyDescent="0.35">
      <c r="P230" s="3">
        <v>45298</v>
      </c>
      <c r="Q230">
        <v>124.3</v>
      </c>
      <c r="R230">
        <f t="shared" si="4"/>
        <v>1.328768239993483E-2</v>
      </c>
    </row>
    <row r="231" spans="16:18" x14ac:dyDescent="0.35">
      <c r="P231" s="2" t="s">
        <v>151</v>
      </c>
      <c r="Q231">
        <v>123.54</v>
      </c>
      <c r="R231">
        <f t="shared" si="4"/>
        <v>-6.1142397425582029E-3</v>
      </c>
    </row>
    <row r="232" spans="16:18" x14ac:dyDescent="0.35">
      <c r="P232" s="2" t="s">
        <v>152</v>
      </c>
      <c r="Q232">
        <v>123.99</v>
      </c>
      <c r="R232">
        <f t="shared" si="4"/>
        <v>3.6425449247206032E-3</v>
      </c>
    </row>
    <row r="233" spans="16:18" x14ac:dyDescent="0.35">
      <c r="P233" s="2" t="s">
        <v>153</v>
      </c>
      <c r="Q233">
        <v>126.4</v>
      </c>
      <c r="R233">
        <f t="shared" si="4"/>
        <v>1.9437051375110981E-2</v>
      </c>
    </row>
    <row r="234" spans="16:18" x14ac:dyDescent="0.35">
      <c r="P234" s="2" t="s">
        <v>154</v>
      </c>
      <c r="Q234">
        <v>126.09</v>
      </c>
      <c r="R234">
        <f t="shared" si="4"/>
        <v>-2.4525316455696888E-3</v>
      </c>
    </row>
    <row r="235" spans="16:18" x14ac:dyDescent="0.35">
      <c r="P235" s="2" t="s">
        <v>155</v>
      </c>
      <c r="Q235">
        <v>118.11</v>
      </c>
      <c r="R235">
        <f t="shared" si="4"/>
        <v>-6.3288127527956206E-2</v>
      </c>
    </row>
    <row r="236" spans="16:18" x14ac:dyDescent="0.35">
      <c r="P236" s="2" t="s">
        <v>156</v>
      </c>
      <c r="Q236">
        <v>126.57</v>
      </c>
      <c r="R236">
        <f t="shared" si="4"/>
        <v>7.1628143256286414E-2</v>
      </c>
    </row>
    <row r="237" spans="16:18" x14ac:dyDescent="0.35">
      <c r="P237" s="2" t="s">
        <v>157</v>
      </c>
      <c r="Q237">
        <v>130.78</v>
      </c>
      <c r="R237">
        <f t="shared" si="4"/>
        <v>3.3262226435964326E-2</v>
      </c>
    </row>
    <row r="238" spans="16:18" x14ac:dyDescent="0.35">
      <c r="P238" s="2" t="s">
        <v>158</v>
      </c>
      <c r="Q238">
        <v>135.58000000000001</v>
      </c>
      <c r="R238">
        <f t="shared" si="4"/>
        <v>3.6702859764490059E-2</v>
      </c>
    </row>
    <row r="239" spans="16:18" x14ac:dyDescent="0.35">
      <c r="P239" s="2" t="s">
        <v>159</v>
      </c>
      <c r="Q239">
        <v>130.97999999999999</v>
      </c>
      <c r="R239">
        <f t="shared" si="4"/>
        <v>-3.3928308010031105E-2</v>
      </c>
    </row>
    <row r="240" spans="16:18" x14ac:dyDescent="0.35">
      <c r="P240" s="2" t="s">
        <v>160</v>
      </c>
      <c r="Q240">
        <v>131.88</v>
      </c>
      <c r="R240">
        <f t="shared" si="4"/>
        <v>6.8712780577186994E-3</v>
      </c>
    </row>
    <row r="241" spans="16:18" x14ac:dyDescent="0.35">
      <c r="P241" s="2" t="s">
        <v>161</v>
      </c>
      <c r="Q241">
        <v>129.61000000000001</v>
      </c>
      <c r="R241">
        <f t="shared" si="4"/>
        <v>-1.7212617531088714E-2</v>
      </c>
    </row>
    <row r="242" spans="16:18" x14ac:dyDescent="0.35">
      <c r="P242" s="3">
        <v>45632</v>
      </c>
      <c r="Q242">
        <v>125.2</v>
      </c>
      <c r="R242">
        <f t="shared" si="4"/>
        <v>-3.4025152380217638E-2</v>
      </c>
    </row>
    <row r="243" spans="16:18" x14ac:dyDescent="0.35">
      <c r="P243" s="3">
        <v>45602</v>
      </c>
      <c r="Q243">
        <v>120.91</v>
      </c>
      <c r="R243">
        <f t="shared" si="4"/>
        <v>-3.4265175718849905E-2</v>
      </c>
    </row>
    <row r="244" spans="16:18" x14ac:dyDescent="0.35">
      <c r="P244" s="3">
        <v>45571</v>
      </c>
      <c r="Q244">
        <v>121.79</v>
      </c>
      <c r="R244">
        <f t="shared" si="4"/>
        <v>7.2781407658590869E-3</v>
      </c>
    </row>
    <row r="245" spans="16:18" x14ac:dyDescent="0.35">
      <c r="P245" s="3">
        <v>45479</v>
      </c>
      <c r="Q245">
        <v>120.88800000000001</v>
      </c>
      <c r="R245">
        <f t="shared" si="4"/>
        <v>-7.4061909844814755E-3</v>
      </c>
    </row>
    <row r="246" spans="16:18" x14ac:dyDescent="0.35">
      <c r="P246" s="3">
        <v>45449</v>
      </c>
      <c r="Q246">
        <v>120.998</v>
      </c>
      <c r="R246">
        <f t="shared" si="4"/>
        <v>9.099331612731909E-4</v>
      </c>
    </row>
    <row r="247" spans="16:18" x14ac:dyDescent="0.35">
      <c r="P247" s="3">
        <v>45418</v>
      </c>
      <c r="Q247">
        <v>122.44</v>
      </c>
      <c r="R247">
        <f t="shared" si="4"/>
        <v>1.1917552356237149E-2</v>
      </c>
    </row>
    <row r="248" spans="16:18" x14ac:dyDescent="0.35">
      <c r="P248" s="3">
        <v>45388</v>
      </c>
      <c r="Q248">
        <v>116.437</v>
      </c>
      <c r="R248">
        <f t="shared" si="4"/>
        <v>-4.9028095393662152E-2</v>
      </c>
    </row>
    <row r="249" spans="16:18" x14ac:dyDescent="0.35">
      <c r="P249" s="3">
        <v>45357</v>
      </c>
      <c r="Q249">
        <v>115</v>
      </c>
      <c r="R249">
        <f t="shared" si="4"/>
        <v>-1.2341437859099802E-2</v>
      </c>
    </row>
    <row r="250" spans="16:18" x14ac:dyDescent="0.35">
      <c r="P250" s="2" t="s">
        <v>162</v>
      </c>
      <c r="Q250">
        <v>109.633</v>
      </c>
      <c r="R250">
        <f t="shared" si="4"/>
        <v>-4.6669565217391296E-2</v>
      </c>
    </row>
    <row r="251" spans="16:18" x14ac:dyDescent="0.35">
      <c r="P251" s="2" t="s">
        <v>163</v>
      </c>
      <c r="Q251">
        <v>110.5</v>
      </c>
      <c r="R251">
        <f t="shared" si="4"/>
        <v>7.9082028221431067E-3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86B8C-B9EF-4E6C-8017-60DD2CC0445F}">
  <dimension ref="A1:F251"/>
  <sheetViews>
    <sheetView workbookViewId="0">
      <selection activeCell="H4" sqref="H4"/>
    </sheetView>
  </sheetViews>
  <sheetFormatPr defaultRowHeight="14.5" x14ac:dyDescent="0.35"/>
  <cols>
    <col min="1" max="1" width="12" style="2" customWidth="1"/>
    <col min="2" max="2" width="11.6328125" customWidth="1"/>
  </cols>
  <sheetData>
    <row r="1" spans="1:6" x14ac:dyDescent="0.35">
      <c r="A1" s="2" t="s">
        <v>11</v>
      </c>
      <c r="B1" t="s">
        <v>164</v>
      </c>
      <c r="C1" t="s">
        <v>420</v>
      </c>
      <c r="D1" t="s">
        <v>421</v>
      </c>
      <c r="E1" t="s">
        <v>651</v>
      </c>
      <c r="F1" t="s">
        <v>874</v>
      </c>
    </row>
    <row r="2" spans="1:6" x14ac:dyDescent="0.35">
      <c r="A2" s="2" t="s">
        <v>12</v>
      </c>
      <c r="B2" t="s">
        <v>165</v>
      </c>
      <c r="C2">
        <v>370615200</v>
      </c>
      <c r="D2" t="s">
        <v>422</v>
      </c>
      <c r="E2" t="s">
        <v>652</v>
      </c>
      <c r="F2" t="s">
        <v>875</v>
      </c>
    </row>
    <row r="3" spans="1:6" x14ac:dyDescent="0.35">
      <c r="A3" s="2" t="s">
        <v>13</v>
      </c>
      <c r="B3" t="s">
        <v>166</v>
      </c>
      <c r="C3">
        <v>304021100</v>
      </c>
      <c r="D3" t="s">
        <v>423</v>
      </c>
      <c r="E3" t="s">
        <v>653</v>
      </c>
      <c r="F3" t="s">
        <v>876</v>
      </c>
    </row>
    <row r="4" spans="1:6" x14ac:dyDescent="0.35">
      <c r="A4" s="2" t="s">
        <v>14</v>
      </c>
      <c r="B4" t="s">
        <v>167</v>
      </c>
      <c r="C4">
        <v>192953600</v>
      </c>
      <c r="D4" t="s">
        <v>424</v>
      </c>
      <c r="E4" t="s">
        <v>654</v>
      </c>
      <c r="F4" t="s">
        <v>877</v>
      </c>
    </row>
    <row r="5" spans="1:6" x14ac:dyDescent="0.35">
      <c r="A5" s="2" t="s">
        <v>15</v>
      </c>
      <c r="B5" t="s">
        <v>168</v>
      </c>
      <c r="C5">
        <v>198821300</v>
      </c>
      <c r="D5" t="s">
        <v>353</v>
      </c>
      <c r="E5" t="s">
        <v>655</v>
      </c>
      <c r="F5" t="s">
        <v>878</v>
      </c>
    </row>
    <row r="6" spans="1:6" x14ac:dyDescent="0.35">
      <c r="A6" s="2" t="s">
        <v>16</v>
      </c>
      <c r="B6" t="s">
        <v>169</v>
      </c>
      <c r="C6">
        <v>187344000</v>
      </c>
      <c r="D6" t="s">
        <v>425</v>
      </c>
      <c r="E6" t="s">
        <v>275</v>
      </c>
      <c r="F6" t="s">
        <v>879</v>
      </c>
    </row>
    <row r="7" spans="1:6" x14ac:dyDescent="0.35">
      <c r="A7" s="2" t="s">
        <v>17</v>
      </c>
      <c r="B7" t="s">
        <v>170</v>
      </c>
      <c r="C7">
        <v>270608700</v>
      </c>
      <c r="D7" t="s">
        <v>426</v>
      </c>
      <c r="E7" t="s">
        <v>656</v>
      </c>
      <c r="F7" t="s">
        <v>880</v>
      </c>
    </row>
    <row r="8" spans="1:6" x14ac:dyDescent="0.35">
      <c r="A8" s="2" t="s">
        <v>18</v>
      </c>
      <c r="B8" t="s">
        <v>171</v>
      </c>
      <c r="C8">
        <v>161514200</v>
      </c>
      <c r="D8" t="s">
        <v>264</v>
      </c>
      <c r="E8" t="s">
        <v>657</v>
      </c>
      <c r="F8" t="s">
        <v>881</v>
      </c>
    </row>
    <row r="9" spans="1:6" x14ac:dyDescent="0.35">
      <c r="A9" s="2" t="s">
        <v>19</v>
      </c>
      <c r="B9" t="s">
        <v>172</v>
      </c>
      <c r="C9">
        <v>193154600</v>
      </c>
      <c r="D9" t="s">
        <v>427</v>
      </c>
      <c r="E9" t="s">
        <v>658</v>
      </c>
      <c r="F9" t="s">
        <v>427</v>
      </c>
    </row>
    <row r="10" spans="1:6" x14ac:dyDescent="0.35">
      <c r="A10" s="2" t="s">
        <v>20</v>
      </c>
      <c r="B10" t="s">
        <v>173</v>
      </c>
      <c r="C10">
        <v>226542500</v>
      </c>
      <c r="D10" t="s">
        <v>428</v>
      </c>
      <c r="E10" t="s">
        <v>659</v>
      </c>
      <c r="F10" t="s">
        <v>882</v>
      </c>
    </row>
    <row r="11" spans="1:6" x14ac:dyDescent="0.35">
      <c r="A11" s="2" t="s">
        <v>21</v>
      </c>
      <c r="B11" t="s">
        <v>174</v>
      </c>
      <c r="C11">
        <v>226632600</v>
      </c>
      <c r="D11" t="s">
        <v>429</v>
      </c>
      <c r="E11" t="s">
        <v>660</v>
      </c>
      <c r="F11" t="s">
        <v>883</v>
      </c>
    </row>
    <row r="12" spans="1:6" x14ac:dyDescent="0.35">
      <c r="A12" s="2" t="s">
        <v>22</v>
      </c>
      <c r="B12" t="s">
        <v>175</v>
      </c>
      <c r="C12">
        <v>281180800</v>
      </c>
      <c r="D12" t="s">
        <v>430</v>
      </c>
      <c r="E12" t="s">
        <v>661</v>
      </c>
      <c r="F12" t="s">
        <v>884</v>
      </c>
    </row>
    <row r="13" spans="1:6" x14ac:dyDescent="0.35">
      <c r="A13" s="2" t="s">
        <v>23</v>
      </c>
      <c r="B13" t="s">
        <v>176</v>
      </c>
      <c r="C13">
        <v>330430100</v>
      </c>
      <c r="D13" t="s">
        <v>431</v>
      </c>
      <c r="E13" t="s">
        <v>662</v>
      </c>
      <c r="F13" t="s">
        <v>885</v>
      </c>
    </row>
    <row r="14" spans="1:6" x14ac:dyDescent="0.35">
      <c r="A14" s="3">
        <v>45996</v>
      </c>
      <c r="B14" t="s">
        <v>177</v>
      </c>
      <c r="C14">
        <v>225023300</v>
      </c>
      <c r="D14" t="s">
        <v>432</v>
      </c>
      <c r="E14" t="s">
        <v>177</v>
      </c>
      <c r="F14" t="s">
        <v>886</v>
      </c>
    </row>
    <row r="15" spans="1:6" x14ac:dyDescent="0.35">
      <c r="A15" s="3">
        <v>45905</v>
      </c>
      <c r="B15" t="s">
        <v>178</v>
      </c>
      <c r="C15">
        <v>132972200</v>
      </c>
      <c r="D15" t="s">
        <v>433</v>
      </c>
      <c r="E15" t="s">
        <v>663</v>
      </c>
      <c r="F15" t="s">
        <v>887</v>
      </c>
    </row>
    <row r="16" spans="1:6" x14ac:dyDescent="0.35">
      <c r="A16" s="3">
        <v>45874</v>
      </c>
      <c r="B16" t="s">
        <v>179</v>
      </c>
      <c r="C16">
        <v>198428100</v>
      </c>
      <c r="D16" t="s">
        <v>434</v>
      </c>
      <c r="E16" t="s">
        <v>664</v>
      </c>
      <c r="F16" t="s">
        <v>888</v>
      </c>
    </row>
    <row r="17" spans="1:6" x14ac:dyDescent="0.35">
      <c r="A17" s="3">
        <v>45843</v>
      </c>
      <c r="B17" t="s">
        <v>180</v>
      </c>
      <c r="C17">
        <v>207827800</v>
      </c>
      <c r="D17" t="s">
        <v>435</v>
      </c>
      <c r="E17" t="s">
        <v>665</v>
      </c>
      <c r="F17" t="s">
        <v>889</v>
      </c>
    </row>
    <row r="18" spans="1:6" x14ac:dyDescent="0.35">
      <c r="A18" s="3">
        <v>45813</v>
      </c>
      <c r="B18" t="s">
        <v>181</v>
      </c>
      <c r="C18">
        <v>158525600</v>
      </c>
      <c r="D18" t="s">
        <v>436</v>
      </c>
      <c r="E18" t="s">
        <v>666</v>
      </c>
      <c r="F18" t="s">
        <v>890</v>
      </c>
    </row>
    <row r="19" spans="1:6" x14ac:dyDescent="0.35">
      <c r="A19" s="3">
        <v>45782</v>
      </c>
      <c r="B19" t="s">
        <v>182</v>
      </c>
      <c r="C19">
        <v>133163200</v>
      </c>
      <c r="D19" t="s">
        <v>437</v>
      </c>
      <c r="E19" t="s">
        <v>667</v>
      </c>
      <c r="F19" t="s">
        <v>891</v>
      </c>
    </row>
    <row r="20" spans="1:6" x14ac:dyDescent="0.35">
      <c r="A20" s="3">
        <v>45693</v>
      </c>
      <c r="B20" t="s">
        <v>183</v>
      </c>
      <c r="C20">
        <v>190194800</v>
      </c>
      <c r="D20" t="s">
        <v>438</v>
      </c>
      <c r="E20" t="s">
        <v>668</v>
      </c>
      <c r="F20" t="s">
        <v>332</v>
      </c>
    </row>
    <row r="21" spans="1:6" x14ac:dyDescent="0.35">
      <c r="A21" s="3">
        <v>45662</v>
      </c>
      <c r="B21" t="s">
        <v>184</v>
      </c>
      <c r="C21">
        <v>236121500</v>
      </c>
      <c r="D21" t="s">
        <v>439</v>
      </c>
      <c r="E21" t="s">
        <v>669</v>
      </c>
      <c r="F21" t="s">
        <v>892</v>
      </c>
    </row>
    <row r="22" spans="1:6" x14ac:dyDescent="0.35">
      <c r="A22" s="2" t="s">
        <v>24</v>
      </c>
      <c r="B22" t="s">
        <v>185</v>
      </c>
      <c r="C22">
        <v>235044600</v>
      </c>
      <c r="D22" t="s">
        <v>440</v>
      </c>
      <c r="E22" t="s">
        <v>185</v>
      </c>
      <c r="F22" t="s">
        <v>893</v>
      </c>
    </row>
    <row r="23" spans="1:6" x14ac:dyDescent="0.35">
      <c r="A23" s="2" t="s">
        <v>25</v>
      </c>
      <c r="B23" t="s">
        <v>186</v>
      </c>
      <c r="C23">
        <v>170444300</v>
      </c>
      <c r="D23" t="s">
        <v>441</v>
      </c>
      <c r="E23" t="s">
        <v>670</v>
      </c>
      <c r="F23" t="s">
        <v>894</v>
      </c>
    </row>
    <row r="24" spans="1:6" x14ac:dyDescent="0.35">
      <c r="A24" s="2" t="s">
        <v>26</v>
      </c>
      <c r="B24" t="s">
        <v>187</v>
      </c>
      <c r="C24">
        <v>207708500</v>
      </c>
      <c r="D24" t="s">
        <v>442</v>
      </c>
      <c r="E24" t="s">
        <v>671</v>
      </c>
      <c r="F24" t="s">
        <v>895</v>
      </c>
    </row>
    <row r="25" spans="1:6" x14ac:dyDescent="0.35">
      <c r="A25" s="2" t="s">
        <v>27</v>
      </c>
      <c r="B25" t="s">
        <v>188</v>
      </c>
      <c r="C25">
        <v>251064700</v>
      </c>
      <c r="D25" t="s">
        <v>443</v>
      </c>
      <c r="E25" t="s">
        <v>672</v>
      </c>
      <c r="F25" t="s">
        <v>896</v>
      </c>
    </row>
    <row r="26" spans="1:6" x14ac:dyDescent="0.35">
      <c r="A26" s="2" t="s">
        <v>28</v>
      </c>
      <c r="B26" t="s">
        <v>189</v>
      </c>
      <c r="C26">
        <v>220815000</v>
      </c>
      <c r="D26" t="s">
        <v>444</v>
      </c>
      <c r="E26" t="s">
        <v>673</v>
      </c>
      <c r="F26" t="s">
        <v>897</v>
      </c>
    </row>
    <row r="27" spans="1:6" x14ac:dyDescent="0.35">
      <c r="A27" s="2" t="s">
        <v>29</v>
      </c>
      <c r="B27" t="s">
        <v>190</v>
      </c>
      <c r="C27">
        <v>247526000</v>
      </c>
      <c r="D27" t="s">
        <v>445</v>
      </c>
      <c r="E27" t="s">
        <v>674</v>
      </c>
      <c r="F27" t="s">
        <v>898</v>
      </c>
    </row>
    <row r="28" spans="1:6" x14ac:dyDescent="0.35">
      <c r="A28" s="2" t="s">
        <v>30</v>
      </c>
      <c r="B28" t="s">
        <v>191</v>
      </c>
      <c r="C28">
        <v>241004800</v>
      </c>
      <c r="D28" t="s">
        <v>446</v>
      </c>
      <c r="E28" t="s">
        <v>675</v>
      </c>
      <c r="F28" t="s">
        <v>899</v>
      </c>
    </row>
    <row r="29" spans="1:6" x14ac:dyDescent="0.35">
      <c r="A29" s="2" t="s">
        <v>31</v>
      </c>
      <c r="B29" t="s">
        <v>192</v>
      </c>
      <c r="C29">
        <v>288501100</v>
      </c>
      <c r="D29" t="s">
        <v>447</v>
      </c>
      <c r="E29" t="s">
        <v>676</v>
      </c>
      <c r="F29" t="s">
        <v>900</v>
      </c>
    </row>
    <row r="30" spans="1:6" x14ac:dyDescent="0.35">
      <c r="A30" s="2" t="s">
        <v>32</v>
      </c>
      <c r="B30" t="s">
        <v>193</v>
      </c>
      <c r="C30">
        <v>292517500</v>
      </c>
      <c r="D30" t="s">
        <v>448</v>
      </c>
      <c r="E30" t="s">
        <v>440</v>
      </c>
      <c r="F30" t="s">
        <v>901</v>
      </c>
    </row>
    <row r="31" spans="1:6" x14ac:dyDescent="0.35">
      <c r="A31" s="2" t="s">
        <v>33</v>
      </c>
      <c r="B31" t="s">
        <v>194</v>
      </c>
      <c r="C31">
        <v>397016900</v>
      </c>
      <c r="D31" t="s">
        <v>449</v>
      </c>
      <c r="E31" t="s">
        <v>677</v>
      </c>
      <c r="F31" t="s">
        <v>362</v>
      </c>
    </row>
    <row r="32" spans="1:6" x14ac:dyDescent="0.35">
      <c r="A32" s="2" t="s">
        <v>34</v>
      </c>
      <c r="B32" t="s">
        <v>195</v>
      </c>
      <c r="C32">
        <v>228966900</v>
      </c>
      <c r="D32" t="s">
        <v>450</v>
      </c>
      <c r="E32" t="s">
        <v>678</v>
      </c>
      <c r="F32" t="s">
        <v>406</v>
      </c>
    </row>
    <row r="33" spans="1:6" x14ac:dyDescent="0.35">
      <c r="A33" s="2" t="s">
        <v>35</v>
      </c>
      <c r="B33" t="s">
        <v>196</v>
      </c>
      <c r="C33">
        <v>264705000</v>
      </c>
      <c r="D33" t="s">
        <v>451</v>
      </c>
      <c r="E33" t="s">
        <v>679</v>
      </c>
      <c r="F33" t="s">
        <v>902</v>
      </c>
    </row>
    <row r="34" spans="1:6" x14ac:dyDescent="0.35">
      <c r="A34" s="3">
        <v>45965</v>
      </c>
      <c r="B34" t="s">
        <v>197</v>
      </c>
      <c r="C34">
        <v>313417300</v>
      </c>
      <c r="D34" t="s">
        <v>452</v>
      </c>
      <c r="E34" t="s">
        <v>680</v>
      </c>
      <c r="F34" t="s">
        <v>903</v>
      </c>
    </row>
    <row r="35" spans="1:6" x14ac:dyDescent="0.35">
      <c r="A35" s="3">
        <v>45934</v>
      </c>
      <c r="B35" t="s">
        <v>198</v>
      </c>
      <c r="C35">
        <v>437812400</v>
      </c>
      <c r="D35" t="s">
        <v>453</v>
      </c>
      <c r="E35" t="s">
        <v>681</v>
      </c>
      <c r="F35" t="s">
        <v>904</v>
      </c>
    </row>
    <row r="36" spans="1:6" x14ac:dyDescent="0.35">
      <c r="A36" s="3">
        <v>45904</v>
      </c>
      <c r="B36" t="s">
        <v>199</v>
      </c>
      <c r="C36">
        <v>612918300</v>
      </c>
      <c r="D36" t="s">
        <v>191</v>
      </c>
      <c r="E36" t="s">
        <v>682</v>
      </c>
      <c r="F36" t="s">
        <v>905</v>
      </c>
    </row>
    <row r="37" spans="1:6" x14ac:dyDescent="0.35">
      <c r="A37" s="3">
        <v>45873</v>
      </c>
      <c r="B37" t="s">
        <v>200</v>
      </c>
      <c r="C37">
        <v>476243400</v>
      </c>
      <c r="D37" t="s">
        <v>454</v>
      </c>
      <c r="E37" t="s">
        <v>683</v>
      </c>
      <c r="F37" t="s">
        <v>906</v>
      </c>
    </row>
    <row r="38" spans="1:6" x14ac:dyDescent="0.35">
      <c r="A38" s="3">
        <v>45842</v>
      </c>
      <c r="B38" t="s">
        <v>201</v>
      </c>
      <c r="C38">
        <v>611041300</v>
      </c>
      <c r="D38" t="s">
        <v>455</v>
      </c>
      <c r="E38" t="s">
        <v>684</v>
      </c>
      <c r="F38" t="s">
        <v>907</v>
      </c>
    </row>
    <row r="39" spans="1:6" x14ac:dyDescent="0.35">
      <c r="A39" s="3">
        <v>45751</v>
      </c>
      <c r="B39" t="s">
        <v>202</v>
      </c>
      <c r="C39">
        <v>532273800</v>
      </c>
      <c r="D39" t="s">
        <v>360</v>
      </c>
      <c r="E39" t="s">
        <v>685</v>
      </c>
      <c r="F39" t="s">
        <v>908</v>
      </c>
    </row>
    <row r="40" spans="1:6" x14ac:dyDescent="0.35">
      <c r="A40" s="3">
        <v>45720</v>
      </c>
      <c r="B40" t="s">
        <v>203</v>
      </c>
      <c r="C40">
        <v>338769400</v>
      </c>
      <c r="D40" t="s">
        <v>456</v>
      </c>
      <c r="E40" t="s">
        <v>686</v>
      </c>
      <c r="F40" t="s">
        <v>909</v>
      </c>
    </row>
    <row r="41" spans="1:6" x14ac:dyDescent="0.35">
      <c r="A41" s="3">
        <v>45692</v>
      </c>
      <c r="B41" t="s">
        <v>204</v>
      </c>
      <c r="C41">
        <v>220601200</v>
      </c>
      <c r="D41" t="s">
        <v>457</v>
      </c>
      <c r="E41" t="s">
        <v>687</v>
      </c>
      <c r="F41" t="s">
        <v>677</v>
      </c>
    </row>
    <row r="42" spans="1:6" x14ac:dyDescent="0.35">
      <c r="A42" s="3">
        <v>45661</v>
      </c>
      <c r="B42" t="s">
        <v>205</v>
      </c>
      <c r="C42">
        <v>222614000</v>
      </c>
      <c r="D42" t="s">
        <v>458</v>
      </c>
      <c r="E42" t="s">
        <v>688</v>
      </c>
      <c r="F42" t="s">
        <v>339</v>
      </c>
    </row>
    <row r="43" spans="1:6" x14ac:dyDescent="0.35">
      <c r="A43" s="2" t="s">
        <v>36</v>
      </c>
      <c r="B43" t="s">
        <v>206</v>
      </c>
      <c r="C43">
        <v>299212700</v>
      </c>
      <c r="D43" t="s">
        <v>459</v>
      </c>
      <c r="E43" t="s">
        <v>689</v>
      </c>
      <c r="F43" t="s">
        <v>910</v>
      </c>
    </row>
    <row r="44" spans="1:6" x14ac:dyDescent="0.35">
      <c r="A44" s="2" t="s">
        <v>37</v>
      </c>
      <c r="B44" t="s">
        <v>207</v>
      </c>
      <c r="C44">
        <v>229872500</v>
      </c>
      <c r="D44" t="s">
        <v>460</v>
      </c>
      <c r="E44" t="s">
        <v>690</v>
      </c>
      <c r="F44" t="s">
        <v>911</v>
      </c>
    </row>
    <row r="45" spans="1:6" x14ac:dyDescent="0.35">
      <c r="A45" s="2" t="s">
        <v>38</v>
      </c>
      <c r="B45" t="s">
        <v>208</v>
      </c>
      <c r="C45">
        <v>236902100</v>
      </c>
      <c r="D45" t="s">
        <v>461</v>
      </c>
      <c r="E45" t="s">
        <v>691</v>
      </c>
      <c r="F45" t="s">
        <v>912</v>
      </c>
    </row>
    <row r="46" spans="1:6" x14ac:dyDescent="0.35">
      <c r="A46" s="2" t="s">
        <v>39</v>
      </c>
      <c r="B46" t="s">
        <v>209</v>
      </c>
      <c r="C46">
        <v>296431700</v>
      </c>
      <c r="D46" t="s">
        <v>462</v>
      </c>
      <c r="E46" t="s">
        <v>692</v>
      </c>
      <c r="F46" t="s">
        <v>913</v>
      </c>
    </row>
    <row r="47" spans="1:6" x14ac:dyDescent="0.35">
      <c r="A47" s="2" t="s">
        <v>40</v>
      </c>
      <c r="B47" t="s">
        <v>210</v>
      </c>
      <c r="C47">
        <v>167447200</v>
      </c>
      <c r="D47" t="s">
        <v>463</v>
      </c>
      <c r="E47" t="s">
        <v>693</v>
      </c>
      <c r="F47" t="s">
        <v>914</v>
      </c>
    </row>
    <row r="48" spans="1:6" x14ac:dyDescent="0.35">
      <c r="A48" s="2" t="s">
        <v>41</v>
      </c>
      <c r="B48" t="s">
        <v>211</v>
      </c>
      <c r="C48">
        <v>228452500</v>
      </c>
      <c r="D48" t="s">
        <v>464</v>
      </c>
      <c r="E48" t="s">
        <v>694</v>
      </c>
      <c r="F48" t="s">
        <v>915</v>
      </c>
    </row>
    <row r="49" spans="1:6" x14ac:dyDescent="0.35">
      <c r="A49" s="2" t="s">
        <v>42</v>
      </c>
      <c r="B49" t="s">
        <v>212</v>
      </c>
      <c r="C49">
        <v>266498500</v>
      </c>
      <c r="D49" t="s">
        <v>465</v>
      </c>
      <c r="E49" t="s">
        <v>375</v>
      </c>
      <c r="F49" t="s">
        <v>916</v>
      </c>
    </row>
    <row r="50" spans="1:6" x14ac:dyDescent="0.35">
      <c r="A50" s="2" t="s">
        <v>43</v>
      </c>
      <c r="B50" t="s">
        <v>213</v>
      </c>
      <c r="C50">
        <v>248829700</v>
      </c>
      <c r="D50" t="s">
        <v>466</v>
      </c>
      <c r="E50" t="s">
        <v>695</v>
      </c>
      <c r="F50" t="s">
        <v>917</v>
      </c>
    </row>
    <row r="51" spans="1:6" x14ac:dyDescent="0.35">
      <c r="A51" s="2" t="s">
        <v>44</v>
      </c>
      <c r="B51" t="s">
        <v>214</v>
      </c>
      <c r="C51">
        <v>273426200</v>
      </c>
      <c r="D51" t="s">
        <v>467</v>
      </c>
      <c r="E51" t="s">
        <v>696</v>
      </c>
      <c r="F51" t="s">
        <v>918</v>
      </c>
    </row>
    <row r="52" spans="1:6" x14ac:dyDescent="0.35">
      <c r="A52" s="2" t="s">
        <v>45</v>
      </c>
      <c r="B52" t="s">
        <v>215</v>
      </c>
      <c r="C52">
        <v>299686900</v>
      </c>
      <c r="D52" t="s">
        <v>468</v>
      </c>
      <c r="E52" t="s">
        <v>697</v>
      </c>
      <c r="F52" t="s">
        <v>919</v>
      </c>
    </row>
    <row r="53" spans="1:6" x14ac:dyDescent="0.35">
      <c r="A53" s="2" t="s">
        <v>46</v>
      </c>
      <c r="B53" t="s">
        <v>216</v>
      </c>
      <c r="C53">
        <v>255501500</v>
      </c>
      <c r="D53" t="s">
        <v>469</v>
      </c>
      <c r="E53" t="s">
        <v>698</v>
      </c>
      <c r="F53" t="s">
        <v>920</v>
      </c>
    </row>
    <row r="54" spans="1:6" x14ac:dyDescent="0.35">
      <c r="A54" s="2" t="s">
        <v>47</v>
      </c>
      <c r="B54" t="s">
        <v>217</v>
      </c>
      <c r="C54">
        <v>277593500</v>
      </c>
      <c r="D54" t="s">
        <v>470</v>
      </c>
      <c r="E54" t="s">
        <v>699</v>
      </c>
      <c r="F54" t="s">
        <v>921</v>
      </c>
    </row>
    <row r="55" spans="1:6" x14ac:dyDescent="0.35">
      <c r="A55" s="2" t="s">
        <v>48</v>
      </c>
      <c r="B55" t="s">
        <v>218</v>
      </c>
      <c r="C55">
        <v>299033100</v>
      </c>
      <c r="D55" t="s">
        <v>471</v>
      </c>
      <c r="E55" t="s">
        <v>700</v>
      </c>
      <c r="F55" t="s">
        <v>922</v>
      </c>
    </row>
    <row r="56" spans="1:6" x14ac:dyDescent="0.35">
      <c r="A56" s="3">
        <v>45994</v>
      </c>
      <c r="B56" t="s">
        <v>219</v>
      </c>
      <c r="C56">
        <v>323857500</v>
      </c>
      <c r="D56" t="s">
        <v>472</v>
      </c>
      <c r="E56" t="s">
        <v>701</v>
      </c>
      <c r="F56" t="s">
        <v>923</v>
      </c>
    </row>
    <row r="57" spans="1:6" x14ac:dyDescent="0.35">
      <c r="A57" s="3">
        <v>45964</v>
      </c>
      <c r="B57" t="s">
        <v>220</v>
      </c>
      <c r="C57">
        <v>354865700</v>
      </c>
      <c r="D57" t="s">
        <v>473</v>
      </c>
      <c r="E57" t="s">
        <v>702</v>
      </c>
      <c r="F57" t="s">
        <v>924</v>
      </c>
    </row>
    <row r="58" spans="1:6" x14ac:dyDescent="0.35">
      <c r="A58" s="3">
        <v>45933</v>
      </c>
      <c r="B58" t="s">
        <v>221</v>
      </c>
      <c r="C58">
        <v>366487400</v>
      </c>
      <c r="D58" t="s">
        <v>474</v>
      </c>
      <c r="E58" t="s">
        <v>703</v>
      </c>
      <c r="F58" t="s">
        <v>925</v>
      </c>
    </row>
    <row r="59" spans="1:6" x14ac:dyDescent="0.35">
      <c r="A59" s="3">
        <v>45841</v>
      </c>
      <c r="B59" t="s">
        <v>222</v>
      </c>
      <c r="C59">
        <v>341755500</v>
      </c>
      <c r="D59" t="s">
        <v>475</v>
      </c>
      <c r="E59" t="s">
        <v>704</v>
      </c>
      <c r="F59" t="s">
        <v>926</v>
      </c>
    </row>
    <row r="60" spans="1:6" x14ac:dyDescent="0.35">
      <c r="A60" s="3">
        <v>45811</v>
      </c>
      <c r="B60" t="s">
        <v>223</v>
      </c>
      <c r="C60">
        <v>321181900</v>
      </c>
      <c r="D60" t="s">
        <v>476</v>
      </c>
      <c r="E60" t="s">
        <v>705</v>
      </c>
      <c r="F60" t="s">
        <v>927</v>
      </c>
    </row>
    <row r="61" spans="1:6" x14ac:dyDescent="0.35">
      <c r="A61" s="3">
        <v>45780</v>
      </c>
      <c r="B61" t="s">
        <v>224</v>
      </c>
      <c r="C61">
        <v>284337900</v>
      </c>
      <c r="D61" t="s">
        <v>477</v>
      </c>
      <c r="E61" t="s">
        <v>706</v>
      </c>
      <c r="F61" t="s">
        <v>928</v>
      </c>
    </row>
    <row r="62" spans="1:6" x14ac:dyDescent="0.35">
      <c r="A62" s="3">
        <v>45750</v>
      </c>
      <c r="B62" t="s">
        <v>225</v>
      </c>
      <c r="C62">
        <v>398163300</v>
      </c>
      <c r="D62" t="s">
        <v>478</v>
      </c>
      <c r="E62" t="s">
        <v>707</v>
      </c>
      <c r="F62" t="s">
        <v>929</v>
      </c>
    </row>
    <row r="63" spans="1:6" x14ac:dyDescent="0.35">
      <c r="A63" s="3">
        <v>45719</v>
      </c>
      <c r="B63" t="s">
        <v>226</v>
      </c>
      <c r="C63">
        <v>411381400</v>
      </c>
      <c r="D63" t="s">
        <v>327</v>
      </c>
      <c r="E63" t="s">
        <v>248</v>
      </c>
      <c r="F63" t="s">
        <v>369</v>
      </c>
    </row>
    <row r="64" spans="1:6" x14ac:dyDescent="0.35">
      <c r="A64" s="2" t="s">
        <v>49</v>
      </c>
      <c r="B64" t="s">
        <v>227</v>
      </c>
      <c r="C64">
        <v>389091100</v>
      </c>
      <c r="D64" t="s">
        <v>479</v>
      </c>
      <c r="E64" t="s">
        <v>708</v>
      </c>
      <c r="F64" t="s">
        <v>930</v>
      </c>
    </row>
    <row r="65" spans="1:6" x14ac:dyDescent="0.35">
      <c r="A65" s="2" t="s">
        <v>50</v>
      </c>
      <c r="B65" t="s">
        <v>228</v>
      </c>
      <c r="C65">
        <v>443175800</v>
      </c>
      <c r="D65" t="s">
        <v>480</v>
      </c>
      <c r="E65" t="s">
        <v>537</v>
      </c>
      <c r="F65" t="s">
        <v>931</v>
      </c>
    </row>
    <row r="66" spans="1:6" x14ac:dyDescent="0.35">
      <c r="A66" s="2" t="s">
        <v>51</v>
      </c>
      <c r="B66" t="s">
        <v>229</v>
      </c>
      <c r="C66">
        <v>322553800</v>
      </c>
      <c r="D66" t="s">
        <v>481</v>
      </c>
      <c r="E66" t="s">
        <v>709</v>
      </c>
      <c r="F66" t="s">
        <v>932</v>
      </c>
    </row>
    <row r="67" spans="1:6" x14ac:dyDescent="0.35">
      <c r="A67" s="2" t="s">
        <v>52</v>
      </c>
      <c r="B67" t="s">
        <v>230</v>
      </c>
      <c r="C67">
        <v>271428700</v>
      </c>
      <c r="D67" t="s">
        <v>482</v>
      </c>
      <c r="E67" t="s">
        <v>710</v>
      </c>
      <c r="F67" t="s">
        <v>933</v>
      </c>
    </row>
    <row r="68" spans="1:6" x14ac:dyDescent="0.35">
      <c r="A68" s="2" t="s">
        <v>53</v>
      </c>
      <c r="B68" t="s">
        <v>231</v>
      </c>
      <c r="C68">
        <v>251381100</v>
      </c>
      <c r="D68" t="s">
        <v>483</v>
      </c>
      <c r="E68" t="s">
        <v>711</v>
      </c>
      <c r="F68" t="s">
        <v>934</v>
      </c>
    </row>
    <row r="69" spans="1:6" x14ac:dyDescent="0.35">
      <c r="A69" s="2" t="s">
        <v>54</v>
      </c>
      <c r="B69" t="s">
        <v>232</v>
      </c>
      <c r="C69">
        <v>228217600</v>
      </c>
      <c r="D69" t="s">
        <v>484</v>
      </c>
      <c r="E69" t="s">
        <v>712</v>
      </c>
      <c r="F69" t="s">
        <v>625</v>
      </c>
    </row>
    <row r="70" spans="1:6" x14ac:dyDescent="0.35">
      <c r="A70" s="2" t="s">
        <v>55</v>
      </c>
      <c r="B70" t="s">
        <v>233</v>
      </c>
      <c r="C70">
        <v>143903600</v>
      </c>
      <c r="D70" t="s">
        <v>485</v>
      </c>
      <c r="E70" t="s">
        <v>713</v>
      </c>
      <c r="F70" t="s">
        <v>935</v>
      </c>
    </row>
    <row r="71" spans="1:6" x14ac:dyDescent="0.35">
      <c r="A71" s="2" t="s">
        <v>56</v>
      </c>
      <c r="B71" t="s">
        <v>234</v>
      </c>
      <c r="C71">
        <v>167536000</v>
      </c>
      <c r="D71" t="s">
        <v>486</v>
      </c>
      <c r="E71" t="s">
        <v>714</v>
      </c>
      <c r="F71" t="s">
        <v>762</v>
      </c>
    </row>
    <row r="72" spans="1:6" x14ac:dyDescent="0.35">
      <c r="A72" s="2" t="s">
        <v>57</v>
      </c>
      <c r="B72" t="s">
        <v>235</v>
      </c>
      <c r="C72">
        <v>219176600</v>
      </c>
      <c r="D72" t="s">
        <v>487</v>
      </c>
      <c r="E72" t="s">
        <v>715</v>
      </c>
      <c r="F72" t="s">
        <v>936</v>
      </c>
    </row>
    <row r="73" spans="1:6" x14ac:dyDescent="0.35">
      <c r="A73" s="2" t="s">
        <v>58</v>
      </c>
      <c r="B73" t="s">
        <v>236</v>
      </c>
      <c r="C73">
        <v>195479600</v>
      </c>
      <c r="D73" t="s">
        <v>488</v>
      </c>
      <c r="E73" t="s">
        <v>716</v>
      </c>
      <c r="F73" t="s">
        <v>167</v>
      </c>
    </row>
    <row r="74" spans="1:6" x14ac:dyDescent="0.35">
      <c r="A74" s="2" t="s">
        <v>59</v>
      </c>
      <c r="B74" t="s">
        <v>237</v>
      </c>
      <c r="C74">
        <v>197430000</v>
      </c>
      <c r="D74" t="s">
        <v>489</v>
      </c>
      <c r="E74" t="s">
        <v>717</v>
      </c>
      <c r="F74" t="s">
        <v>937</v>
      </c>
    </row>
    <row r="75" spans="1:6" x14ac:dyDescent="0.35">
      <c r="A75" s="3">
        <v>45993</v>
      </c>
      <c r="B75" t="s">
        <v>238</v>
      </c>
      <c r="C75">
        <v>160278600</v>
      </c>
      <c r="D75" t="s">
        <v>490</v>
      </c>
      <c r="E75" t="s">
        <v>718</v>
      </c>
      <c r="F75" t="s">
        <v>938</v>
      </c>
    </row>
    <row r="76" spans="1:6" x14ac:dyDescent="0.35">
      <c r="A76" s="3">
        <v>45963</v>
      </c>
      <c r="B76" t="s">
        <v>239</v>
      </c>
      <c r="C76">
        <v>178902400</v>
      </c>
      <c r="D76" t="s">
        <v>491</v>
      </c>
      <c r="E76" t="s">
        <v>719</v>
      </c>
      <c r="F76" t="s">
        <v>939</v>
      </c>
    </row>
    <row r="77" spans="1:6" x14ac:dyDescent="0.35">
      <c r="A77" s="3">
        <v>45932</v>
      </c>
      <c r="B77" t="s">
        <v>240</v>
      </c>
      <c r="C77">
        <v>216989100</v>
      </c>
      <c r="D77" t="s">
        <v>492</v>
      </c>
      <c r="E77" t="s">
        <v>480</v>
      </c>
      <c r="F77" t="s">
        <v>639</v>
      </c>
    </row>
    <row r="78" spans="1:6" x14ac:dyDescent="0.35">
      <c r="A78" s="3">
        <v>45840</v>
      </c>
      <c r="B78" t="s">
        <v>241</v>
      </c>
      <c r="C78">
        <v>228186300</v>
      </c>
      <c r="D78" t="s">
        <v>493</v>
      </c>
      <c r="E78" t="s">
        <v>720</v>
      </c>
      <c r="F78" t="s">
        <v>722</v>
      </c>
    </row>
    <row r="79" spans="1:6" x14ac:dyDescent="0.35">
      <c r="A79" s="3">
        <v>45810</v>
      </c>
      <c r="B79" t="s">
        <v>242</v>
      </c>
      <c r="C79">
        <v>251483600</v>
      </c>
      <c r="D79" t="s">
        <v>494</v>
      </c>
      <c r="E79" t="s">
        <v>721</v>
      </c>
      <c r="F79" t="s">
        <v>940</v>
      </c>
    </row>
    <row r="80" spans="1:6" x14ac:dyDescent="0.35">
      <c r="A80" s="3">
        <v>45779</v>
      </c>
      <c r="B80" t="s">
        <v>243</v>
      </c>
      <c r="C80">
        <v>263110600</v>
      </c>
      <c r="D80" t="s">
        <v>495</v>
      </c>
      <c r="E80" t="s">
        <v>722</v>
      </c>
      <c r="F80" t="s">
        <v>941</v>
      </c>
    </row>
    <row r="81" spans="1:6" x14ac:dyDescent="0.35">
      <c r="A81" s="3">
        <v>45749</v>
      </c>
      <c r="B81" t="s">
        <v>244</v>
      </c>
      <c r="C81">
        <v>256550000</v>
      </c>
      <c r="D81" t="s">
        <v>496</v>
      </c>
      <c r="E81" t="s">
        <v>634</v>
      </c>
      <c r="F81" t="s">
        <v>942</v>
      </c>
    </row>
    <row r="82" spans="1:6" x14ac:dyDescent="0.35">
      <c r="A82" s="3">
        <v>45718</v>
      </c>
      <c r="B82" t="s">
        <v>245</v>
      </c>
      <c r="C82">
        <v>371235700</v>
      </c>
      <c r="D82" t="s">
        <v>497</v>
      </c>
      <c r="E82" t="s">
        <v>723</v>
      </c>
      <c r="F82" t="s">
        <v>943</v>
      </c>
    </row>
    <row r="83" spans="1:6" x14ac:dyDescent="0.35">
      <c r="A83" s="2" t="s">
        <v>60</v>
      </c>
      <c r="B83" t="s">
        <v>246</v>
      </c>
      <c r="C83">
        <v>390372900</v>
      </c>
      <c r="D83" t="s">
        <v>498</v>
      </c>
      <c r="E83" t="s">
        <v>724</v>
      </c>
      <c r="F83" t="s">
        <v>944</v>
      </c>
    </row>
    <row r="84" spans="1:6" x14ac:dyDescent="0.35">
      <c r="A84" s="2" t="s">
        <v>61</v>
      </c>
      <c r="B84" t="s">
        <v>247</v>
      </c>
      <c r="C84">
        <v>392925500</v>
      </c>
      <c r="D84" t="s">
        <v>499</v>
      </c>
      <c r="E84" t="s">
        <v>722</v>
      </c>
      <c r="F84" t="s">
        <v>945</v>
      </c>
    </row>
    <row r="85" spans="1:6" x14ac:dyDescent="0.35">
      <c r="A85" s="2" t="s">
        <v>62</v>
      </c>
      <c r="B85" t="s">
        <v>248</v>
      </c>
      <c r="C85">
        <v>467120600</v>
      </c>
      <c r="D85" t="s">
        <v>500</v>
      </c>
      <c r="E85" t="s">
        <v>725</v>
      </c>
      <c r="F85" t="s">
        <v>946</v>
      </c>
    </row>
    <row r="86" spans="1:6" x14ac:dyDescent="0.35">
      <c r="A86" s="2" t="s">
        <v>63</v>
      </c>
      <c r="B86" t="s">
        <v>249</v>
      </c>
      <c r="C86">
        <v>579666400</v>
      </c>
      <c r="D86" t="s">
        <v>501</v>
      </c>
      <c r="E86" t="s">
        <v>726</v>
      </c>
      <c r="F86" t="s">
        <v>947</v>
      </c>
    </row>
    <row r="87" spans="1:6" x14ac:dyDescent="0.35">
      <c r="A87" s="2" t="s">
        <v>64</v>
      </c>
      <c r="B87" t="s">
        <v>250</v>
      </c>
      <c r="C87">
        <v>818830900</v>
      </c>
      <c r="D87" t="s">
        <v>502</v>
      </c>
      <c r="E87" t="s">
        <v>600</v>
      </c>
      <c r="F87" t="s">
        <v>942</v>
      </c>
    </row>
    <row r="88" spans="1:6" x14ac:dyDescent="0.35">
      <c r="A88" s="2" t="s">
        <v>65</v>
      </c>
      <c r="B88" t="s">
        <v>251</v>
      </c>
      <c r="C88">
        <v>234657600</v>
      </c>
      <c r="D88" t="s">
        <v>503</v>
      </c>
      <c r="E88" t="s">
        <v>727</v>
      </c>
      <c r="F88" t="s">
        <v>948</v>
      </c>
    </row>
    <row r="89" spans="1:6" x14ac:dyDescent="0.35">
      <c r="A89" s="2" t="s">
        <v>66</v>
      </c>
      <c r="B89" t="s">
        <v>252</v>
      </c>
      <c r="C89">
        <v>155915500</v>
      </c>
      <c r="D89" t="s">
        <v>504</v>
      </c>
      <c r="E89" t="s">
        <v>728</v>
      </c>
      <c r="F89" t="s">
        <v>949</v>
      </c>
    </row>
    <row r="90" spans="1:6" x14ac:dyDescent="0.35">
      <c r="A90" s="2" t="s">
        <v>67</v>
      </c>
      <c r="B90" t="s">
        <v>253</v>
      </c>
      <c r="C90">
        <v>237651400</v>
      </c>
      <c r="D90" t="s">
        <v>505</v>
      </c>
      <c r="E90" t="s">
        <v>729</v>
      </c>
      <c r="F90" t="s">
        <v>950</v>
      </c>
    </row>
    <row r="91" spans="1:6" x14ac:dyDescent="0.35">
      <c r="A91" s="2" t="s">
        <v>68</v>
      </c>
      <c r="B91" t="s">
        <v>254</v>
      </c>
      <c r="C91">
        <v>197749000</v>
      </c>
      <c r="D91" t="s">
        <v>506</v>
      </c>
      <c r="E91" t="s">
        <v>730</v>
      </c>
      <c r="F91" t="s">
        <v>951</v>
      </c>
    </row>
    <row r="92" spans="1:6" x14ac:dyDescent="0.35">
      <c r="A92" s="2" t="s">
        <v>69</v>
      </c>
      <c r="B92" t="s">
        <v>255</v>
      </c>
      <c r="C92">
        <v>201188800</v>
      </c>
      <c r="D92" t="s">
        <v>507</v>
      </c>
      <c r="E92" t="s">
        <v>731</v>
      </c>
      <c r="F92" t="s">
        <v>952</v>
      </c>
    </row>
    <row r="93" spans="1:6" x14ac:dyDescent="0.35">
      <c r="A93" s="2" t="s">
        <v>70</v>
      </c>
      <c r="B93" t="s">
        <v>240</v>
      </c>
      <c r="C93">
        <v>209235600</v>
      </c>
      <c r="D93" t="s">
        <v>508</v>
      </c>
      <c r="E93" t="s">
        <v>732</v>
      </c>
      <c r="F93" t="s">
        <v>735</v>
      </c>
    </row>
    <row r="94" spans="1:6" x14ac:dyDescent="0.35">
      <c r="A94" s="2" t="s">
        <v>71</v>
      </c>
      <c r="B94" t="s">
        <v>256</v>
      </c>
      <c r="C94">
        <v>185217300</v>
      </c>
      <c r="D94" t="s">
        <v>509</v>
      </c>
      <c r="E94" t="s">
        <v>733</v>
      </c>
      <c r="F94" t="s">
        <v>168</v>
      </c>
    </row>
    <row r="95" spans="1:6" x14ac:dyDescent="0.35">
      <c r="A95" s="2" t="s">
        <v>72</v>
      </c>
      <c r="B95" t="s">
        <v>257</v>
      </c>
      <c r="C95">
        <v>195590500</v>
      </c>
      <c r="D95" t="s">
        <v>302</v>
      </c>
      <c r="E95" t="s">
        <v>734</v>
      </c>
      <c r="F95" t="s">
        <v>953</v>
      </c>
    </row>
    <row r="96" spans="1:6" x14ac:dyDescent="0.35">
      <c r="A96" s="2" t="s">
        <v>73</v>
      </c>
      <c r="B96" t="s">
        <v>258</v>
      </c>
      <c r="C96">
        <v>204808900</v>
      </c>
      <c r="D96" t="s">
        <v>510</v>
      </c>
      <c r="E96" t="s">
        <v>735</v>
      </c>
      <c r="F96" t="s">
        <v>954</v>
      </c>
    </row>
    <row r="97" spans="1:6" x14ac:dyDescent="0.35">
      <c r="A97" s="3">
        <v>45931</v>
      </c>
      <c r="B97" t="s">
        <v>259</v>
      </c>
      <c r="C97">
        <v>207602500</v>
      </c>
      <c r="D97" t="s">
        <v>511</v>
      </c>
      <c r="E97" t="s">
        <v>736</v>
      </c>
      <c r="F97" t="s">
        <v>955</v>
      </c>
    </row>
    <row r="98" spans="1:6" x14ac:dyDescent="0.35">
      <c r="A98" s="3">
        <v>45870</v>
      </c>
      <c r="B98" t="s">
        <v>233</v>
      </c>
      <c r="C98">
        <v>227349900</v>
      </c>
      <c r="D98" t="s">
        <v>512</v>
      </c>
      <c r="E98" t="s">
        <v>737</v>
      </c>
      <c r="F98" t="s">
        <v>956</v>
      </c>
    </row>
    <row r="99" spans="1:6" x14ac:dyDescent="0.35">
      <c r="A99" s="3">
        <v>45839</v>
      </c>
      <c r="B99" t="s">
        <v>260</v>
      </c>
      <c r="C99">
        <v>351782200</v>
      </c>
      <c r="D99" t="s">
        <v>513</v>
      </c>
      <c r="E99" t="s">
        <v>738</v>
      </c>
      <c r="F99" t="s">
        <v>515</v>
      </c>
    </row>
    <row r="100" spans="1:6" x14ac:dyDescent="0.35">
      <c r="A100" s="3">
        <v>45809</v>
      </c>
      <c r="B100" t="s">
        <v>261</v>
      </c>
      <c r="C100">
        <v>265377400</v>
      </c>
      <c r="D100" t="s">
        <v>514</v>
      </c>
      <c r="E100" t="s">
        <v>739</v>
      </c>
      <c r="F100" t="s">
        <v>957</v>
      </c>
    </row>
    <row r="101" spans="1:6" x14ac:dyDescent="0.35">
      <c r="A101" s="3">
        <v>45717</v>
      </c>
      <c r="B101" t="s">
        <v>262</v>
      </c>
      <c r="C101">
        <v>229322500</v>
      </c>
      <c r="D101" t="s">
        <v>515</v>
      </c>
      <c r="E101" t="s">
        <v>740</v>
      </c>
      <c r="F101" t="s">
        <v>958</v>
      </c>
    </row>
    <row r="102" spans="1:6" x14ac:dyDescent="0.35">
      <c r="A102" s="3">
        <v>45689</v>
      </c>
      <c r="B102" t="s">
        <v>263</v>
      </c>
      <c r="C102">
        <v>198247200</v>
      </c>
      <c r="D102" t="s">
        <v>516</v>
      </c>
      <c r="E102" t="s">
        <v>741</v>
      </c>
      <c r="F102" t="s">
        <v>959</v>
      </c>
    </row>
    <row r="103" spans="1:6" x14ac:dyDescent="0.35">
      <c r="A103" s="2" t="s">
        <v>74</v>
      </c>
      <c r="B103" t="s">
        <v>264</v>
      </c>
      <c r="C103">
        <v>155659200</v>
      </c>
      <c r="D103" t="s">
        <v>517</v>
      </c>
      <c r="E103" t="s">
        <v>316</v>
      </c>
      <c r="F103" t="s">
        <v>960</v>
      </c>
    </row>
    <row r="104" spans="1:6" x14ac:dyDescent="0.35">
      <c r="A104" s="2" t="s">
        <v>75</v>
      </c>
      <c r="B104" t="s">
        <v>265</v>
      </c>
      <c r="C104">
        <v>167734700</v>
      </c>
      <c r="D104" t="s">
        <v>174</v>
      </c>
      <c r="E104" t="s">
        <v>742</v>
      </c>
      <c r="F104" t="s">
        <v>961</v>
      </c>
    </row>
    <row r="105" spans="1:6" x14ac:dyDescent="0.35">
      <c r="A105" s="2" t="s">
        <v>76</v>
      </c>
      <c r="B105" t="s">
        <v>266</v>
      </c>
      <c r="C105">
        <v>170582600</v>
      </c>
      <c r="D105" t="s">
        <v>518</v>
      </c>
      <c r="E105" t="s">
        <v>743</v>
      </c>
      <c r="F105" t="s">
        <v>962</v>
      </c>
    </row>
    <row r="106" spans="1:6" x14ac:dyDescent="0.35">
      <c r="A106" s="2" t="s">
        <v>77</v>
      </c>
      <c r="B106" t="s">
        <v>267</v>
      </c>
      <c r="C106">
        <v>116519100</v>
      </c>
      <c r="D106" t="s">
        <v>519</v>
      </c>
      <c r="E106" t="s">
        <v>744</v>
      </c>
      <c r="F106" t="s">
        <v>963</v>
      </c>
    </row>
    <row r="107" spans="1:6" x14ac:dyDescent="0.35">
      <c r="A107" s="2" t="s">
        <v>78</v>
      </c>
      <c r="B107" t="s">
        <v>268</v>
      </c>
      <c r="C107">
        <v>105157000</v>
      </c>
      <c r="D107" t="s">
        <v>520</v>
      </c>
      <c r="E107" t="s">
        <v>745</v>
      </c>
      <c r="F107" t="s">
        <v>964</v>
      </c>
    </row>
    <row r="108" spans="1:6" x14ac:dyDescent="0.35">
      <c r="A108" s="2" t="s">
        <v>79</v>
      </c>
      <c r="B108" t="s">
        <v>269</v>
      </c>
      <c r="C108">
        <v>176053500</v>
      </c>
      <c r="D108" t="s">
        <v>521</v>
      </c>
      <c r="E108" t="s">
        <v>746</v>
      </c>
      <c r="F108" t="s">
        <v>965</v>
      </c>
    </row>
    <row r="109" spans="1:6" x14ac:dyDescent="0.35">
      <c r="A109" s="2" t="s">
        <v>80</v>
      </c>
      <c r="B109" t="s">
        <v>270</v>
      </c>
      <c r="C109">
        <v>306528600</v>
      </c>
      <c r="D109" t="s">
        <v>522</v>
      </c>
      <c r="E109" t="s">
        <v>747</v>
      </c>
      <c r="F109" t="s">
        <v>966</v>
      </c>
    </row>
    <row r="110" spans="1:6" x14ac:dyDescent="0.35">
      <c r="A110" s="2" t="s">
        <v>81</v>
      </c>
      <c r="B110" t="s">
        <v>271</v>
      </c>
      <c r="C110">
        <v>209719200</v>
      </c>
      <c r="D110" t="s">
        <v>257</v>
      </c>
      <c r="E110" t="s">
        <v>625</v>
      </c>
      <c r="F110" t="s">
        <v>967</v>
      </c>
    </row>
    <row r="111" spans="1:6" x14ac:dyDescent="0.35">
      <c r="A111" s="2" t="s">
        <v>82</v>
      </c>
      <c r="B111" t="s">
        <v>272</v>
      </c>
      <c r="C111">
        <v>277444500</v>
      </c>
      <c r="D111" t="s">
        <v>523</v>
      </c>
      <c r="E111" t="s">
        <v>748</v>
      </c>
      <c r="F111" t="s">
        <v>384</v>
      </c>
    </row>
    <row r="112" spans="1:6" x14ac:dyDescent="0.35">
      <c r="A112" s="2" t="s">
        <v>83</v>
      </c>
      <c r="B112" t="s">
        <v>273</v>
      </c>
      <c r="C112">
        <v>259410300</v>
      </c>
      <c r="D112" t="s">
        <v>524</v>
      </c>
      <c r="E112" t="s">
        <v>749</v>
      </c>
      <c r="F112" t="s">
        <v>968</v>
      </c>
    </row>
    <row r="113" spans="1:6" x14ac:dyDescent="0.35">
      <c r="A113" s="2" t="s">
        <v>84</v>
      </c>
      <c r="B113" t="s">
        <v>274</v>
      </c>
      <c r="C113">
        <v>237951100</v>
      </c>
      <c r="D113" t="s">
        <v>525</v>
      </c>
      <c r="E113" t="s">
        <v>750</v>
      </c>
      <c r="F113" t="s">
        <v>969</v>
      </c>
    </row>
    <row r="114" spans="1:6" x14ac:dyDescent="0.35">
      <c r="A114" s="2" t="s">
        <v>85</v>
      </c>
      <c r="B114" t="s">
        <v>275</v>
      </c>
      <c r="C114">
        <v>231514900</v>
      </c>
      <c r="D114" t="s">
        <v>526</v>
      </c>
      <c r="E114" t="s">
        <v>751</v>
      </c>
      <c r="F114" t="s">
        <v>970</v>
      </c>
    </row>
    <row r="115" spans="1:6" x14ac:dyDescent="0.35">
      <c r="A115" s="3">
        <v>45638</v>
      </c>
      <c r="B115" t="s">
        <v>276</v>
      </c>
      <c r="C115">
        <v>159211400</v>
      </c>
      <c r="D115" t="s">
        <v>527</v>
      </c>
      <c r="E115" t="s">
        <v>752</v>
      </c>
      <c r="F115" t="s">
        <v>971</v>
      </c>
    </row>
    <row r="116" spans="1:6" x14ac:dyDescent="0.35">
      <c r="A116" s="3">
        <v>45608</v>
      </c>
      <c r="B116" t="s">
        <v>277</v>
      </c>
      <c r="C116">
        <v>184905200</v>
      </c>
      <c r="D116" t="s">
        <v>528</v>
      </c>
      <c r="E116" t="s">
        <v>753</v>
      </c>
      <c r="F116" t="s">
        <v>972</v>
      </c>
    </row>
    <row r="117" spans="1:6" x14ac:dyDescent="0.35">
      <c r="A117" s="3">
        <v>45577</v>
      </c>
      <c r="B117" t="s">
        <v>278</v>
      </c>
      <c r="C117">
        <v>210020900</v>
      </c>
      <c r="D117" t="s">
        <v>529</v>
      </c>
      <c r="E117" t="s">
        <v>754</v>
      </c>
      <c r="F117" t="s">
        <v>973</v>
      </c>
    </row>
    <row r="118" spans="1:6" x14ac:dyDescent="0.35">
      <c r="A118" s="3">
        <v>45547</v>
      </c>
      <c r="B118" t="s">
        <v>279</v>
      </c>
      <c r="C118">
        <v>189308600</v>
      </c>
      <c r="D118" t="s">
        <v>530</v>
      </c>
      <c r="E118" t="s">
        <v>755</v>
      </c>
      <c r="F118" t="s">
        <v>974</v>
      </c>
    </row>
    <row r="119" spans="1:6" x14ac:dyDescent="0.35">
      <c r="A119" s="3">
        <v>45455</v>
      </c>
      <c r="B119" t="s">
        <v>280</v>
      </c>
      <c r="C119">
        <v>188505600</v>
      </c>
      <c r="D119" t="s">
        <v>531</v>
      </c>
      <c r="E119" t="s">
        <v>756</v>
      </c>
      <c r="F119" t="s">
        <v>975</v>
      </c>
    </row>
    <row r="120" spans="1:6" x14ac:dyDescent="0.35">
      <c r="A120" s="3">
        <v>45424</v>
      </c>
      <c r="B120" t="s">
        <v>281</v>
      </c>
      <c r="C120">
        <v>172621200</v>
      </c>
      <c r="D120" t="s">
        <v>532</v>
      </c>
      <c r="E120" t="s">
        <v>757</v>
      </c>
      <c r="F120" t="s">
        <v>737</v>
      </c>
    </row>
    <row r="121" spans="1:6" x14ac:dyDescent="0.35">
      <c r="A121" s="3">
        <v>45394</v>
      </c>
      <c r="B121" t="s">
        <v>282</v>
      </c>
      <c r="C121">
        <v>231224300</v>
      </c>
      <c r="D121" t="s">
        <v>533</v>
      </c>
      <c r="E121" t="s">
        <v>758</v>
      </c>
      <c r="F121" t="s">
        <v>976</v>
      </c>
    </row>
    <row r="122" spans="1:6" x14ac:dyDescent="0.35">
      <c r="A122" s="3">
        <v>45363</v>
      </c>
      <c r="B122" t="s">
        <v>283</v>
      </c>
      <c r="C122">
        <v>164414000</v>
      </c>
      <c r="D122" t="s">
        <v>534</v>
      </c>
      <c r="E122" t="s">
        <v>759</v>
      </c>
      <c r="F122" t="s">
        <v>977</v>
      </c>
    </row>
    <row r="123" spans="1:6" x14ac:dyDescent="0.35">
      <c r="A123" s="3">
        <v>45334</v>
      </c>
      <c r="B123" t="s">
        <v>284</v>
      </c>
      <c r="C123">
        <v>171682800</v>
      </c>
      <c r="D123" t="s">
        <v>535</v>
      </c>
      <c r="E123" t="s">
        <v>760</v>
      </c>
      <c r="F123" t="s">
        <v>978</v>
      </c>
    </row>
    <row r="124" spans="1:6" x14ac:dyDescent="0.35">
      <c r="A124" s="2" t="s">
        <v>86</v>
      </c>
      <c r="B124" t="s">
        <v>285</v>
      </c>
      <c r="C124">
        <v>141863200</v>
      </c>
      <c r="D124" t="s">
        <v>536</v>
      </c>
      <c r="E124" t="s">
        <v>761</v>
      </c>
      <c r="F124" t="s">
        <v>302</v>
      </c>
    </row>
    <row r="125" spans="1:6" x14ac:dyDescent="0.35">
      <c r="A125" s="2" t="s">
        <v>87</v>
      </c>
      <c r="B125" t="s">
        <v>175</v>
      </c>
      <c r="C125">
        <v>226370900</v>
      </c>
      <c r="D125" t="s">
        <v>537</v>
      </c>
      <c r="E125" t="s">
        <v>762</v>
      </c>
      <c r="F125" t="s">
        <v>170</v>
      </c>
    </row>
    <row r="126" spans="1:6" x14ac:dyDescent="0.35">
      <c r="A126" s="2" t="s">
        <v>88</v>
      </c>
      <c r="B126" t="s">
        <v>286</v>
      </c>
      <c r="C126">
        <v>190287700</v>
      </c>
      <c r="D126" t="s">
        <v>538</v>
      </c>
      <c r="E126" t="s">
        <v>763</v>
      </c>
      <c r="F126" t="s">
        <v>979</v>
      </c>
    </row>
    <row r="127" spans="1:6" x14ac:dyDescent="0.35">
      <c r="A127" s="2" t="s">
        <v>89</v>
      </c>
      <c r="B127" t="s">
        <v>287</v>
      </c>
      <c r="C127">
        <v>344941900</v>
      </c>
      <c r="D127" t="s">
        <v>539</v>
      </c>
      <c r="E127" t="s">
        <v>764</v>
      </c>
      <c r="F127" t="s">
        <v>980</v>
      </c>
    </row>
    <row r="128" spans="1:6" x14ac:dyDescent="0.35">
      <c r="A128" s="2" t="s">
        <v>90</v>
      </c>
      <c r="B128" t="s">
        <v>288</v>
      </c>
      <c r="C128">
        <v>236406200</v>
      </c>
      <c r="D128" t="s">
        <v>540</v>
      </c>
      <c r="E128" t="s">
        <v>765</v>
      </c>
      <c r="F128" t="s">
        <v>981</v>
      </c>
    </row>
    <row r="129" spans="1:6" x14ac:dyDescent="0.35">
      <c r="A129" s="2" t="s">
        <v>91</v>
      </c>
      <c r="B129" t="s">
        <v>289</v>
      </c>
      <c r="C129">
        <v>400946600</v>
      </c>
      <c r="D129" t="s">
        <v>541</v>
      </c>
      <c r="E129" t="s">
        <v>766</v>
      </c>
      <c r="F129" t="s">
        <v>982</v>
      </c>
    </row>
    <row r="130" spans="1:6" x14ac:dyDescent="0.35">
      <c r="A130" s="2" t="s">
        <v>92</v>
      </c>
      <c r="B130" t="s">
        <v>290</v>
      </c>
      <c r="C130">
        <v>309871700</v>
      </c>
      <c r="D130" t="s">
        <v>542</v>
      </c>
      <c r="E130" t="s">
        <v>767</v>
      </c>
      <c r="F130" t="s">
        <v>983</v>
      </c>
    </row>
    <row r="131" spans="1:6" x14ac:dyDescent="0.35">
      <c r="A131" s="2" t="s">
        <v>93</v>
      </c>
      <c r="B131" t="s">
        <v>291</v>
      </c>
      <c r="C131">
        <v>227834900</v>
      </c>
      <c r="D131" t="s">
        <v>543</v>
      </c>
      <c r="E131" t="s">
        <v>768</v>
      </c>
      <c r="F131" t="s">
        <v>984</v>
      </c>
    </row>
    <row r="132" spans="1:6" x14ac:dyDescent="0.35">
      <c r="A132" s="2" t="s">
        <v>94</v>
      </c>
      <c r="B132" t="s">
        <v>292</v>
      </c>
      <c r="C132">
        <v>221866000</v>
      </c>
      <c r="D132" t="s">
        <v>544</v>
      </c>
      <c r="E132" t="s">
        <v>769</v>
      </c>
      <c r="F132" t="s">
        <v>985</v>
      </c>
    </row>
    <row r="133" spans="1:6" x14ac:dyDescent="0.35">
      <c r="A133" s="2" t="s">
        <v>95</v>
      </c>
      <c r="B133" t="s">
        <v>293</v>
      </c>
      <c r="C133">
        <v>250132900</v>
      </c>
      <c r="D133" t="s">
        <v>545</v>
      </c>
      <c r="E133" t="s">
        <v>770</v>
      </c>
      <c r="F133" t="s">
        <v>986</v>
      </c>
    </row>
    <row r="134" spans="1:6" x14ac:dyDescent="0.35">
      <c r="A134" s="2" t="s">
        <v>96</v>
      </c>
      <c r="B134" t="s">
        <v>294</v>
      </c>
      <c r="C134">
        <v>194463300</v>
      </c>
      <c r="D134" t="s">
        <v>546</v>
      </c>
      <c r="E134" t="s">
        <v>771</v>
      </c>
      <c r="F134" t="s">
        <v>987</v>
      </c>
    </row>
    <row r="135" spans="1:6" x14ac:dyDescent="0.35">
      <c r="A135" s="2" t="s">
        <v>97</v>
      </c>
      <c r="B135" t="s">
        <v>295</v>
      </c>
      <c r="C135">
        <v>191903300</v>
      </c>
      <c r="D135" t="s">
        <v>547</v>
      </c>
      <c r="E135" t="s">
        <v>772</v>
      </c>
      <c r="F135" t="s">
        <v>988</v>
      </c>
    </row>
    <row r="136" spans="1:6" x14ac:dyDescent="0.35">
      <c r="A136" s="3">
        <v>45637</v>
      </c>
      <c r="B136" t="s">
        <v>296</v>
      </c>
      <c r="C136">
        <v>198634700</v>
      </c>
      <c r="D136" t="s">
        <v>548</v>
      </c>
      <c r="E136" t="s">
        <v>773</v>
      </c>
      <c r="F136" t="s">
        <v>989</v>
      </c>
    </row>
    <row r="137" spans="1:6" x14ac:dyDescent="0.35">
      <c r="A137" s="3">
        <v>45607</v>
      </c>
      <c r="B137" t="s">
        <v>297</v>
      </c>
      <c r="C137">
        <v>182325600</v>
      </c>
      <c r="D137" t="s">
        <v>549</v>
      </c>
      <c r="E137" t="s">
        <v>774</v>
      </c>
      <c r="F137" t="s">
        <v>990</v>
      </c>
    </row>
    <row r="138" spans="1:6" x14ac:dyDescent="0.35">
      <c r="A138" s="3">
        <v>45515</v>
      </c>
      <c r="B138" t="s">
        <v>298</v>
      </c>
      <c r="C138">
        <v>175665800</v>
      </c>
      <c r="D138" t="s">
        <v>550</v>
      </c>
      <c r="E138" t="s">
        <v>775</v>
      </c>
      <c r="F138" t="s">
        <v>991</v>
      </c>
    </row>
    <row r="139" spans="1:6" x14ac:dyDescent="0.35">
      <c r="A139" s="3">
        <v>45484</v>
      </c>
      <c r="B139" t="s">
        <v>299</v>
      </c>
      <c r="C139">
        <v>207323300</v>
      </c>
      <c r="D139" t="s">
        <v>551</v>
      </c>
      <c r="E139" t="s">
        <v>776</v>
      </c>
      <c r="F139" t="s">
        <v>992</v>
      </c>
    </row>
    <row r="140" spans="1:6" x14ac:dyDescent="0.35">
      <c r="A140" s="3">
        <v>45454</v>
      </c>
      <c r="B140" t="s">
        <v>300</v>
      </c>
      <c r="C140">
        <v>242043900</v>
      </c>
      <c r="D140" t="s">
        <v>552</v>
      </c>
      <c r="E140" t="s">
        <v>777</v>
      </c>
      <c r="F140" t="s">
        <v>993</v>
      </c>
    </row>
    <row r="141" spans="1:6" x14ac:dyDescent="0.35">
      <c r="A141" s="3">
        <v>45423</v>
      </c>
      <c r="B141" t="s">
        <v>301</v>
      </c>
      <c r="C141">
        <v>160537400</v>
      </c>
      <c r="D141" t="s">
        <v>511</v>
      </c>
      <c r="E141" t="s">
        <v>778</v>
      </c>
      <c r="F141" t="s">
        <v>994</v>
      </c>
    </row>
    <row r="142" spans="1:6" x14ac:dyDescent="0.35">
      <c r="A142" s="3">
        <v>45393</v>
      </c>
      <c r="B142" t="s">
        <v>302</v>
      </c>
      <c r="C142">
        <v>187528200</v>
      </c>
      <c r="D142" t="s">
        <v>553</v>
      </c>
      <c r="E142" t="s">
        <v>779</v>
      </c>
      <c r="F142" t="s">
        <v>172</v>
      </c>
    </row>
    <row r="143" spans="1:6" x14ac:dyDescent="0.35">
      <c r="A143" s="3">
        <v>45302</v>
      </c>
      <c r="B143" t="s">
        <v>173</v>
      </c>
      <c r="C143">
        <v>207127800</v>
      </c>
      <c r="D143" t="s">
        <v>270</v>
      </c>
      <c r="E143" t="s">
        <v>780</v>
      </c>
      <c r="F143" t="s">
        <v>995</v>
      </c>
    </row>
    <row r="144" spans="1:6" x14ac:dyDescent="0.35">
      <c r="A144" s="2" t="s">
        <v>98</v>
      </c>
      <c r="B144" t="s">
        <v>303</v>
      </c>
      <c r="C144">
        <v>270039600</v>
      </c>
      <c r="D144" t="s">
        <v>554</v>
      </c>
      <c r="E144" t="s">
        <v>781</v>
      </c>
      <c r="F144" t="s">
        <v>996</v>
      </c>
    </row>
    <row r="145" spans="1:6" x14ac:dyDescent="0.35">
      <c r="A145" s="2" t="s">
        <v>99</v>
      </c>
      <c r="B145" t="s">
        <v>304</v>
      </c>
      <c r="C145">
        <v>179418100</v>
      </c>
      <c r="D145" t="s">
        <v>555</v>
      </c>
      <c r="E145" t="s">
        <v>782</v>
      </c>
      <c r="F145" t="s">
        <v>997</v>
      </c>
    </row>
    <row r="146" spans="1:6" x14ac:dyDescent="0.35">
      <c r="A146" s="2" t="s">
        <v>100</v>
      </c>
      <c r="B146" t="s">
        <v>305</v>
      </c>
      <c r="C146">
        <v>157593600</v>
      </c>
      <c r="D146" t="s">
        <v>556</v>
      </c>
      <c r="E146" t="s">
        <v>783</v>
      </c>
      <c r="F146" t="s">
        <v>789</v>
      </c>
    </row>
    <row r="147" spans="1:6" x14ac:dyDescent="0.35">
      <c r="A147" s="2" t="s">
        <v>101</v>
      </c>
      <c r="B147" t="s">
        <v>306</v>
      </c>
      <c r="C147">
        <v>173586700</v>
      </c>
      <c r="D147" t="s">
        <v>557</v>
      </c>
      <c r="E147" t="s">
        <v>784</v>
      </c>
      <c r="F147" t="s">
        <v>998</v>
      </c>
    </row>
    <row r="148" spans="1:6" x14ac:dyDescent="0.35">
      <c r="A148" s="2" t="s">
        <v>102</v>
      </c>
      <c r="B148" t="s">
        <v>307</v>
      </c>
      <c r="C148">
        <v>205122100</v>
      </c>
      <c r="D148" t="s">
        <v>558</v>
      </c>
      <c r="E148" t="s">
        <v>785</v>
      </c>
      <c r="F148" t="s">
        <v>999</v>
      </c>
    </row>
    <row r="149" spans="1:6" x14ac:dyDescent="0.35">
      <c r="A149" s="2" t="s">
        <v>103</v>
      </c>
      <c r="B149" t="s">
        <v>308</v>
      </c>
      <c r="C149">
        <v>172354900</v>
      </c>
      <c r="D149" t="s">
        <v>559</v>
      </c>
      <c r="E149" t="s">
        <v>786</v>
      </c>
      <c r="F149" t="s">
        <v>1000</v>
      </c>
    </row>
    <row r="150" spans="1:6" x14ac:dyDescent="0.35">
      <c r="A150" s="2" t="s">
        <v>104</v>
      </c>
      <c r="B150" t="s">
        <v>309</v>
      </c>
      <c r="C150">
        <v>285930000</v>
      </c>
      <c r="D150" t="s">
        <v>560</v>
      </c>
      <c r="E150" t="s">
        <v>787</v>
      </c>
      <c r="F150" t="s">
        <v>1001</v>
      </c>
    </row>
    <row r="151" spans="1:6" x14ac:dyDescent="0.35">
      <c r="A151" s="2" t="s">
        <v>105</v>
      </c>
      <c r="B151" t="s">
        <v>310</v>
      </c>
      <c r="C151">
        <v>226311600</v>
      </c>
      <c r="D151" t="s">
        <v>561</v>
      </c>
      <c r="E151" t="s">
        <v>788</v>
      </c>
      <c r="F151" t="s">
        <v>1002</v>
      </c>
    </row>
    <row r="152" spans="1:6" x14ac:dyDescent="0.35">
      <c r="A152" s="2" t="s">
        <v>106</v>
      </c>
      <c r="B152" t="s">
        <v>311</v>
      </c>
      <c r="C152">
        <v>264554500</v>
      </c>
      <c r="D152" t="s">
        <v>562</v>
      </c>
      <c r="E152" t="s">
        <v>311</v>
      </c>
      <c r="F152" t="s">
        <v>312</v>
      </c>
    </row>
    <row r="153" spans="1:6" x14ac:dyDescent="0.35">
      <c r="A153" s="2" t="s">
        <v>107</v>
      </c>
      <c r="B153" t="s">
        <v>312</v>
      </c>
      <c r="C153">
        <v>176090200</v>
      </c>
      <c r="D153" t="s">
        <v>563</v>
      </c>
      <c r="E153" t="s">
        <v>789</v>
      </c>
      <c r="F153" t="s">
        <v>1003</v>
      </c>
    </row>
    <row r="154" spans="1:6" x14ac:dyDescent="0.35">
      <c r="A154" s="2" t="s">
        <v>108</v>
      </c>
      <c r="B154" t="s">
        <v>313</v>
      </c>
      <c r="C154">
        <v>306435900</v>
      </c>
      <c r="D154" t="s">
        <v>564</v>
      </c>
      <c r="E154" t="s">
        <v>790</v>
      </c>
      <c r="F154" t="s">
        <v>1004</v>
      </c>
    </row>
    <row r="155" spans="1:6" x14ac:dyDescent="0.35">
      <c r="A155" s="2" t="s">
        <v>109</v>
      </c>
      <c r="B155" t="s">
        <v>314</v>
      </c>
      <c r="C155">
        <v>264879700</v>
      </c>
      <c r="D155" t="s">
        <v>565</v>
      </c>
      <c r="E155" t="s">
        <v>791</v>
      </c>
      <c r="F155" t="s">
        <v>1005</v>
      </c>
    </row>
    <row r="156" spans="1:6" x14ac:dyDescent="0.35">
      <c r="A156" s="2" t="s">
        <v>110</v>
      </c>
      <c r="B156" t="s">
        <v>315</v>
      </c>
      <c r="C156">
        <v>377831000</v>
      </c>
      <c r="D156" t="s">
        <v>566</v>
      </c>
      <c r="E156" t="s">
        <v>792</v>
      </c>
      <c r="F156" t="s">
        <v>1006</v>
      </c>
    </row>
    <row r="157" spans="1:6" x14ac:dyDescent="0.35">
      <c r="A157" s="2" t="s">
        <v>111</v>
      </c>
      <c r="B157" t="s">
        <v>316</v>
      </c>
      <c r="C157">
        <v>232347700</v>
      </c>
      <c r="D157" t="s">
        <v>567</v>
      </c>
      <c r="E157" t="s">
        <v>751</v>
      </c>
      <c r="F157" t="s">
        <v>660</v>
      </c>
    </row>
    <row r="158" spans="1:6" x14ac:dyDescent="0.35">
      <c r="A158" s="3">
        <v>45606</v>
      </c>
      <c r="B158" t="s">
        <v>317</v>
      </c>
      <c r="C158">
        <v>170209500</v>
      </c>
      <c r="D158" t="s">
        <v>568</v>
      </c>
      <c r="E158" t="s">
        <v>793</v>
      </c>
      <c r="F158" t="s">
        <v>1007</v>
      </c>
    </row>
    <row r="159" spans="1:6" x14ac:dyDescent="0.35">
      <c r="A159" s="3">
        <v>45575</v>
      </c>
      <c r="B159" t="s">
        <v>166</v>
      </c>
      <c r="C159">
        <v>242311300</v>
      </c>
      <c r="D159" t="s">
        <v>569</v>
      </c>
      <c r="E159" t="s">
        <v>480</v>
      </c>
      <c r="F159" t="s">
        <v>1008</v>
      </c>
    </row>
    <row r="160" spans="1:6" x14ac:dyDescent="0.35">
      <c r="A160" s="3">
        <v>45545</v>
      </c>
      <c r="B160" t="s">
        <v>318</v>
      </c>
      <c r="C160">
        <v>246191600</v>
      </c>
      <c r="D160" t="s">
        <v>570</v>
      </c>
      <c r="E160" t="s">
        <v>794</v>
      </c>
      <c r="F160" t="s">
        <v>381</v>
      </c>
    </row>
    <row r="161" spans="1:6" x14ac:dyDescent="0.35">
      <c r="A161" s="3">
        <v>45514</v>
      </c>
      <c r="B161" t="s">
        <v>319</v>
      </c>
      <c r="C161">
        <v>285722500</v>
      </c>
      <c r="D161" t="s">
        <v>571</v>
      </c>
      <c r="E161" t="s">
        <v>795</v>
      </c>
      <c r="F161" t="s">
        <v>1009</v>
      </c>
    </row>
    <row r="162" spans="1:6" x14ac:dyDescent="0.35">
      <c r="A162" s="3">
        <v>45483</v>
      </c>
      <c r="B162" t="s">
        <v>320</v>
      </c>
      <c r="C162">
        <v>346250200</v>
      </c>
      <c r="D162" t="s">
        <v>572</v>
      </c>
      <c r="E162" t="s">
        <v>796</v>
      </c>
      <c r="F162" t="s">
        <v>1010</v>
      </c>
    </row>
    <row r="163" spans="1:6" x14ac:dyDescent="0.35">
      <c r="A163" s="3">
        <v>45392</v>
      </c>
      <c r="B163" t="s">
        <v>227</v>
      </c>
      <c r="C163">
        <v>244465600</v>
      </c>
      <c r="D163" t="s">
        <v>573</v>
      </c>
      <c r="E163" t="s">
        <v>797</v>
      </c>
      <c r="F163" t="s">
        <v>1011</v>
      </c>
    </row>
    <row r="164" spans="1:6" x14ac:dyDescent="0.35">
      <c r="A164" s="3">
        <v>45361</v>
      </c>
      <c r="B164" t="s">
        <v>321</v>
      </c>
      <c r="C164">
        <v>277118000</v>
      </c>
      <c r="D164" t="s">
        <v>574</v>
      </c>
      <c r="E164" t="s">
        <v>798</v>
      </c>
      <c r="F164" t="s">
        <v>1012</v>
      </c>
    </row>
    <row r="165" spans="1:6" x14ac:dyDescent="0.35">
      <c r="A165" s="3">
        <v>45332</v>
      </c>
      <c r="B165" t="s">
        <v>322</v>
      </c>
      <c r="C165">
        <v>221845900</v>
      </c>
      <c r="D165" t="s">
        <v>575</v>
      </c>
      <c r="E165" t="s">
        <v>799</v>
      </c>
      <c r="F165" t="s">
        <v>1013</v>
      </c>
    </row>
    <row r="166" spans="1:6" x14ac:dyDescent="0.35">
      <c r="A166" s="3">
        <v>45301</v>
      </c>
      <c r="B166" t="s">
        <v>323</v>
      </c>
      <c r="C166">
        <v>302094500</v>
      </c>
      <c r="D166" t="s">
        <v>576</v>
      </c>
      <c r="E166" t="s">
        <v>800</v>
      </c>
      <c r="F166" t="s">
        <v>1014</v>
      </c>
    </row>
    <row r="167" spans="1:6" x14ac:dyDescent="0.35">
      <c r="A167" s="2" t="s">
        <v>112</v>
      </c>
      <c r="B167" t="s">
        <v>324</v>
      </c>
      <c r="C167">
        <v>227053700</v>
      </c>
      <c r="D167" t="s">
        <v>577</v>
      </c>
      <c r="E167" t="s">
        <v>801</v>
      </c>
      <c r="F167" t="s">
        <v>921</v>
      </c>
    </row>
    <row r="168" spans="1:6" x14ac:dyDescent="0.35">
      <c r="A168" s="2" t="s">
        <v>113</v>
      </c>
      <c r="B168" t="s">
        <v>325</v>
      </c>
      <c r="C168">
        <v>271009200</v>
      </c>
      <c r="D168" t="s">
        <v>578</v>
      </c>
      <c r="E168" t="s">
        <v>802</v>
      </c>
      <c r="F168" t="s">
        <v>1015</v>
      </c>
    </row>
    <row r="169" spans="1:6" x14ac:dyDescent="0.35">
      <c r="A169" s="2" t="s">
        <v>114</v>
      </c>
      <c r="B169" t="s">
        <v>326</v>
      </c>
      <c r="C169">
        <v>302582900</v>
      </c>
      <c r="D169" t="s">
        <v>579</v>
      </c>
      <c r="E169" t="s">
        <v>803</v>
      </c>
      <c r="F169" t="s">
        <v>804</v>
      </c>
    </row>
    <row r="170" spans="1:6" x14ac:dyDescent="0.35">
      <c r="A170" s="2" t="s">
        <v>115</v>
      </c>
      <c r="B170" t="s">
        <v>327</v>
      </c>
      <c r="C170">
        <v>284692900</v>
      </c>
      <c r="D170" t="s">
        <v>580</v>
      </c>
      <c r="E170" t="s">
        <v>573</v>
      </c>
      <c r="F170" t="s">
        <v>1016</v>
      </c>
    </row>
    <row r="171" spans="1:6" x14ac:dyDescent="0.35">
      <c r="A171" s="2" t="s">
        <v>116</v>
      </c>
      <c r="B171" t="s">
        <v>328</v>
      </c>
      <c r="C171">
        <v>354966800</v>
      </c>
      <c r="D171" t="s">
        <v>581</v>
      </c>
      <c r="E171" t="s">
        <v>804</v>
      </c>
      <c r="F171" t="s">
        <v>1017</v>
      </c>
    </row>
    <row r="172" spans="1:6" x14ac:dyDescent="0.35">
      <c r="A172" s="2" t="s">
        <v>117</v>
      </c>
      <c r="B172" t="s">
        <v>329</v>
      </c>
      <c r="C172">
        <v>206228500</v>
      </c>
      <c r="D172" t="s">
        <v>466</v>
      </c>
      <c r="E172" t="s">
        <v>805</v>
      </c>
      <c r="F172" t="s">
        <v>1018</v>
      </c>
    </row>
    <row r="173" spans="1:6" x14ac:dyDescent="0.35">
      <c r="A173" s="2" t="s">
        <v>118</v>
      </c>
      <c r="B173" t="s">
        <v>330</v>
      </c>
      <c r="C173">
        <v>382462400</v>
      </c>
      <c r="D173" t="s">
        <v>180</v>
      </c>
      <c r="E173" t="s">
        <v>806</v>
      </c>
      <c r="F173" t="s">
        <v>1019</v>
      </c>
    </row>
    <row r="174" spans="1:6" x14ac:dyDescent="0.35">
      <c r="A174" s="2" t="s">
        <v>119</v>
      </c>
      <c r="B174" t="s">
        <v>331</v>
      </c>
      <c r="C174">
        <v>293506400</v>
      </c>
      <c r="D174" t="s">
        <v>433</v>
      </c>
      <c r="E174" t="s">
        <v>807</v>
      </c>
      <c r="F174" t="s">
        <v>1020</v>
      </c>
    </row>
    <row r="175" spans="1:6" x14ac:dyDescent="0.35">
      <c r="A175" s="2" t="s">
        <v>120</v>
      </c>
      <c r="B175" t="s">
        <v>332</v>
      </c>
      <c r="C175">
        <v>310318900</v>
      </c>
      <c r="D175" t="s">
        <v>582</v>
      </c>
      <c r="E175" t="s">
        <v>212</v>
      </c>
      <c r="F175" t="s">
        <v>1021</v>
      </c>
    </row>
    <row r="176" spans="1:6" x14ac:dyDescent="0.35">
      <c r="A176" s="2" t="s">
        <v>121</v>
      </c>
      <c r="B176" t="s">
        <v>333</v>
      </c>
      <c r="C176">
        <v>231925900</v>
      </c>
      <c r="D176" t="s">
        <v>583</v>
      </c>
      <c r="E176" t="s">
        <v>808</v>
      </c>
      <c r="F176" t="s">
        <v>1022</v>
      </c>
    </row>
    <row r="177" spans="1:6" x14ac:dyDescent="0.35">
      <c r="A177" s="2" t="s">
        <v>122</v>
      </c>
      <c r="B177" t="s">
        <v>334</v>
      </c>
      <c r="C177">
        <v>248772300</v>
      </c>
      <c r="D177" t="s">
        <v>584</v>
      </c>
      <c r="E177" t="s">
        <v>809</v>
      </c>
      <c r="F177" t="s">
        <v>1023</v>
      </c>
    </row>
    <row r="178" spans="1:6" x14ac:dyDescent="0.35">
      <c r="A178" s="2" t="s">
        <v>123</v>
      </c>
      <c r="B178" t="s">
        <v>335</v>
      </c>
      <c r="C178">
        <v>238358300</v>
      </c>
      <c r="D178" t="s">
        <v>585</v>
      </c>
      <c r="E178" t="s">
        <v>810</v>
      </c>
      <c r="F178" t="s">
        <v>1024</v>
      </c>
    </row>
    <row r="179" spans="1:6" x14ac:dyDescent="0.35">
      <c r="A179" s="3">
        <v>45635</v>
      </c>
      <c r="B179" t="s">
        <v>336</v>
      </c>
      <c r="C179">
        <v>367100500</v>
      </c>
      <c r="D179" t="s">
        <v>586</v>
      </c>
      <c r="E179" t="s">
        <v>811</v>
      </c>
      <c r="F179" t="s">
        <v>1017</v>
      </c>
    </row>
    <row r="180" spans="1:6" x14ac:dyDescent="0.35">
      <c r="A180" s="3">
        <v>45605</v>
      </c>
      <c r="B180" t="s">
        <v>337</v>
      </c>
      <c r="C180">
        <v>441422400</v>
      </c>
      <c r="D180" t="s">
        <v>587</v>
      </c>
      <c r="E180" t="s">
        <v>812</v>
      </c>
      <c r="F180" t="s">
        <v>1025</v>
      </c>
    </row>
    <row r="181" spans="1:6" x14ac:dyDescent="0.35">
      <c r="A181" s="3">
        <v>45574</v>
      </c>
      <c r="B181" t="s">
        <v>338</v>
      </c>
      <c r="C181">
        <v>268283700</v>
      </c>
      <c r="D181" t="s">
        <v>588</v>
      </c>
      <c r="E181" t="s">
        <v>813</v>
      </c>
      <c r="F181" t="s">
        <v>1026</v>
      </c>
    </row>
    <row r="182" spans="1:6" x14ac:dyDescent="0.35">
      <c r="A182" s="3">
        <v>45544</v>
      </c>
      <c r="B182" t="s">
        <v>339</v>
      </c>
      <c r="C182">
        <v>273912000</v>
      </c>
      <c r="D182" t="s">
        <v>589</v>
      </c>
      <c r="E182" t="s">
        <v>814</v>
      </c>
      <c r="F182" t="s">
        <v>1027</v>
      </c>
    </row>
    <row r="183" spans="1:6" x14ac:dyDescent="0.35">
      <c r="A183" s="3">
        <v>45452</v>
      </c>
      <c r="B183" t="s">
        <v>340</v>
      </c>
      <c r="C183">
        <v>413638100</v>
      </c>
      <c r="D183" t="s">
        <v>590</v>
      </c>
      <c r="E183" t="s">
        <v>815</v>
      </c>
      <c r="F183" t="s">
        <v>1028</v>
      </c>
    </row>
    <row r="184" spans="1:6" x14ac:dyDescent="0.35">
      <c r="A184" s="3">
        <v>45421</v>
      </c>
      <c r="B184" t="s">
        <v>341</v>
      </c>
      <c r="C184">
        <v>306850700</v>
      </c>
      <c r="D184" t="s">
        <v>591</v>
      </c>
      <c r="E184" t="s">
        <v>816</v>
      </c>
      <c r="F184" t="s">
        <v>1029</v>
      </c>
    </row>
    <row r="185" spans="1:6" x14ac:dyDescent="0.35">
      <c r="A185" s="3">
        <v>45391</v>
      </c>
      <c r="B185" t="s">
        <v>342</v>
      </c>
      <c r="C185">
        <v>372470300</v>
      </c>
      <c r="D185" t="s">
        <v>592</v>
      </c>
      <c r="E185" t="s">
        <v>817</v>
      </c>
      <c r="F185" t="s">
        <v>1030</v>
      </c>
    </row>
    <row r="186" spans="1:6" x14ac:dyDescent="0.35">
      <c r="A186" s="3">
        <v>45360</v>
      </c>
      <c r="B186" t="s">
        <v>343</v>
      </c>
      <c r="C186">
        <v>477155100</v>
      </c>
      <c r="D186" t="s">
        <v>593</v>
      </c>
      <c r="E186" t="s">
        <v>818</v>
      </c>
      <c r="F186" t="s">
        <v>457</v>
      </c>
    </row>
    <row r="187" spans="1:6" x14ac:dyDescent="0.35">
      <c r="A187" s="2" t="s">
        <v>124</v>
      </c>
      <c r="B187" t="s">
        <v>344</v>
      </c>
      <c r="C187">
        <v>333751600</v>
      </c>
      <c r="D187" t="s">
        <v>216</v>
      </c>
      <c r="E187" t="s">
        <v>819</v>
      </c>
      <c r="F187" t="s">
        <v>1031</v>
      </c>
    </row>
    <row r="188" spans="1:6" x14ac:dyDescent="0.35">
      <c r="A188" s="2" t="s">
        <v>125</v>
      </c>
      <c r="B188" t="s">
        <v>345</v>
      </c>
      <c r="C188">
        <v>453023300</v>
      </c>
      <c r="D188" t="s">
        <v>594</v>
      </c>
      <c r="E188" t="s">
        <v>820</v>
      </c>
      <c r="F188" t="s">
        <v>1032</v>
      </c>
    </row>
    <row r="189" spans="1:6" x14ac:dyDescent="0.35">
      <c r="A189" s="2" t="s">
        <v>126</v>
      </c>
      <c r="B189" t="s">
        <v>346</v>
      </c>
      <c r="C189">
        <v>448101100</v>
      </c>
      <c r="D189" t="s">
        <v>595</v>
      </c>
      <c r="E189" t="s">
        <v>821</v>
      </c>
      <c r="F189" t="s">
        <v>1033</v>
      </c>
    </row>
    <row r="190" spans="1:6" x14ac:dyDescent="0.35">
      <c r="A190" s="2" t="s">
        <v>127</v>
      </c>
      <c r="B190" t="s">
        <v>347</v>
      </c>
      <c r="C190">
        <v>303134600</v>
      </c>
      <c r="D190" t="s">
        <v>596</v>
      </c>
      <c r="E190" t="s">
        <v>822</v>
      </c>
      <c r="F190" t="s">
        <v>1034</v>
      </c>
    </row>
    <row r="191" spans="1:6" x14ac:dyDescent="0.35">
      <c r="A191" s="2" t="s">
        <v>128</v>
      </c>
      <c r="B191" t="s">
        <v>348</v>
      </c>
      <c r="C191">
        <v>331964700</v>
      </c>
      <c r="D191" t="s">
        <v>597</v>
      </c>
      <c r="E191" t="s">
        <v>823</v>
      </c>
      <c r="F191" t="s">
        <v>1035</v>
      </c>
    </row>
    <row r="192" spans="1:6" x14ac:dyDescent="0.35">
      <c r="A192" s="2" t="s">
        <v>129</v>
      </c>
      <c r="B192" t="s">
        <v>349</v>
      </c>
      <c r="C192">
        <v>323230300</v>
      </c>
      <c r="D192" t="s">
        <v>598</v>
      </c>
      <c r="E192" t="s">
        <v>824</v>
      </c>
      <c r="F192" t="s">
        <v>1036</v>
      </c>
    </row>
    <row r="193" spans="1:6" x14ac:dyDescent="0.35">
      <c r="A193" s="2" t="s">
        <v>130</v>
      </c>
      <c r="B193" t="s">
        <v>350</v>
      </c>
      <c r="C193">
        <v>376189100</v>
      </c>
      <c r="D193" t="s">
        <v>490</v>
      </c>
      <c r="E193" t="s">
        <v>825</v>
      </c>
      <c r="F193" t="s">
        <v>499</v>
      </c>
    </row>
    <row r="194" spans="1:6" x14ac:dyDescent="0.35">
      <c r="A194" s="2" t="s">
        <v>131</v>
      </c>
      <c r="B194" t="s">
        <v>351</v>
      </c>
      <c r="C194">
        <v>257883600</v>
      </c>
      <c r="D194" t="s">
        <v>599</v>
      </c>
      <c r="E194" t="s">
        <v>826</v>
      </c>
      <c r="F194" t="s">
        <v>1037</v>
      </c>
    </row>
    <row r="195" spans="1:6" x14ac:dyDescent="0.35">
      <c r="A195" s="2" t="s">
        <v>132</v>
      </c>
      <c r="B195" t="s">
        <v>352</v>
      </c>
      <c r="C195">
        <v>300087400</v>
      </c>
      <c r="D195" t="s">
        <v>600</v>
      </c>
      <c r="E195" t="s">
        <v>827</v>
      </c>
      <c r="F195" t="s">
        <v>1038</v>
      </c>
    </row>
    <row r="196" spans="1:6" x14ac:dyDescent="0.35">
      <c r="A196" s="2" t="s">
        <v>133</v>
      </c>
      <c r="B196" t="s">
        <v>353</v>
      </c>
      <c r="C196">
        <v>318333600</v>
      </c>
      <c r="D196" t="s">
        <v>601</v>
      </c>
      <c r="E196" t="s">
        <v>353</v>
      </c>
      <c r="F196" t="s">
        <v>1039</v>
      </c>
    </row>
    <row r="197" spans="1:6" x14ac:dyDescent="0.35">
      <c r="A197" s="2" t="s">
        <v>134</v>
      </c>
      <c r="B197" t="s">
        <v>354</v>
      </c>
      <c r="C197">
        <v>302589900</v>
      </c>
      <c r="D197" t="s">
        <v>602</v>
      </c>
      <c r="E197" t="s">
        <v>722</v>
      </c>
      <c r="F197" t="s">
        <v>1040</v>
      </c>
    </row>
    <row r="198" spans="1:6" x14ac:dyDescent="0.35">
      <c r="A198" s="2" t="s">
        <v>135</v>
      </c>
      <c r="B198" t="s">
        <v>355</v>
      </c>
      <c r="C198">
        <v>318086700</v>
      </c>
      <c r="D198" t="s">
        <v>603</v>
      </c>
      <c r="E198" t="s">
        <v>635</v>
      </c>
      <c r="F198" t="s">
        <v>1041</v>
      </c>
    </row>
    <row r="199" spans="1:6" x14ac:dyDescent="0.35">
      <c r="A199" s="2" t="s">
        <v>136</v>
      </c>
      <c r="B199" t="s">
        <v>356</v>
      </c>
      <c r="C199">
        <v>339246400</v>
      </c>
      <c r="D199" t="s">
        <v>213</v>
      </c>
      <c r="E199" t="s">
        <v>828</v>
      </c>
      <c r="F199" t="s">
        <v>1042</v>
      </c>
    </row>
    <row r="200" spans="1:6" x14ac:dyDescent="0.35">
      <c r="A200" s="2" t="s">
        <v>137</v>
      </c>
      <c r="B200" t="s">
        <v>357</v>
      </c>
      <c r="C200">
        <v>312646700</v>
      </c>
      <c r="D200" t="s">
        <v>604</v>
      </c>
      <c r="E200" t="s">
        <v>829</v>
      </c>
      <c r="F200" t="s">
        <v>1043</v>
      </c>
    </row>
    <row r="201" spans="1:6" x14ac:dyDescent="0.35">
      <c r="A201" s="3">
        <v>45634</v>
      </c>
      <c r="B201" t="s">
        <v>186</v>
      </c>
      <c r="C201">
        <v>325559900</v>
      </c>
      <c r="D201" t="s">
        <v>605</v>
      </c>
      <c r="E201" t="s">
        <v>830</v>
      </c>
      <c r="F201" t="s">
        <v>1044</v>
      </c>
    </row>
    <row r="202" spans="1:6" x14ac:dyDescent="0.35">
      <c r="A202" s="3">
        <v>45543</v>
      </c>
      <c r="B202" t="s">
        <v>358</v>
      </c>
      <c r="C202">
        <v>290844200</v>
      </c>
      <c r="D202" t="s">
        <v>606</v>
      </c>
      <c r="E202" t="s">
        <v>831</v>
      </c>
      <c r="F202" t="s">
        <v>1045</v>
      </c>
    </row>
    <row r="203" spans="1:6" x14ac:dyDescent="0.35">
      <c r="A203" s="3">
        <v>45512</v>
      </c>
      <c r="B203" t="s">
        <v>359</v>
      </c>
      <c r="C203">
        <v>391910000</v>
      </c>
      <c r="D203" t="s">
        <v>607</v>
      </c>
      <c r="E203" t="s">
        <v>832</v>
      </c>
      <c r="F203" t="s">
        <v>1046</v>
      </c>
    </row>
    <row r="204" spans="1:6" x14ac:dyDescent="0.35">
      <c r="A204" s="3">
        <v>45481</v>
      </c>
      <c r="B204" t="s">
        <v>360</v>
      </c>
      <c r="C204">
        <v>411440400</v>
      </c>
      <c r="D204" t="s">
        <v>588</v>
      </c>
      <c r="E204" t="s">
        <v>833</v>
      </c>
      <c r="F204" t="s">
        <v>1047</v>
      </c>
    </row>
    <row r="205" spans="1:6" x14ac:dyDescent="0.35">
      <c r="A205" s="3">
        <v>45451</v>
      </c>
      <c r="B205" t="s">
        <v>361</v>
      </c>
      <c r="C205">
        <v>409012100</v>
      </c>
      <c r="D205" t="s">
        <v>608</v>
      </c>
      <c r="E205" t="s">
        <v>834</v>
      </c>
      <c r="F205" t="s">
        <v>1048</v>
      </c>
    </row>
    <row r="206" spans="1:6" x14ac:dyDescent="0.35">
      <c r="A206" s="3">
        <v>45420</v>
      </c>
      <c r="B206" t="s">
        <v>362</v>
      </c>
      <c r="C206">
        <v>552842400</v>
      </c>
      <c r="D206" t="s">
        <v>609</v>
      </c>
      <c r="E206" t="s">
        <v>835</v>
      </c>
      <c r="F206" t="s">
        <v>1049</v>
      </c>
    </row>
    <row r="207" spans="1:6" x14ac:dyDescent="0.35">
      <c r="A207" s="3">
        <v>45330</v>
      </c>
      <c r="B207" t="s">
        <v>363</v>
      </c>
      <c r="C207">
        <v>482027500</v>
      </c>
      <c r="D207" t="s">
        <v>610</v>
      </c>
      <c r="E207" t="s">
        <v>836</v>
      </c>
      <c r="F207" t="s">
        <v>1050</v>
      </c>
    </row>
    <row r="208" spans="1:6" x14ac:dyDescent="0.35">
      <c r="A208" s="3">
        <v>45299</v>
      </c>
      <c r="B208" t="s">
        <v>364</v>
      </c>
      <c r="C208">
        <v>523462300</v>
      </c>
      <c r="D208" t="s">
        <v>611</v>
      </c>
      <c r="E208" t="s">
        <v>837</v>
      </c>
      <c r="F208" t="s">
        <v>1051</v>
      </c>
    </row>
    <row r="209" spans="1:6" x14ac:dyDescent="0.35">
      <c r="A209" s="2" t="s">
        <v>138</v>
      </c>
      <c r="B209" t="s">
        <v>365</v>
      </c>
      <c r="C209">
        <v>473174200</v>
      </c>
      <c r="D209" t="s">
        <v>612</v>
      </c>
      <c r="E209" t="s">
        <v>838</v>
      </c>
      <c r="F209" t="s">
        <v>1052</v>
      </c>
    </row>
    <row r="210" spans="1:6" x14ac:dyDescent="0.35">
      <c r="A210" s="2" t="s">
        <v>139</v>
      </c>
      <c r="B210" t="s">
        <v>366</v>
      </c>
      <c r="C210">
        <v>486833300</v>
      </c>
      <c r="D210" t="s">
        <v>613</v>
      </c>
      <c r="E210" t="s">
        <v>839</v>
      </c>
      <c r="F210" t="s">
        <v>1053</v>
      </c>
    </row>
    <row r="211" spans="1:6" x14ac:dyDescent="0.35">
      <c r="A211" s="2" t="s">
        <v>140</v>
      </c>
      <c r="B211" t="s">
        <v>367</v>
      </c>
      <c r="C211">
        <v>248152100</v>
      </c>
      <c r="D211" t="s">
        <v>614</v>
      </c>
      <c r="E211" t="s">
        <v>840</v>
      </c>
      <c r="F211" t="s">
        <v>892</v>
      </c>
    </row>
    <row r="212" spans="1:6" x14ac:dyDescent="0.35">
      <c r="A212" s="2" t="s">
        <v>141</v>
      </c>
      <c r="B212" t="s">
        <v>368</v>
      </c>
      <c r="C212">
        <v>293399100</v>
      </c>
      <c r="D212" t="s">
        <v>615</v>
      </c>
      <c r="E212" t="s">
        <v>841</v>
      </c>
      <c r="F212" t="s">
        <v>1043</v>
      </c>
    </row>
    <row r="213" spans="1:6" x14ac:dyDescent="0.35">
      <c r="A213" s="2" t="s">
        <v>142</v>
      </c>
      <c r="B213" t="s">
        <v>369</v>
      </c>
      <c r="C213">
        <v>460067000</v>
      </c>
      <c r="D213" t="s">
        <v>616</v>
      </c>
      <c r="E213" t="s">
        <v>842</v>
      </c>
      <c r="F213" t="s">
        <v>1054</v>
      </c>
    </row>
    <row r="214" spans="1:6" x14ac:dyDescent="0.35">
      <c r="A214" s="2" t="s">
        <v>143</v>
      </c>
      <c r="B214" t="s">
        <v>370</v>
      </c>
      <c r="C214">
        <v>327776900</v>
      </c>
      <c r="D214" t="s">
        <v>617</v>
      </c>
      <c r="E214" t="s">
        <v>843</v>
      </c>
      <c r="F214" t="s">
        <v>1055</v>
      </c>
    </row>
    <row r="215" spans="1:6" x14ac:dyDescent="0.35">
      <c r="A215" s="2" t="s">
        <v>144</v>
      </c>
      <c r="B215" t="s">
        <v>371</v>
      </c>
      <c r="C215">
        <v>173911000</v>
      </c>
      <c r="D215" t="s">
        <v>618</v>
      </c>
      <c r="E215" t="s">
        <v>844</v>
      </c>
      <c r="F215" t="s">
        <v>1056</v>
      </c>
    </row>
    <row r="216" spans="1:6" x14ac:dyDescent="0.35">
      <c r="A216" s="2" t="s">
        <v>145</v>
      </c>
      <c r="B216" t="s">
        <v>372</v>
      </c>
      <c r="C216">
        <v>258068900</v>
      </c>
      <c r="D216" t="s">
        <v>619</v>
      </c>
      <c r="E216" t="s">
        <v>845</v>
      </c>
      <c r="F216" t="s">
        <v>1057</v>
      </c>
    </row>
    <row r="217" spans="1:6" x14ac:dyDescent="0.35">
      <c r="A217" s="2" t="s">
        <v>146</v>
      </c>
      <c r="B217" t="s">
        <v>373</v>
      </c>
      <c r="C217">
        <v>217223800</v>
      </c>
      <c r="D217" t="s">
        <v>619</v>
      </c>
      <c r="E217" t="s">
        <v>846</v>
      </c>
      <c r="F217" t="s">
        <v>179</v>
      </c>
    </row>
    <row r="218" spans="1:6" x14ac:dyDescent="0.35">
      <c r="A218" s="2" t="s">
        <v>147</v>
      </c>
      <c r="B218" t="s">
        <v>374</v>
      </c>
      <c r="C218">
        <v>320979500</v>
      </c>
      <c r="D218" t="s">
        <v>620</v>
      </c>
      <c r="E218" t="s">
        <v>847</v>
      </c>
      <c r="F218" t="s">
        <v>1058</v>
      </c>
    </row>
    <row r="219" spans="1:6" x14ac:dyDescent="0.35">
      <c r="A219" s="2" t="s">
        <v>148</v>
      </c>
      <c r="B219" t="s">
        <v>375</v>
      </c>
      <c r="C219">
        <v>390086200</v>
      </c>
      <c r="D219" t="s">
        <v>621</v>
      </c>
      <c r="E219" t="s">
        <v>620</v>
      </c>
      <c r="F219" t="s">
        <v>1059</v>
      </c>
    </row>
    <row r="220" spans="1:6" x14ac:dyDescent="0.35">
      <c r="A220" s="2" t="s">
        <v>149</v>
      </c>
      <c r="B220" t="s">
        <v>376</v>
      </c>
      <c r="C220">
        <v>214769500</v>
      </c>
      <c r="D220" t="s">
        <v>377</v>
      </c>
      <c r="E220" t="s">
        <v>848</v>
      </c>
      <c r="F220" t="s">
        <v>354</v>
      </c>
    </row>
    <row r="221" spans="1:6" x14ac:dyDescent="0.35">
      <c r="A221" s="2" t="s">
        <v>150</v>
      </c>
      <c r="B221" t="s">
        <v>377</v>
      </c>
      <c r="C221">
        <v>208326200</v>
      </c>
      <c r="D221" t="s">
        <v>622</v>
      </c>
      <c r="E221" t="s">
        <v>849</v>
      </c>
      <c r="F221" t="s">
        <v>1060</v>
      </c>
    </row>
    <row r="222" spans="1:6" x14ac:dyDescent="0.35">
      <c r="A222" s="3">
        <v>45633</v>
      </c>
      <c r="B222" t="s">
        <v>378</v>
      </c>
      <c r="C222">
        <v>252680500</v>
      </c>
      <c r="D222" t="s">
        <v>623</v>
      </c>
      <c r="E222" t="s">
        <v>850</v>
      </c>
      <c r="F222" t="s">
        <v>1061</v>
      </c>
    </row>
    <row r="223" spans="1:6" x14ac:dyDescent="0.35">
      <c r="A223" s="3">
        <v>45603</v>
      </c>
      <c r="B223" t="s">
        <v>379</v>
      </c>
      <c r="C223">
        <v>374782700</v>
      </c>
      <c r="D223" t="s">
        <v>624</v>
      </c>
      <c r="E223" t="s">
        <v>851</v>
      </c>
      <c r="F223" t="s">
        <v>1062</v>
      </c>
    </row>
    <row r="224" spans="1:6" x14ac:dyDescent="0.35">
      <c r="A224" s="3">
        <v>45572</v>
      </c>
      <c r="B224" t="s">
        <v>380</v>
      </c>
      <c r="C224">
        <v>248978600</v>
      </c>
      <c r="D224" t="s">
        <v>625</v>
      </c>
      <c r="E224" t="s">
        <v>852</v>
      </c>
      <c r="F224" t="s">
        <v>1063</v>
      </c>
    </row>
    <row r="225" spans="1:6" x14ac:dyDescent="0.35">
      <c r="A225" s="3">
        <v>45542</v>
      </c>
      <c r="B225" t="s">
        <v>381</v>
      </c>
      <c r="C225">
        <v>287020800</v>
      </c>
      <c r="D225" t="s">
        <v>626</v>
      </c>
      <c r="E225" t="s">
        <v>853</v>
      </c>
      <c r="F225" t="s">
        <v>1064</v>
      </c>
    </row>
    <row r="226" spans="1:6" x14ac:dyDescent="0.35">
      <c r="A226" s="3">
        <v>45511</v>
      </c>
      <c r="B226" t="s">
        <v>382</v>
      </c>
      <c r="C226">
        <v>237677300</v>
      </c>
      <c r="D226" t="s">
        <v>627</v>
      </c>
      <c r="E226" t="s">
        <v>854</v>
      </c>
      <c r="F226" t="s">
        <v>1065</v>
      </c>
    </row>
    <row r="227" spans="1:6" x14ac:dyDescent="0.35">
      <c r="A227" s="3">
        <v>45419</v>
      </c>
      <c r="B227" t="s">
        <v>383</v>
      </c>
      <c r="C227">
        <v>214176700</v>
      </c>
      <c r="D227" t="s">
        <v>628</v>
      </c>
      <c r="E227" t="s">
        <v>855</v>
      </c>
      <c r="F227" t="s">
        <v>1066</v>
      </c>
    </row>
    <row r="228" spans="1:6" x14ac:dyDescent="0.35">
      <c r="A228" s="3">
        <v>45358</v>
      </c>
      <c r="B228" t="s">
        <v>384</v>
      </c>
      <c r="C228">
        <v>215749000</v>
      </c>
      <c r="D228" t="s">
        <v>629</v>
      </c>
      <c r="E228" t="s">
        <v>384</v>
      </c>
      <c r="F228" t="s">
        <v>1067</v>
      </c>
    </row>
    <row r="229" spans="1:6" x14ac:dyDescent="0.35">
      <c r="A229" s="3">
        <v>45329</v>
      </c>
      <c r="B229" t="s">
        <v>385</v>
      </c>
      <c r="C229">
        <v>218374000</v>
      </c>
      <c r="D229" t="s">
        <v>630</v>
      </c>
      <c r="E229" t="s">
        <v>856</v>
      </c>
      <c r="F229" t="s">
        <v>1068</v>
      </c>
    </row>
    <row r="230" spans="1:6" x14ac:dyDescent="0.35">
      <c r="A230" s="3">
        <v>45298</v>
      </c>
      <c r="B230" t="s">
        <v>386</v>
      </c>
      <c r="C230">
        <v>284885500</v>
      </c>
      <c r="D230" t="s">
        <v>631</v>
      </c>
      <c r="E230" t="s">
        <v>857</v>
      </c>
      <c r="F230" t="s">
        <v>1069</v>
      </c>
    </row>
    <row r="231" spans="1:6" x14ac:dyDescent="0.35">
      <c r="A231" s="2" t="s">
        <v>151</v>
      </c>
      <c r="B231" t="s">
        <v>372</v>
      </c>
      <c r="C231">
        <v>315516700</v>
      </c>
      <c r="D231" t="s">
        <v>354</v>
      </c>
      <c r="E231" t="s">
        <v>858</v>
      </c>
      <c r="F231" t="s">
        <v>1070</v>
      </c>
    </row>
    <row r="232" spans="1:6" x14ac:dyDescent="0.35">
      <c r="A232" s="2" t="s">
        <v>152</v>
      </c>
      <c r="B232" t="s">
        <v>387</v>
      </c>
      <c r="C232">
        <v>252571700</v>
      </c>
      <c r="D232" t="s">
        <v>632</v>
      </c>
      <c r="E232" t="s">
        <v>859</v>
      </c>
      <c r="F232" t="s">
        <v>1071</v>
      </c>
    </row>
    <row r="233" spans="1:6" x14ac:dyDescent="0.35">
      <c r="A233" s="2" t="s">
        <v>153</v>
      </c>
      <c r="B233" t="s">
        <v>388</v>
      </c>
      <c r="C233">
        <v>362975900</v>
      </c>
      <c r="D233" t="s">
        <v>633</v>
      </c>
      <c r="E233" t="s">
        <v>595</v>
      </c>
      <c r="F233" t="s">
        <v>1072</v>
      </c>
    </row>
    <row r="234" spans="1:6" x14ac:dyDescent="0.35">
      <c r="A234" s="2" t="s">
        <v>154</v>
      </c>
      <c r="B234" t="s">
        <v>389</v>
      </c>
      <c r="C234">
        <v>425787500</v>
      </c>
      <c r="D234" t="s">
        <v>634</v>
      </c>
      <c r="E234" t="s">
        <v>500</v>
      </c>
      <c r="F234" t="s">
        <v>1073</v>
      </c>
    </row>
    <row r="235" spans="1:6" x14ac:dyDescent="0.35">
      <c r="A235" s="2" t="s">
        <v>155</v>
      </c>
      <c r="B235" t="s">
        <v>390</v>
      </c>
      <c r="C235">
        <v>476060900</v>
      </c>
      <c r="D235" t="s">
        <v>635</v>
      </c>
      <c r="E235" t="s">
        <v>860</v>
      </c>
      <c r="F235" t="s">
        <v>1074</v>
      </c>
    </row>
    <row r="236" spans="1:6" x14ac:dyDescent="0.35">
      <c r="A236" s="2" t="s">
        <v>156</v>
      </c>
      <c r="B236" t="s">
        <v>391</v>
      </c>
      <c r="C236">
        <v>655484700</v>
      </c>
      <c r="D236" t="s">
        <v>636</v>
      </c>
      <c r="E236" t="s">
        <v>861</v>
      </c>
      <c r="F236" t="s">
        <v>386</v>
      </c>
    </row>
    <row r="237" spans="1:6" x14ac:dyDescent="0.35">
      <c r="A237" s="2" t="s">
        <v>157</v>
      </c>
      <c r="B237" t="s">
        <v>392</v>
      </c>
      <c r="C237">
        <v>517768400</v>
      </c>
      <c r="D237" t="s">
        <v>637</v>
      </c>
      <c r="E237" t="s">
        <v>862</v>
      </c>
      <c r="F237" t="s">
        <v>1075</v>
      </c>
    </row>
    <row r="238" spans="1:6" x14ac:dyDescent="0.35">
      <c r="A238" s="2" t="s">
        <v>158</v>
      </c>
      <c r="B238" t="s">
        <v>393</v>
      </c>
      <c r="C238">
        <v>294335100</v>
      </c>
      <c r="D238" t="s">
        <v>238</v>
      </c>
      <c r="E238" t="s">
        <v>863</v>
      </c>
      <c r="F238" t="s">
        <v>1076</v>
      </c>
    </row>
    <row r="239" spans="1:6" x14ac:dyDescent="0.35">
      <c r="A239" s="2" t="s">
        <v>159</v>
      </c>
      <c r="B239" t="s">
        <v>394</v>
      </c>
      <c r="C239">
        <v>288504400</v>
      </c>
      <c r="D239" t="s">
        <v>638</v>
      </c>
      <c r="E239" t="s">
        <v>709</v>
      </c>
      <c r="F239" t="s">
        <v>1077</v>
      </c>
    </row>
    <row r="240" spans="1:6" x14ac:dyDescent="0.35">
      <c r="A240" s="2" t="s">
        <v>160</v>
      </c>
      <c r="B240" t="s">
        <v>395</v>
      </c>
      <c r="C240">
        <v>309320400</v>
      </c>
      <c r="D240" t="s">
        <v>639</v>
      </c>
      <c r="E240" t="s">
        <v>864</v>
      </c>
      <c r="F240" t="s">
        <v>1078</v>
      </c>
    </row>
    <row r="241" spans="1:6" x14ac:dyDescent="0.35">
      <c r="A241" s="2" t="s">
        <v>161</v>
      </c>
      <c r="B241" t="s">
        <v>396</v>
      </c>
      <c r="C241">
        <v>260704500</v>
      </c>
      <c r="D241" t="s">
        <v>640</v>
      </c>
      <c r="E241" t="s">
        <v>865</v>
      </c>
      <c r="F241" t="s">
        <v>1079</v>
      </c>
    </row>
    <row r="242" spans="1:6" x14ac:dyDescent="0.35">
      <c r="A242" s="3">
        <v>45632</v>
      </c>
      <c r="B242" t="s">
        <v>397</v>
      </c>
      <c r="C242">
        <v>299595000</v>
      </c>
      <c r="D242" t="s">
        <v>641</v>
      </c>
      <c r="E242" t="s">
        <v>866</v>
      </c>
      <c r="F242" t="s">
        <v>1080</v>
      </c>
    </row>
    <row r="243" spans="1:6" x14ac:dyDescent="0.35">
      <c r="A243" s="3">
        <v>45602</v>
      </c>
      <c r="B243" t="s">
        <v>398</v>
      </c>
      <c r="C243">
        <v>222551200</v>
      </c>
      <c r="D243" t="s">
        <v>642</v>
      </c>
      <c r="E243" t="s">
        <v>867</v>
      </c>
      <c r="F243" t="s">
        <v>1081</v>
      </c>
    </row>
    <row r="244" spans="1:6" x14ac:dyDescent="0.35">
      <c r="A244" s="3">
        <v>45571</v>
      </c>
      <c r="B244" t="s">
        <v>399</v>
      </c>
      <c r="C244">
        <v>314162700</v>
      </c>
      <c r="D244" t="s">
        <v>643</v>
      </c>
      <c r="E244" t="s">
        <v>499</v>
      </c>
      <c r="F244" t="s">
        <v>1082</v>
      </c>
    </row>
    <row r="245" spans="1:6" x14ac:dyDescent="0.35">
      <c r="A245" s="3">
        <v>45479</v>
      </c>
      <c r="B245" t="s">
        <v>400</v>
      </c>
      <c r="C245">
        <v>412385800</v>
      </c>
      <c r="D245" t="s">
        <v>644</v>
      </c>
      <c r="E245" t="s">
        <v>868</v>
      </c>
      <c r="F245" t="s">
        <v>1083</v>
      </c>
    </row>
    <row r="246" spans="1:6" x14ac:dyDescent="0.35">
      <c r="A246" s="3">
        <v>45449</v>
      </c>
      <c r="B246" t="s">
        <v>401</v>
      </c>
      <c r="C246">
        <v>664696200</v>
      </c>
      <c r="D246" t="s">
        <v>645</v>
      </c>
      <c r="E246" t="s">
        <v>869</v>
      </c>
      <c r="F246" t="s">
        <v>1084</v>
      </c>
    </row>
    <row r="247" spans="1:6" x14ac:dyDescent="0.35">
      <c r="A247" s="3">
        <v>45418</v>
      </c>
      <c r="B247" t="s">
        <v>402</v>
      </c>
      <c r="C247">
        <v>528401800</v>
      </c>
      <c r="D247" t="s">
        <v>646</v>
      </c>
      <c r="E247" t="s">
        <v>870</v>
      </c>
      <c r="F247" t="s">
        <v>1085</v>
      </c>
    </row>
    <row r="248" spans="1:6" x14ac:dyDescent="0.35">
      <c r="A248" s="3">
        <v>45388</v>
      </c>
      <c r="B248" t="s">
        <v>403</v>
      </c>
      <c r="C248">
        <v>403324000</v>
      </c>
      <c r="D248" t="s">
        <v>647</v>
      </c>
      <c r="E248" t="s">
        <v>871</v>
      </c>
      <c r="F248" t="s">
        <v>1086</v>
      </c>
    </row>
    <row r="249" spans="1:6" x14ac:dyDescent="0.35">
      <c r="A249" s="3">
        <v>45357</v>
      </c>
      <c r="B249" t="s">
        <v>404</v>
      </c>
      <c r="C249">
        <v>438391800</v>
      </c>
      <c r="D249" t="s">
        <v>648</v>
      </c>
      <c r="E249" t="s">
        <v>404</v>
      </c>
      <c r="F249" t="s">
        <v>1087</v>
      </c>
    </row>
    <row r="250" spans="1:6" x14ac:dyDescent="0.35">
      <c r="A250" s="2" t="s">
        <v>162</v>
      </c>
      <c r="B250" t="s">
        <v>405</v>
      </c>
      <c r="C250">
        <v>613262500</v>
      </c>
      <c r="D250" t="s">
        <v>649</v>
      </c>
      <c r="E250" t="s">
        <v>872</v>
      </c>
      <c r="F250" t="s">
        <v>1088</v>
      </c>
    </row>
    <row r="251" spans="1:6" x14ac:dyDescent="0.35">
      <c r="A251" s="2" t="s">
        <v>163</v>
      </c>
      <c r="B251" t="s">
        <v>406</v>
      </c>
      <c r="C251">
        <v>487350300</v>
      </c>
      <c r="D251" t="s">
        <v>650</v>
      </c>
      <c r="E251" t="s">
        <v>873</v>
      </c>
      <c r="F251" t="s">
        <v>1089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BS Model</vt:lpstr>
      <vt:lpstr>NVDA 1yr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Tanay Semwal</dc:creator>
  <cp:lastModifiedBy>Tanay Semwal</cp:lastModifiedBy>
  <dcterms:created xsi:type="dcterms:W3CDTF">2025-05-30T12:32:08Z</dcterms:created>
  <dcterms:modified xsi:type="dcterms:W3CDTF">2025-06-05T11:40:00Z</dcterms:modified>
</cp:coreProperties>
</file>