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tables/table1.xml" ContentType="application/vnd.openxmlformats-officedocument.spreadsheetml.table+xml"/>
  <Override PartName="/xl/pivotTables/pivotTable11.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hidePivotFieldList="1"/>
  <mc:AlternateContent xmlns:mc="http://schemas.openxmlformats.org/markup-compatibility/2006">
    <mc:Choice Requires="x15">
      <x15ac:absPath xmlns:x15ac="http://schemas.microsoft.com/office/spreadsheetml/2010/11/ac" url="/Users/tanaydeepakkedar/Downloads/"/>
    </mc:Choice>
  </mc:AlternateContent>
  <xr:revisionPtr revIDLastSave="0" documentId="13_ncr:1_{0BCBAC4F-EC8E-CD43-89B2-8A9D9B09470C}" xr6:coauthVersionLast="47" xr6:coauthVersionMax="47" xr10:uidLastSave="{00000000-0000-0000-0000-000000000000}"/>
  <bookViews>
    <workbookView xWindow="0" yWindow="740" windowWidth="29400" windowHeight="18380" activeTab="8" xr2:uid="{00000000-000D-0000-FFFF-FFFF00000000}"/>
  </bookViews>
  <sheets>
    <sheet name="Waterfall Chart" sheetId="7" r:id="rId1"/>
    <sheet name="Piechart" sheetId="8" r:id="rId2"/>
    <sheet name="Map Chart" sheetId="11" r:id="rId3"/>
    <sheet name="Top 5 Category" sheetId="12" r:id="rId4"/>
    <sheet name="KPI" sheetId="13" r:id="rId5"/>
    <sheet name="KPI YOY" sheetId="15" r:id="rId6"/>
    <sheet name="Data" sheetId="1" r:id="rId7"/>
    <sheet name="Combo Chart" sheetId="3" r:id="rId8"/>
    <sheet name="layout" sheetId="2" r:id="rId9"/>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Chart'!$D$4:$D$53</definedName>
    <definedName name="_xlchart.v5.12" hidden="1">'Map Chart'!$E$3</definedName>
    <definedName name="_xlchart.v5.13" hidden="1">'Map Chart'!$E$4:$E$53</definedName>
    <definedName name="_xlchart.v5.3" hidden="1">'Map Chart'!$D$3</definedName>
    <definedName name="_xlchart.v5.4" hidden="1">'Map Chart'!$D$4:$D$53</definedName>
    <definedName name="_xlchart.v5.5" hidden="1">'Map Chart'!$E$3</definedName>
    <definedName name="_xlchart.v5.6" hidden="1">'Map Chart'!$E$4:$E$53</definedName>
    <definedName name="Slicer_Region">#N/A</definedName>
    <definedName name="Slicer_Segment">#N/A</definedName>
    <definedName name="Slicer_Year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K8" i="15" l="1"/>
  <c r="E13" i="2"/>
  <c r="J8" i="15"/>
  <c r="I8" i="15"/>
  <c r="H8" i="15"/>
  <c r="E3"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4" i="11"/>
  <c r="D7" i="7"/>
  <c r="D5" i="7"/>
  <c r="D6" i="7"/>
  <c r="D4" i="7"/>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N17" i="13"/>
  <c r="E11" i="11"/>
  <c r="E53" i="11"/>
  <c r="E17" i="13"/>
  <c r="E29" i="11"/>
  <c r="E4" i="7"/>
  <c r="E13" i="11"/>
  <c r="E48" i="11"/>
  <c r="E9" i="11"/>
  <c r="E41" i="11"/>
  <c r="E31" i="11"/>
  <c r="E50" i="11"/>
  <c r="E8" i="11"/>
  <c r="E51" i="11"/>
  <c r="E23" i="11"/>
  <c r="E17" i="11"/>
  <c r="E20" i="11"/>
  <c r="E44" i="11"/>
  <c r="B17" i="13"/>
  <c r="E14" i="11"/>
  <c r="E37" i="11"/>
  <c r="E21" i="11"/>
  <c r="E7" i="7"/>
  <c r="E49" i="11"/>
  <c r="E32" i="11"/>
  <c r="E45" i="11"/>
  <c r="E4" i="11"/>
  <c r="E7" i="11"/>
  <c r="E19" i="11"/>
  <c r="H17" i="13"/>
  <c r="E47" i="11"/>
  <c r="E42" i="11"/>
  <c r="E36" i="11"/>
  <c r="E6" i="7"/>
  <c r="E5" i="11"/>
  <c r="E43" i="11"/>
  <c r="E27" i="11"/>
  <c r="E46" i="11"/>
  <c r="E52" i="11"/>
  <c r="E35" i="11"/>
  <c r="E39" i="11"/>
  <c r="E15" i="11"/>
  <c r="E24" i="11"/>
  <c r="E6" i="11"/>
  <c r="E25" i="11"/>
  <c r="E28" i="11"/>
  <c r="E12" i="11"/>
  <c r="E26" i="11"/>
  <c r="E18" i="11"/>
  <c r="E33" i="11"/>
  <c r="E38" i="11"/>
  <c r="E10" i="11"/>
  <c r="E34" i="11"/>
  <c r="E5" i="7"/>
  <c r="E30" i="11"/>
  <c r="E40" i="11"/>
  <c r="E22" i="11"/>
  <c r="K17" i="13"/>
  <c r="E16" i="11"/>
</calcChain>
</file>

<file path=xl/sharedStrings.xml><?xml version="1.0" encoding="utf-8"?>
<sst xmlns="http://schemas.openxmlformats.org/spreadsheetml/2006/main" count="130131" uniqueCount="10958">
  <si>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</si>
  <si>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</si>
  <si>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</si>
  <si>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</si>
  <si>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</si>
  <si>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</si>
  <si>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</si>
  <si>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</si>
  <si>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</si>
  <si>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</si>
  <si>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</si>
  <si>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</si>
  <si>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</si>
  <si>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</si>
  <si>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</si>
  <si>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</si>
  <si>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</si>
  <si>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</si>
  <si>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</si>
  <si>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</si>
  <si>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</si>
  <si>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</si>
  <si>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</si>
  <si>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</si>
  <si>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</si>
  <si>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</si>
  <si>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</si>
  <si>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</si>
  <si>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</si>
  <si>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</si>
  <si>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</si>
  <si>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</si>
  <si>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</si>
  <si>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</si>
  <si>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</si>
  <si>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</si>
  <si>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</si>
  <si>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</si>
  <si>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</si>
  <si>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</si>
  <si>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</si>
  <si>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</si>
  <si>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</si>
  <si>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</si>
  <si>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</si>
  <si>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</si>
  <si>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</si>
  <si>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</si>
  <si>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</si>
  <si>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</si>
  <si>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</si>
  <si>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</si>
  <si>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</si>
  <si>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</si>
  <si>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</si>
  <si>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</si>
  <si>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</si>
  <si>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</si>
  <si>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</si>
  <si>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</si>
  <si>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</si>
  <si>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</si>
  <si>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</si>
  <si>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</si>
  <si>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</si>
  <si>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</si>
  <si>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</si>
  <si>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</si>
  <si>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</si>
  <si>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</si>
  <si>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</si>
  <si>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</si>
  <si>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</si>
  <si>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</si>
  <si>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</si>
  <si>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</si>
  <si>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</si>
  <si>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</si>
  <si>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</si>
  <si>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</si>
  <si>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</si>
  <si>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</si>
  <si>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</si>
  <si>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</si>
  <si>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</si>
  <si>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</si>
  <si>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</si>
  <si>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</si>
  <si>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</si>
  <si>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</si>
  <si>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</si>
  <si>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</si>
  <si>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</si>
  <si>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</si>
  <si>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</si>
  <si>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</si>
  <si>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</si>
  <si>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</si>
  <si>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</si>
  <si>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</si>
  <si>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</si>
  <si>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</si>
  <si>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</si>
  <si>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</si>
  <si>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</si>
  <si>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</si>
  <si>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</si>
  <si>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</si>
  <si>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</si>
  <si>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</si>
  <si>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</si>
  <si>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</si>
  <si>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</si>
  <si>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</si>
  <si>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</si>
  <si>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</si>
  <si>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</si>
  <si>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</si>
  <si>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</si>
  <si>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</si>
  <si>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</si>
  <si>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</si>
  <si>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</si>
  <si>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</si>
  <si>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</si>
  <si>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</si>
  <si>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</si>
  <si>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</si>
  <si>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</si>
  <si>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</si>
  <si>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</si>
  <si>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</si>
  <si>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</si>
  <si>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</si>
  <si>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</si>
  <si>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</si>
  <si>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</si>
  <si>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</si>
  <si>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</si>
  <si>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</si>
  <si>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</si>
  <si>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</si>
  <si>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</si>
  <si>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</si>
  <si>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</si>
  <si>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</si>
  <si>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</si>
  <si>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</si>
  <si>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</si>
  <si>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</si>
  <si>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</si>
  <si>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</si>
  <si>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</si>
  <si>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</si>
  <si>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</si>
  <si>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</si>
  <si>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</si>
  <si>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</si>
  <si>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</si>
  <si>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</si>
  <si>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</si>
  <si>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</si>
  <si>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</si>
  <si>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</si>
  <si>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</si>
  <si>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</si>
  <si>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</si>
  <si>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</si>
  <si>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</si>
  <si>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</si>
  <si>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</si>
  <si>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</si>
  <si>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</si>
  <si>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</si>
  <si>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</si>
  <si>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</si>
  <si>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</si>
  <si>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</si>
  <si>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</si>
  <si>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</si>
  <si>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</si>
  <si>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</si>
  <si>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</si>
  <si>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</si>
  <si>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</si>
  <si>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</si>
  <si>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</si>
  <si>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</si>
  <si>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</si>
  <si>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</si>
  <si>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</si>
  <si>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</si>
  <si>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</si>
  <si>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</si>
  <si>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</si>
  <si>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</si>
  <si>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</si>
  <si>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</si>
  <si>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</si>
  <si>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</si>
  <si>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</si>
  <si>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</si>
  <si>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</si>
  <si>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</si>
  <si>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</si>
  <si>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</si>
  <si>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</si>
  <si>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</si>
  <si>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</si>
  <si>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</si>
  <si>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</si>
  <si>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</si>
  <si>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</si>
  <si>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</si>
  <si>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</si>
  <si>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</si>
  <si>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</si>
  <si>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</si>
  <si>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</si>
  <si>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</si>
  <si>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</si>
  <si>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</si>
  <si>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</si>
  <si>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</si>
  <si>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</si>
  <si>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</si>
  <si>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</si>
  <si>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</si>
  <si>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</si>
  <si>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</si>
  <si>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</si>
  <si>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</si>
  <si>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</si>
  <si>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</si>
  <si>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</si>
  <si>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</si>
  <si>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</si>
  <si>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</si>
  <si>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</si>
  <si>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</si>
  <si>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</si>
  <si>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</si>
  <si>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</si>
  <si>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</si>
  <si>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</si>
  <si>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</si>
  <si>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</si>
  <si>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</si>
  <si>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</si>
  <si>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</si>
  <si>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</si>
  <si>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</si>
  <si>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</si>
  <si>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</si>
  <si>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</si>
  <si>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</si>
  <si>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</si>
  <si>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</si>
  <si>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</si>
  <si>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</si>
  <si>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</si>
  <si>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</si>
  <si>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</si>
  <si>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</si>
  <si>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</si>
  <si>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</si>
  <si>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</si>
  <si>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</si>
  <si>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</si>
  <si>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</si>
  <si>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</si>
  <si>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</si>
  <si>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</si>
  <si>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</si>
  <si>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</si>
  <si>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</si>
  <si>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</si>
  <si>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</si>
  <si>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</si>
  <si>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</si>
  <si>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</si>
  <si>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</si>
  <si>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</si>
  <si>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</si>
  <si>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</si>
  <si>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</si>
  <si>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</si>
  <si>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</si>
  <si>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</si>
  <si>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</si>
  <si>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</si>
  <si>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</si>
  <si>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</si>
  <si>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</si>
  <si>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</si>
  <si>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</si>
  <si>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</si>
  <si>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</si>
  <si>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</si>
  <si>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</si>
  <si>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</si>
  <si>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</si>
  <si>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</si>
  <si>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</si>
  <si>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</si>
  <si>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</si>
  <si>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</si>
  <si>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</si>
  <si>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</si>
  <si>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</si>
  <si>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</si>
  <si>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</si>
  <si>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</si>
  <si>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</si>
  <si>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</si>
  <si>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</si>
  <si>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</si>
  <si>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</si>
  <si>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</si>
  <si>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</si>
  <si>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</si>
  <si>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</si>
  <si>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</si>
  <si>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</si>
  <si>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</si>
  <si>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</si>
  <si>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</si>
  <si>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</si>
  <si>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</si>
  <si>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</si>
  <si>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</si>
  <si>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</si>
  <si>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</si>
  <si>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</si>
  <si>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</si>
  <si>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</si>
  <si>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</si>
  <si>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</si>
  <si>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</si>
  <si>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</si>
  <si>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</si>
  <si>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</si>
  <si>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</si>
  <si>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</si>
  <si>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</si>
  <si>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</si>
  <si>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</si>
  <si>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</si>
  <si>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</si>
  <si>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</si>
  <si>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</si>
  <si>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</si>
  <si>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</si>
  <si>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</si>
  <si>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</si>
  <si>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</si>
  <si>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</si>
  <si>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</si>
  <si>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</si>
  <si>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</si>
  <si>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</si>
  <si>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</si>
  <si>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</si>
  <si>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</si>
  <si>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</si>
  <si>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</si>
  <si>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</si>
  <si>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</si>
  <si>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</si>
  <si>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</si>
  <si>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</si>
  <si>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</si>
  <si>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</si>
  <si>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</si>
  <si>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</si>
  <si>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</si>
  <si>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</si>
  <si>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</si>
  <si>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</si>
  <si>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</si>
  <si>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</si>
  <si>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</si>
  <si>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</si>
  <si>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</si>
  <si>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</si>
  <si>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</si>
  <si>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</si>
  <si>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</si>
  <si>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</si>
  <si>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</si>
  <si>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</si>
  <si>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</si>
  <si>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</si>
  <si>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</si>
  <si>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</si>
  <si>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</si>
  <si>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</si>
  <si>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</si>
  <si>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</si>
  <si>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</si>
  <si>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</si>
  <si>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</si>
  <si>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</si>
  <si>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</si>
  <si>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</si>
  <si>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</si>
  <si>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</si>
  <si>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</si>
  <si>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</si>
  <si>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</si>
  <si>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</si>
  <si>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</si>
  <si>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</si>
  <si>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</si>
  <si>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</si>
  <si>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</si>
  <si>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</si>
  <si>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</si>
  <si>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</si>
  <si>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</si>
  <si>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</si>
  <si>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</si>
  <si>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</si>
  <si>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</si>
  <si>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</si>
  <si>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</si>
  <si>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</si>
  <si>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</si>
  <si>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</si>
  <si>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</si>
  <si>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</si>
  <si>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</si>
  <si>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</si>
  <si>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</si>
  <si>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</si>
  <si>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</si>
  <si>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</si>
  <si>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</si>
  <si>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</si>
  <si>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</si>
  <si>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</si>
  <si>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</si>
  <si>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</si>
  <si>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</si>
  <si>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</si>
  <si>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</si>
  <si>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</si>
  <si>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</si>
  <si>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</si>
  <si>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</si>
  <si>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</si>
  <si>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</si>
  <si>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</si>
  <si>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</si>
  <si>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</si>
  <si>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</si>
  <si>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</si>
  <si>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</si>
  <si>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</si>
  <si>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</si>
  <si>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</si>
  <si>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</si>
  <si>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</si>
  <si>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</si>
  <si>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</si>
  <si>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</si>
  <si>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</si>
  <si>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</si>
  <si>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</si>
  <si>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</si>
  <si>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</si>
  <si>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</si>
  <si>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</si>
  <si>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</si>
  <si>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</si>
  <si>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</si>
  <si>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</si>
  <si>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</si>
  <si>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</si>
  <si>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</si>
  <si>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</si>
  <si>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</si>
  <si>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</si>
  <si>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</si>
  <si>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</si>
  <si>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</si>
  <si>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</si>
  <si>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</si>
  <si>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</si>
  <si>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</si>
  <si>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</si>
  <si>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</si>
  <si>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</si>
  <si>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</si>
  <si>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</si>
  <si>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</si>
  <si>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</si>
  <si>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</si>
  <si>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</si>
  <si>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</si>
  <si>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</si>
  <si>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</si>
  <si>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</si>
  <si>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</si>
  <si>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</si>
  <si>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</si>
  <si>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</si>
  <si>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</si>
  <si>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</si>
  <si>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</si>
  <si>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</si>
  <si>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</si>
  <si>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</si>
  <si>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</si>
  <si>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</si>
  <si>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</si>
  <si>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</si>
  <si>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</si>
  <si>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</si>
  <si>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</si>
  <si>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</si>
  <si>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</si>
  <si>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</si>
  <si>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</si>
  <si>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</si>
  <si>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</si>
  <si>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</si>
  <si>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</si>
  <si>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</si>
  <si>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</si>
  <si>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</si>
  <si>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</si>
  <si>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</si>
  <si>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</si>
  <si>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</si>
  <si>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</si>
  <si>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</si>
  <si>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</si>
  <si>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</si>
  <si>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</si>
  <si>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</si>
  <si>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</si>
  <si>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</si>
  <si>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</si>
  <si>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</si>
  <si>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</si>
  <si>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</si>
  <si>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</si>
  <si>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</si>
  <si>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</si>
  <si>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</si>
  <si>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</si>
  <si>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</si>
  <si>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</si>
  <si>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</si>
  <si>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</si>
  <si>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</si>
  <si>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</si>
  <si>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</si>
  <si>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</si>
  <si>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</si>
  <si>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</si>
  <si>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</si>
  <si>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</si>
  <si>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</si>
  <si>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</si>
  <si>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</si>
  <si>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</si>
  <si>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</si>
  <si>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</si>
  <si>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</si>
  <si>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</si>
  <si>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</si>
  <si>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</si>
  <si>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</si>
  <si>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</si>
  <si>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</si>
  <si>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</si>
  <si>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</si>
  <si>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</si>
  <si>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</si>
  <si>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</si>
  <si>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</si>
  <si>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</si>
  <si>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</si>
  <si>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</si>
  <si>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</si>
  <si>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</si>
  <si>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</si>
  <si>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</si>
  <si>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</si>
  <si>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</si>
  <si>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</si>
  <si>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</si>
  <si>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</si>
  <si>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</si>
  <si>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</si>
  <si>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</si>
  <si>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</si>
  <si>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</si>
  <si>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</si>
  <si>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</si>
  <si>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</si>
  <si>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</si>
  <si>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</si>
  <si>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</si>
  <si>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</si>
  <si>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</si>
  <si>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</si>
  <si>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</si>
  <si>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</si>
  <si>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</si>
  <si>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</si>
  <si>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</si>
  <si>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</si>
  <si>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</si>
  <si>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</si>
  <si>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</si>
  <si>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</si>
  <si>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</si>
  <si>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</si>
  <si>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</si>
  <si>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</si>
  <si>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</si>
  <si>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</si>
  <si>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</si>
  <si>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</si>
  <si>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</si>
  <si>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</si>
  <si>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</si>
  <si>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</si>
  <si>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</si>
  <si>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</si>
  <si>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</si>
  <si>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</si>
  <si>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</si>
  <si>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</si>
  <si>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</si>
  <si>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</si>
  <si>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</si>
  <si>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</si>
  <si>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</si>
  <si>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</si>
  <si>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</si>
  <si>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</si>
  <si>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</si>
  <si>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</si>
  <si>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</si>
  <si>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</si>
  <si>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</si>
  <si>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</si>
  <si>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</si>
  <si>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</si>
  <si>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</si>
  <si>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</si>
  <si>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</si>
  <si>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</si>
  <si>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</si>
  <si>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</si>
  <si>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</si>
  <si>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</si>
  <si>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</si>
  <si>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</si>
  <si>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</si>
  <si>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</si>
  <si>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</si>
  <si>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</si>
  <si>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</si>
  <si>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</si>
  <si>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</si>
  <si>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</si>
  <si>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</si>
  <si>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</si>
  <si>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</si>
  <si>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</si>
  <si>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</si>
  <si>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</si>
  <si>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</si>
  <si>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</si>
  <si>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</si>
  <si>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</si>
  <si>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</si>
  <si>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</si>
  <si>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</si>
  <si>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</si>
  <si>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</si>
  <si>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</si>
  <si>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</si>
  <si>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</si>
  <si>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</si>
  <si>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</si>
  <si>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</si>
  <si>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</si>
  <si>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</si>
  <si>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</si>
  <si>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</si>
  <si>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</si>
  <si>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</si>
  <si>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</si>
  <si>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</si>
  <si>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</si>
  <si>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</si>
  <si>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</si>
  <si>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</si>
  <si>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</si>
  <si>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</si>
  <si>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</si>
  <si>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</si>
  <si>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</si>
  <si>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</si>
  <si>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</si>
  <si>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</si>
  <si>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</si>
  <si>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</si>
  <si>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</si>
  <si>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</si>
  <si>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</si>
  <si>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</si>
  <si>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</si>
  <si>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</si>
  <si>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</si>
  <si>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</si>
  <si>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</si>
  <si>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</si>
  <si>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</si>
  <si>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</si>
  <si>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</si>
  <si>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</si>
  <si>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</si>
  <si>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</si>
  <si>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</si>
  <si>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</si>
  <si>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</si>
  <si>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</si>
  <si>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</si>
  <si>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</si>
  <si>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</si>
  <si>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</si>
  <si>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</si>
  <si>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</si>
  <si>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</si>
  <si>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</si>
  <si>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</si>
  <si>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</si>
  <si>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</si>
  <si>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</si>
  <si>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</si>
  <si>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</si>
  <si>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</si>
  <si>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</si>
  <si>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</si>
  <si>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</si>
  <si>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</si>
  <si>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</si>
  <si>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</si>
  <si>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</si>
  <si>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</si>
  <si>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</si>
  <si>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</si>
  <si>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</si>
  <si>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</si>
  <si>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</si>
  <si>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</si>
  <si>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</si>
  <si>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</si>
  <si>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</si>
  <si>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</si>
  <si>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</si>
  <si>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</si>
  <si>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</si>
  <si>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</si>
  <si>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</si>
  <si>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</si>
  <si>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</si>
  <si>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</si>
  <si>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</si>
  <si>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</si>
  <si>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</si>
  <si>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</si>
  <si>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</si>
  <si>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</si>
  <si>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</si>
  <si>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</si>
  <si>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</si>
  <si>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</si>
  <si>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</si>
  <si>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</si>
  <si>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</si>
  <si>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</si>
  <si>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</si>
  <si>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</si>
  <si>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</si>
  <si>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</si>
  <si>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</si>
  <si>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</si>
  <si>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</si>
  <si>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</si>
  <si>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</si>
  <si>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</si>
  <si>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</si>
  <si>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</si>
  <si>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</si>
  <si>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</si>
  <si>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</si>
  <si>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</si>
  <si>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</si>
  <si>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</si>
  <si>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</si>
  <si>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</si>
  <si>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</si>
  <si>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</si>
  <si>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</si>
  <si>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</si>
  <si>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</si>
  <si>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</si>
  <si>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</si>
  <si>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</si>
  <si>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</si>
  <si>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</si>
  <si>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</si>
  <si>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</si>
  <si>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</si>
  <si>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</si>
  <si>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</si>
  <si>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</si>
  <si>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</si>
  <si>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</si>
  <si>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</si>
  <si>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</si>
  <si>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</si>
  <si>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</si>
  <si>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</si>
  <si>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</si>
  <si>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</si>
  <si>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</si>
  <si>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</si>
  <si>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</si>
  <si>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</si>
  <si>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</si>
  <si>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</si>
  <si>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</si>
  <si>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</si>
  <si>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</si>
  <si>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</si>
  <si>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</si>
  <si>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</si>
  <si>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</si>
  <si>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</si>
  <si>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</si>
  <si>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</si>
  <si>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</si>
  <si>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</si>
  <si>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</si>
  <si>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</si>
  <si>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</si>
  <si>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</si>
  <si>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</si>
  <si>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</si>
  <si>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</si>
  <si>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</si>
  <si>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</si>
  <si>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</si>
  <si>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</si>
  <si>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</si>
  <si>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</si>
  <si>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</si>
  <si>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</si>
  <si>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</si>
  <si>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</si>
  <si>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</si>
  <si>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</si>
  <si>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</si>
  <si>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</si>
  <si>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</si>
  <si>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</si>
  <si>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</si>
  <si>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</si>
  <si>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</si>
  <si>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</si>
  <si>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</si>
  <si>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</si>
  <si>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</si>
  <si>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</si>
  <si>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</si>
  <si>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</si>
  <si>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</si>
  <si>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</si>
  <si>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</si>
  <si>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</si>
  <si>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</si>
  <si>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</si>
  <si>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</si>
  <si>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</si>
  <si>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</si>
  <si>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</si>
  <si>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</si>
  <si>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</si>
  <si>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</si>
  <si>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</si>
  <si>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</si>
  <si>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</si>
  <si>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</si>
  <si>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</si>
  <si>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</si>
  <si>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</si>
  <si>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</si>
  <si>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</si>
  <si>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</si>
  <si>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</si>
  <si>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</si>
  <si>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</si>
  <si>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</si>
  <si>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</si>
  <si>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</si>
  <si>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</si>
  <si>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</si>
  <si>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</si>
  <si>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</si>
  <si>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</si>
  <si>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</si>
  <si>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</si>
  <si>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</si>
  <si>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</si>
  <si>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</si>
  <si>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</si>
  <si>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</si>
  <si>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</si>
  <si>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</si>
  <si>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</si>
  <si>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</si>
  <si>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</si>
  <si>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</si>
  <si>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</si>
  <si>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</si>
  <si>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</si>
  <si>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</si>
  <si>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</si>
  <si>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</si>
  <si>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</si>
  <si>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</si>
  <si>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</si>
  <si>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</si>
  <si>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</si>
  <si>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</si>
  <si>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</si>
  <si>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</si>
  <si>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</si>
  <si>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</si>
  <si>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</si>
  <si>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</si>
  <si>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</si>
  <si>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</si>
  <si>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</si>
  <si>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</si>
  <si>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</si>
  <si>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</si>
  <si>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</si>
  <si>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</si>
  <si>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</si>
  <si>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</si>
  <si>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</si>
  <si>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</si>
  <si>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</si>
  <si>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</si>
  <si>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</si>
  <si>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</si>
  <si>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</si>
  <si>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</si>
  <si>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</si>
  <si>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</si>
  <si>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</si>
  <si>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</si>
  <si>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</si>
  <si>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</si>
  <si>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</si>
  <si>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</si>
  <si>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</si>
  <si>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</si>
  <si>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</si>
  <si>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</si>
  <si>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</si>
  <si>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</si>
  <si>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</si>
  <si>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</si>
  <si>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</si>
  <si>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</si>
  <si>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</si>
  <si>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</si>
  <si>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</si>
  <si>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</si>
  <si>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</si>
  <si>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</si>
  <si>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</si>
  <si>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</si>
  <si>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</si>
  <si>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</si>
  <si>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</si>
  <si>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</si>
  <si>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</si>
  <si>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</si>
  <si>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</si>
  <si>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</si>
  <si>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</si>
  <si>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</si>
  <si>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</si>
  <si>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</si>
  <si>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</si>
  <si>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</si>
  <si>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</si>
  <si>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</si>
  <si>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</si>
  <si>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</si>
  <si>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</si>
  <si>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</si>
  <si>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</si>
  <si>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</si>
  <si>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</si>
  <si>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</si>
  <si>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</si>
  <si>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</si>
  <si>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</si>
  <si>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</si>
  <si>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</si>
  <si>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</si>
  <si>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</si>
  <si>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</si>
  <si>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</si>
  <si>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</si>
  <si>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</si>
  <si>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</si>
  <si>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</si>
  <si>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</si>
  <si>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</si>
  <si>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</si>
  <si>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</si>
  <si>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</si>
  <si>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</si>
  <si>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</si>
  <si>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</si>
  <si>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</si>
  <si>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</si>
  <si>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</si>
  <si>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</si>
  <si>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</si>
  <si>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</si>
  <si>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</si>
  <si>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</si>
  <si>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</si>
  <si>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</si>
  <si>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</si>
  <si>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</si>
  <si>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</si>
  <si>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</si>
  <si>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</si>
  <si>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</si>
  <si>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</si>
  <si>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</si>
  <si>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</si>
  <si>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</si>
  <si>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</si>
  <si>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</si>
  <si>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</si>
  <si>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</si>
  <si>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</si>
  <si>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</si>
  <si>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</si>
  <si>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</si>
  <si>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</si>
  <si>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</si>
  <si>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</si>
  <si>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</si>
  <si>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</si>
  <si>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</si>
  <si>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</si>
  <si>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</si>
  <si>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</si>
  <si>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</si>
  <si>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</si>
  <si>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</si>
  <si>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</si>
  <si>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</si>
  <si>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</si>
  <si>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</si>
  <si>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</si>
  <si>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</si>
  <si>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</si>
  <si>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</si>
  <si>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</si>
  <si>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</si>
  <si>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</si>
  <si>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</si>
  <si>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</si>
  <si>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</si>
  <si>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</si>
  <si>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</si>
  <si>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</si>
  <si>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</si>
  <si>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</si>
  <si>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</si>
  <si>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</si>
  <si>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</si>
  <si>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</si>
  <si>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</si>
  <si>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</si>
  <si>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</si>
  <si>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</si>
  <si>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</si>
  <si>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</si>
  <si>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</si>
  <si>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</si>
  <si>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</si>
  <si>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</si>
  <si>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</si>
  <si>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</si>
  <si>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</si>
  <si>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</si>
  <si>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</si>
  <si>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</si>
  <si>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</si>
  <si>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</si>
  <si>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</si>
  <si>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</si>
  <si>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</si>
  <si>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</si>
  <si>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</si>
  <si>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</si>
  <si>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</si>
  <si>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</si>
  <si>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</si>
  <si>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</si>
  <si>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</si>
  <si>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</si>
  <si>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</si>
  <si>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</si>
  <si>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</si>
  <si>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</si>
  <si>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</si>
  <si>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</si>
  <si>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</si>
  <si>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</si>
  <si>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</si>
  <si>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</si>
  <si>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</si>
  <si>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</si>
  <si>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</si>
  <si>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</si>
  <si>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</si>
  <si>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</si>
  <si>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</si>
  <si>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</si>
  <si>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</si>
  <si>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</si>
  <si>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</si>
  <si>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</si>
  <si>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</si>
  <si>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</si>
  <si>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</si>
  <si>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</si>
  <si>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</si>
  <si>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</si>
  <si>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</si>
  <si>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</si>
  <si>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</si>
  <si>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</si>
  <si>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</si>
  <si>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</si>
  <si>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</si>
  <si>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</si>
  <si>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</si>
  <si>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</si>
  <si>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</si>
  <si>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</si>
  <si>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</si>
  <si>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</si>
  <si>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</si>
  <si>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</si>
  <si>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</si>
  <si>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</si>
  <si>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</si>
  <si>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</si>
  <si>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</si>
  <si>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</si>
  <si>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</si>
  <si>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</si>
  <si>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</si>
  <si>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</si>
  <si>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</si>
  <si>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</si>
  <si>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</si>
  <si>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</si>
  <si>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</si>
  <si>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</si>
  <si>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</si>
  <si>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</si>
  <si>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</si>
  <si>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</si>
  <si>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</si>
  <si>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</si>
  <si>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</si>
  <si>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</si>
  <si>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</si>
  <si>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</si>
  <si>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</si>
  <si>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</si>
  <si>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</si>
  <si>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</si>
  <si>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</si>
  <si>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</si>
  <si>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</si>
  <si>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</si>
  <si>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</si>
  <si>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</si>
  <si>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</si>
  <si>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</si>
  <si>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</si>
  <si>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</si>
  <si>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</si>
  <si>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</si>
  <si>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</si>
  <si>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</si>
  <si>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</si>
  <si>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</si>
  <si>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</si>
  <si>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</si>
  <si>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</si>
  <si>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</si>
  <si>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</si>
  <si>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</si>
  <si>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</si>
  <si>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</si>
  <si>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</si>
  <si>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</si>
  <si>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</si>
  <si>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</si>
  <si>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</si>
  <si>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</si>
  <si>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</si>
  <si>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</si>
  <si>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</si>
  <si>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</si>
  <si>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</si>
  <si>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</si>
  <si>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</si>
  <si>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</si>
  <si>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</si>
  <si>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</si>
  <si>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</si>
  <si>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</si>
  <si>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</si>
  <si>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</si>
  <si>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</si>
  <si>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</si>
  <si>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</si>
  <si>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</si>
  <si>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</si>
  <si>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</si>
  <si>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</si>
  <si>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</si>
  <si>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</si>
  <si>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</si>
  <si>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</si>
  <si>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</si>
  <si>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</si>
  <si>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</si>
  <si>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</si>
  <si>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</si>
  <si>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</si>
  <si>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</si>
  <si>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</si>
  <si>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</si>
  <si>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</si>
  <si>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</si>
  <si>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</si>
  <si>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</si>
  <si>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</si>
  <si>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</si>
  <si>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</si>
  <si>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</si>
  <si>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</si>
  <si>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</si>
  <si>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</si>
  <si>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</si>
  <si>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</si>
  <si>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</si>
  <si>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</si>
  <si>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</si>
  <si>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</si>
  <si>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</si>
  <si>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</si>
  <si>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</si>
  <si>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</si>
  <si>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</si>
  <si>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</si>
  <si>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</si>
  <si>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</si>
  <si>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</si>
  <si>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</si>
  <si>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</si>
  <si>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</si>
  <si>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</si>
  <si>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</si>
  <si>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</si>
  <si>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</si>
  <si>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</si>
  <si>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</si>
  <si>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</si>
  <si>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</si>
  <si>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</si>
  <si>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</si>
  <si>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</si>
  <si>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</si>
  <si>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</si>
  <si>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</si>
  <si>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</si>
  <si>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</si>
  <si>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</si>
  <si>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</si>
  <si>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</si>
  <si>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</si>
  <si>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</si>
  <si>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</si>
  <si>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</si>
  <si>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</si>
  <si>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</si>
  <si>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</si>
  <si>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</si>
  <si>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</si>
  <si>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</si>
  <si>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</si>
  <si>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</si>
  <si>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</si>
  <si>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</si>
  <si>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</si>
  <si>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</si>
  <si>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</si>
  <si>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</si>
  <si>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</si>
  <si>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</si>
  <si>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</si>
  <si>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</si>
  <si>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</si>
  <si>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</si>
  <si>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</si>
  <si>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</si>
  <si>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</si>
  <si>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</si>
  <si>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</si>
  <si>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</si>
  <si>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</si>
  <si>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</si>
  <si>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</si>
  <si>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</si>
  <si>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</si>
  <si>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</si>
  <si>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</si>
  <si>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</si>
  <si>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</si>
  <si>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</si>
  <si>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</si>
  <si>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</si>
  <si>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</si>
  <si>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</si>
  <si>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</si>
  <si>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</si>
  <si>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</si>
  <si>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</si>
  <si>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</si>
  <si>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</si>
  <si>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</si>
  <si>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</si>
  <si>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</si>
  <si>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</si>
  <si>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</si>
  <si>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</si>
  <si>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</si>
  <si>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</si>
  <si>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</si>
  <si>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</si>
  <si>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</si>
  <si>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</si>
  <si>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</si>
  <si>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</si>
  <si>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</si>
  <si>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</si>
  <si>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</si>
  <si>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</si>
  <si>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</si>
  <si>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</si>
  <si>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</si>
  <si>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</si>
  <si>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</si>
  <si>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</si>
  <si>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</si>
  <si>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</si>
  <si>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</si>
  <si>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</si>
  <si>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</si>
  <si>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</si>
  <si>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</si>
  <si>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</si>
  <si>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</si>
  <si>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</si>
  <si>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</si>
  <si>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</si>
  <si>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</si>
  <si>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</si>
  <si>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</si>
  <si>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</si>
  <si>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</si>
  <si>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</si>
  <si>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</si>
  <si>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</si>
  <si>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</si>
  <si>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</si>
  <si>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</si>
  <si>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</si>
  <si>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</si>
  <si>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</si>
  <si>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</si>
  <si>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</si>
  <si>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</si>
  <si>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</si>
  <si>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</si>
  <si>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</si>
  <si>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</si>
  <si>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</si>
  <si>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</si>
  <si>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</si>
  <si>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</si>
  <si>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</si>
  <si>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</si>
  <si>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</si>
  <si>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</si>
  <si>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</si>
  <si>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</si>
  <si>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</si>
  <si>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</si>
  <si>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</si>
  <si>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</si>
  <si>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</si>
  <si>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</si>
  <si>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</si>
  <si>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</si>
  <si>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</si>
  <si>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</si>
  <si>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</si>
  <si>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</si>
  <si>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</si>
  <si>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</si>
  <si>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</si>
  <si>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</si>
  <si>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</si>
  <si>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</si>
  <si>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</si>
  <si>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</si>
  <si>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</si>
  <si>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</si>
  <si>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</si>
  <si>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</si>
  <si>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</si>
  <si>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</si>
  <si>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</si>
  <si>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</si>
  <si>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</si>
  <si>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</si>
  <si>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</si>
  <si>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</si>
  <si>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</si>
  <si>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</si>
  <si>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</si>
  <si>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</si>
  <si>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</si>
  <si>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</si>
  <si>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</si>
  <si>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</si>
  <si>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</si>
  <si>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</si>
  <si>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</si>
  <si>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</si>
  <si>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</si>
  <si>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</si>
  <si>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</si>
  <si>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</si>
  <si>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</si>
  <si>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</si>
  <si>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</si>
  <si>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</si>
  <si>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</si>
  <si>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</si>
  <si>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</si>
  <si>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</si>
  <si>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</si>
  <si>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</si>
  <si>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</si>
  <si>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</si>
  <si>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</si>
  <si>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</si>
  <si>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</si>
  <si>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</si>
  <si>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</si>
  <si>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</si>
  <si>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</si>
  <si>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</si>
  <si>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</si>
  <si>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</si>
  <si>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</si>
  <si>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</si>
  <si>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</si>
  <si>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</si>
  <si>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</si>
  <si>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</si>
  <si>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</si>
  <si>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</si>
  <si>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</si>
  <si>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</si>
  <si>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</si>
  <si>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</si>
  <si>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</si>
  <si>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</si>
  <si>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</si>
  <si>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</si>
  <si>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</si>
  <si>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</si>
  <si>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</si>
  <si>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</si>
  <si>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</si>
  <si>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</si>
  <si>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</si>
  <si>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</si>
  <si>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</si>
  <si>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</si>
  <si>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</si>
  <si>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</si>
  <si>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</si>
  <si>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</si>
  <si>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</si>
  <si>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</si>
  <si>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</si>
  <si>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</si>
  <si>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</si>
  <si>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</si>
  <si>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</si>
  <si>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</si>
  <si>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</si>
  <si>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</si>
  <si>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</si>
  <si>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</si>
  <si>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</si>
  <si>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</si>
  <si>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</si>
  <si>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</si>
  <si>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</si>
  <si>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</si>
  <si>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</si>
  <si>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</si>
  <si>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</si>
  <si>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</si>
  <si>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</si>
  <si>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</si>
  <si>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</si>
  <si>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</si>
  <si>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</si>
  <si>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</si>
  <si>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</si>
  <si>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</si>
  <si>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</si>
  <si>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</si>
  <si>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</si>
  <si>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</si>
  <si>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</si>
  <si>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</si>
  <si>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</si>
  <si>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</si>
  <si>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</si>
  <si>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</si>
  <si>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</si>
  <si>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</si>
  <si>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</si>
  <si>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</si>
  <si>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</si>
  <si>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</si>
  <si>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</si>
  <si>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</si>
  <si>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</si>
  <si>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</si>
  <si>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</si>
  <si>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</si>
  <si>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</si>
  <si>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</si>
  <si>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</si>
  <si>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</si>
  <si>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</si>
  <si>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</si>
  <si>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</si>
  <si>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</si>
  <si>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</si>
  <si>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</si>
  <si>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</si>
  <si>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</si>
  <si>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</si>
  <si>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</si>
  <si>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</si>
  <si>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</si>
  <si>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</si>
  <si>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</si>
  <si>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</si>
  <si>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</si>
  <si>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</si>
  <si>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</si>
  <si>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</si>
  <si>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</si>
  <si>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</si>
  <si>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</si>
  <si>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</si>
  <si>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</si>
  <si>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</si>
  <si>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</si>
  <si>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</si>
  <si>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</si>
  <si>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</si>
  <si>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</si>
  <si>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</si>
  <si>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</si>
  <si>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</si>
  <si>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</si>
  <si>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</si>
  <si>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</si>
  <si>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</si>
  <si>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</si>
  <si>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</si>
  <si>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</si>
  <si>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</si>
  <si>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</si>
  <si>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</si>
  <si>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</si>
  <si>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</si>
  <si>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</si>
  <si>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</si>
  <si>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</si>
  <si>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</si>
  <si>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</si>
  <si>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</si>
  <si>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</si>
  <si>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</si>
  <si>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</si>
  <si>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</si>
  <si>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</si>
  <si>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</si>
  <si>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</si>
  <si>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</si>
  <si>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</si>
  <si>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</si>
  <si>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</si>
  <si>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</si>
  <si>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</si>
  <si>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</si>
  <si>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</si>
  <si>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</si>
  <si>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</si>
  <si>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</si>
  <si>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</si>
  <si>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</si>
  <si>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</si>
  <si>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</si>
  <si>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</si>
  <si>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</si>
  <si>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</si>
  <si>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</si>
  <si>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</si>
  <si>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</si>
  <si>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</si>
  <si>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</si>
  <si>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</si>
  <si>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</si>
  <si>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</si>
  <si>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</si>
  <si>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</si>
  <si>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</si>
  <si>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</si>
  <si>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</si>
  <si>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</si>
  <si>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</si>
  <si>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</si>
  <si>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</si>
  <si>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</si>
  <si>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</si>
  <si>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</si>
  <si>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</si>
  <si>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</si>
  <si>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</si>
  <si>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</si>
  <si>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</si>
  <si>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</si>
  <si>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</si>
  <si>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</si>
  <si>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</si>
  <si>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</si>
  <si>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</si>
  <si>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</si>
  <si>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</si>
  <si>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</si>
  <si>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</si>
  <si>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</si>
  <si>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</si>
  <si>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</si>
  <si>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</si>
  <si>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</si>
  <si>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</si>
  <si>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</si>
  <si>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</si>
  <si>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</si>
  <si>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</si>
  <si>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</si>
  <si>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</si>
  <si>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</si>
  <si>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</si>
  <si>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</si>
  <si>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</si>
  <si>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</si>
  <si>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</si>
  <si>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</si>
  <si>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</si>
  <si>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</si>
  <si>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</si>
  <si>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</si>
  <si>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</si>
  <si>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</si>
  <si>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</si>
  <si>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</si>
  <si>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</si>
  <si>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</si>
  <si>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</si>
  <si>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</si>
  <si>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</si>
  <si>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</si>
  <si>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</si>
  <si>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</si>
  <si>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</si>
  <si>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</si>
  <si>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</si>
  <si>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</si>
  <si>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</si>
  <si>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</si>
  <si>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</si>
  <si>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</si>
  <si>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</si>
  <si>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</si>
  <si>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</si>
  <si>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</si>
  <si>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</si>
  <si>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</si>
  <si>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</si>
  <si>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</si>
  <si>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</si>
  <si>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</si>
  <si>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</si>
  <si>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</si>
  <si>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</si>
  <si>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</si>
  <si>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</si>
  <si>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</si>
  <si>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</si>
  <si>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</si>
  <si>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</si>
  <si>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</si>
  <si>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</si>
  <si>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</si>
  <si>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</si>
  <si>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</si>
  <si>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</si>
  <si>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</si>
  <si>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</si>
  <si>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</si>
  <si>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</si>
  <si>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</si>
  <si>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</si>
  <si>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</si>
  <si>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</si>
  <si>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</si>
  <si>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</si>
  <si>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</si>
  <si>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</si>
  <si>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</si>
  <si>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</si>
  <si>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</si>
  <si>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</si>
  <si>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</si>
  <si>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</si>
  <si>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</si>
  <si>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</si>
  <si>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</si>
  <si>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</si>
  <si>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</si>
  <si>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</si>
  <si>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</si>
  <si>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</si>
  <si>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</si>
  <si>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</si>
  <si>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</si>
  <si>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</si>
  <si>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</si>
  <si>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</si>
  <si>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</si>
  <si>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</si>
  <si>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</si>
  <si>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</si>
  <si>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</si>
  <si>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</si>
  <si>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</si>
  <si>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</si>
  <si>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</si>
  <si>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</si>
  <si>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</si>
  <si>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</si>
  <si>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</si>
  <si>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</si>
  <si>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</si>
  <si>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</si>
  <si>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</si>
  <si>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</si>
  <si>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</si>
  <si>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</si>
  <si>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</si>
  <si>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</si>
  <si>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</si>
  <si>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</si>
  <si>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</si>
  <si>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</si>
  <si>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</si>
  <si>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</si>
  <si>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</si>
  <si>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</si>
  <si>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</si>
  <si>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</si>
  <si>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</si>
  <si>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</si>
  <si>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</si>
  <si>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</si>
  <si>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</si>
  <si>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</si>
  <si>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</si>
  <si>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</si>
  <si>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</si>
  <si>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</si>
  <si>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</si>
  <si>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</si>
  <si>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</si>
  <si>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</si>
  <si>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</si>
  <si>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</si>
  <si>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</si>
  <si>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</si>
  <si>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</si>
  <si>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</si>
  <si>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</si>
  <si>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</si>
  <si>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</si>
  <si>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</si>
  <si>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</si>
  <si>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</si>
  <si>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</si>
  <si>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</si>
  <si>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</si>
  <si>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</si>
  <si>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</si>
  <si>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</si>
  <si>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</si>
  <si>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</si>
  <si>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</si>
  <si>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</si>
  <si>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</si>
  <si>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</si>
  <si>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</si>
  <si>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</si>
  <si>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</si>
  <si>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</si>
  <si>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</si>
  <si>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</si>
  <si>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</si>
  <si>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</si>
  <si>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</si>
  <si>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</si>
  <si>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</si>
  <si>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</si>
  <si>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</si>
  <si>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</si>
  <si>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</si>
  <si>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</si>
  <si>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</si>
  <si>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</si>
  <si>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</si>
  <si>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</si>
  <si>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</si>
  <si>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</si>
  <si>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</si>
  <si>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</si>
  <si>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</si>
  <si>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</si>
  <si>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</si>
  <si>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</si>
  <si>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</si>
  <si>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</si>
  <si>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</si>
  <si>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</si>
  <si>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</si>
  <si>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</si>
  <si>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</si>
  <si>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</si>
  <si>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</si>
  <si>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</si>
  <si>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</si>
  <si>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</si>
  <si>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</si>
  <si>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</si>
  <si>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</si>
  <si>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</si>
  <si>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</si>
  <si>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</si>
  <si>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</si>
  <si>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</si>
  <si>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</si>
  <si>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</si>
  <si>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</si>
  <si>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</si>
  <si>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</si>
  <si>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</si>
  <si>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</si>
  <si>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</si>
  <si>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</si>
  <si>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</si>
  <si>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</si>
  <si>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</si>
  <si>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</si>
  <si>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</si>
  <si>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</si>
  <si>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</si>
  <si>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</si>
  <si>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</si>
  <si>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</si>
  <si>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</si>
  <si>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</si>
  <si>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</si>
  <si>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</si>
  <si>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</si>
  <si>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</si>
  <si>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</si>
  <si>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</si>
  <si>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</si>
  <si>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</si>
  <si>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</si>
  <si>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</si>
  <si>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</si>
  <si>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</si>
  <si>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</si>
  <si>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</si>
  <si>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</si>
  <si>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</si>
  <si>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</si>
  <si>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</si>
  <si>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</si>
  <si>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</si>
  <si>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</si>
  <si>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</si>
  <si>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</si>
  <si>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</si>
  <si>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</si>
  <si>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</si>
  <si>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</si>
  <si>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</si>
  <si>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</si>
  <si>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</si>
  <si>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</si>
  <si>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</si>
  <si>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</si>
  <si>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</si>
  <si>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</si>
  <si>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</si>
  <si>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</si>
  <si>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</si>
  <si>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</si>
  <si>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</si>
  <si>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</si>
  <si>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</si>
  <si>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</si>
  <si>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</si>
  <si>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</si>
  <si>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</si>
  <si>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</si>
  <si>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</si>
  <si>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</si>
  <si>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</si>
  <si>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</si>
  <si>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</si>
  <si>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</si>
  <si>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</si>
  <si>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</si>
  <si>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</si>
  <si>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</si>
  <si>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</si>
  <si>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</si>
  <si>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</si>
  <si>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</si>
  <si>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</si>
  <si>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</si>
  <si>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</si>
  <si>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</si>
  <si>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</si>
  <si>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</si>
  <si>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</si>
  <si>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</si>
  <si>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</si>
  <si>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</si>
  <si>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</si>
  <si>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</si>
  <si>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</si>
  <si>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</si>
  <si>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</si>
  <si>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</si>
  <si>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</si>
  <si>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</si>
  <si>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</si>
  <si>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</si>
  <si>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</si>
  <si>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</si>
  <si>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</si>
  <si>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</si>
  <si>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</si>
  <si>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</si>
  <si>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</si>
  <si>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</si>
  <si>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</si>
  <si>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</si>
  <si>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</si>
  <si>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</si>
  <si>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</si>
  <si>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</si>
  <si>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</si>
  <si>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</si>
  <si>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</si>
  <si>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</si>
  <si>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</si>
  <si>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</si>
  <si>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</si>
  <si>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</si>
  <si>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</si>
  <si>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</si>
  <si>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</si>
  <si>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</si>
  <si>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</si>
  <si>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</si>
  <si>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</si>
  <si>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</si>
  <si>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</si>
  <si>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</si>
  <si>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</si>
  <si>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</si>
  <si>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</si>
  <si>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</si>
  <si>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</si>
  <si>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</si>
  <si>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</si>
  <si>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</si>
  <si>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</si>
  <si>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</si>
  <si>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</si>
  <si>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</si>
  <si>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</si>
  <si>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</si>
  <si>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</si>
  <si>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</si>
  <si>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</si>
  <si>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</si>
  <si>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</si>
  <si>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</si>
  <si>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</si>
  <si>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</si>
  <si>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</si>
  <si>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</si>
  <si>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</si>
  <si>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</si>
  <si>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</si>
  <si>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</si>
  <si>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</si>
  <si>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</si>
  <si>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</si>
  <si>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</si>
  <si>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</si>
  <si>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</si>
  <si>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</si>
  <si>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</si>
  <si>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</si>
  <si>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</si>
  <si>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</si>
  <si>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</si>
  <si>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</si>
  <si>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</si>
  <si>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</si>
  <si>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</si>
  <si>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</si>
  <si>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</si>
  <si>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</si>
  <si>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</si>
  <si>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</si>
  <si>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</si>
  <si>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</si>
  <si>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</si>
  <si>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</si>
  <si>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</si>
  <si>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</si>
  <si>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</si>
  <si>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</si>
  <si>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</si>
  <si>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</si>
  <si>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</si>
  <si>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</si>
  <si>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</si>
  <si>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</si>
  <si>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</si>
  <si>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</si>
  <si>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</si>
  <si>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</si>
  <si>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</si>
  <si>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</si>
  <si>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</si>
  <si>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</si>
  <si>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</si>
  <si>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</si>
  <si>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</si>
  <si>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</si>
  <si>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</si>
  <si>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</si>
  <si>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</si>
  <si>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</si>
  <si>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</si>
  <si>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</si>
  <si>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</si>
  <si>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</si>
  <si>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</si>
  <si>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</si>
  <si>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</si>
  <si>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</si>
  <si>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</si>
  <si>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</si>
  <si>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</si>
  <si>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</si>
  <si>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</si>
  <si>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</si>
  <si>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</si>
  <si>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</si>
  <si>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</si>
  <si>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</si>
  <si>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</si>
  <si>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</si>
  <si>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</si>
  <si>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</si>
  <si>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</si>
  <si>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</si>
  <si>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</si>
  <si>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</si>
  <si>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</si>
  <si>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</si>
  <si>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</si>
  <si>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</si>
  <si>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</si>
  <si>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</si>
  <si>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</si>
  <si>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</si>
  <si>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</si>
  <si>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</si>
  <si>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</si>
  <si>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</si>
  <si>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</si>
  <si>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</si>
  <si>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</si>
  <si>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</si>
  <si>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</si>
  <si>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</si>
  <si>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</si>
  <si>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</si>
  <si>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</si>
  <si>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</si>
  <si>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</si>
  <si>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</si>
  <si>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</si>
  <si>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</si>
  <si>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</si>
  <si>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</si>
  <si>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</si>
  <si>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</si>
  <si>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</si>
  <si>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</si>
  <si>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</si>
  <si>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</si>
  <si>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</si>
  <si>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</si>
  <si>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</si>
  <si>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</si>
  <si>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</si>
  <si>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</si>
  <si>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</si>
  <si>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</si>
  <si>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</si>
  <si>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</si>
  <si>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</si>
  <si>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</si>
  <si>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</si>
  <si>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</si>
  <si>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</si>
  <si>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</si>
  <si>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</si>
  <si>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</si>
  <si>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</si>
  <si>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</si>
  <si>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</si>
  <si>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</si>
  <si>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</si>
  <si>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</si>
  <si>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</si>
  <si>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</si>
  <si>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</si>
  <si>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</si>
  <si>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</si>
  <si>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</si>
  <si>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</si>
  <si>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</si>
  <si>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</si>
  <si>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</si>
  <si>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</si>
  <si>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</si>
  <si>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</si>
  <si>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</si>
  <si>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</si>
  <si>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</si>
  <si>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</si>
  <si>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</si>
  <si>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</si>
  <si>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</si>
  <si>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</si>
  <si>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</si>
  <si>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</si>
  <si>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</si>
  <si>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</si>
  <si>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</si>
  <si>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</si>
  <si>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</si>
  <si>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</si>
  <si>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</si>
  <si>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</si>
  <si>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</si>
  <si>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</si>
  <si>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</si>
  <si>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</si>
  <si>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</si>
  <si>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</si>
  <si>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</si>
  <si>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</si>
  <si>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</si>
  <si>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</si>
  <si>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</si>
  <si>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</si>
  <si>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</si>
  <si>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</si>
  <si>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</si>
  <si>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</si>
  <si>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</si>
  <si>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</si>
  <si>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</si>
  <si>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</si>
  <si>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</si>
  <si>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</si>
  <si>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</si>
  <si>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</si>
  <si>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</si>
  <si>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</si>
  <si>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</si>
  <si>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</si>
  <si>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</si>
  <si>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</si>
  <si>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</si>
  <si>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</si>
  <si>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</si>
  <si>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</si>
  <si>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</si>
  <si>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</si>
  <si>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</si>
  <si>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</si>
  <si>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</si>
  <si>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</si>
  <si>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</si>
  <si>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</si>
  <si>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</si>
  <si>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</si>
  <si>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</si>
  <si>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</si>
  <si>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</si>
  <si>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</si>
  <si>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</si>
  <si>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</si>
  <si>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</si>
  <si>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</si>
  <si>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</si>
  <si>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</si>
  <si>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</si>
  <si>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</si>
  <si>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</si>
  <si>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</si>
  <si>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</si>
  <si>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</si>
  <si>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</si>
  <si>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</si>
  <si>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</si>
  <si>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</si>
  <si>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</si>
  <si>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</si>
  <si>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</si>
  <si>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</si>
  <si>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</si>
  <si>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</si>
  <si>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</si>
  <si>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</si>
  <si>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</si>
  <si>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</si>
  <si>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</si>
  <si>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</si>
  <si>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</si>
  <si>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</si>
  <si>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</si>
  <si>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</si>
  <si>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</si>
  <si>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</si>
  <si>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</si>
  <si>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</si>
  <si>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</si>
  <si>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</si>
  <si>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</si>
  <si>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</si>
  <si>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</si>
  <si>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</si>
  <si>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</si>
  <si>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</si>
  <si>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</si>
  <si>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</si>
  <si>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</si>
  <si>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</si>
  <si>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</si>
  <si>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</si>
  <si>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</si>
  <si>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</si>
  <si>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</si>
  <si>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</si>
  <si>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</si>
  <si>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</si>
  <si>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</si>
  <si>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</si>
  <si>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</si>
  <si>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</si>
  <si>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</si>
  <si>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</si>
  <si>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</si>
  <si>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</si>
  <si>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</si>
  <si>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</si>
  <si>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</si>
  <si>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</si>
  <si>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</si>
  <si>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</si>
  <si>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</si>
  <si>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</si>
  <si>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</si>
  <si>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</si>
  <si>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</si>
  <si>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</si>
  <si>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</si>
  <si>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</si>
  <si>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</si>
  <si>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</si>
  <si>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</si>
  <si>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</si>
  <si>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</si>
  <si>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</si>
  <si>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</si>
  <si>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</si>
  <si>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</si>
  <si>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</si>
  <si>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</si>
  <si>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</si>
  <si>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</si>
  <si>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</si>
  <si>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</si>
  <si>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</si>
  <si>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</si>
  <si>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</si>
  <si>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</si>
  <si>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</si>
  <si>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</si>
  <si>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</si>
  <si>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</si>
  <si>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</si>
  <si>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</si>
  <si>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</si>
  <si>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</si>
  <si>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</si>
  <si>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</si>
  <si>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</si>
  <si>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</si>
  <si>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</si>
  <si>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</si>
  <si>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</si>
  <si>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</si>
  <si>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</si>
  <si>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</si>
  <si>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</si>
  <si>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</si>
  <si>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</si>
  <si>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</si>
  <si>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</si>
  <si>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</si>
  <si>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</si>
  <si>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</si>
  <si>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</si>
  <si>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</si>
  <si>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</si>
  <si>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</si>
  <si>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</si>
  <si>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</si>
  <si>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</si>
  <si>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</si>
  <si>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</si>
  <si>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</si>
  <si>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</si>
  <si>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</si>
  <si>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</si>
  <si>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</si>
  <si>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</si>
  <si>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</si>
  <si>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</si>
  <si>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</si>
  <si>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</si>
  <si>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</si>
  <si>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</si>
  <si>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</si>
  <si>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</si>
  <si>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</si>
  <si>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</si>
  <si>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</si>
  <si>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</si>
  <si>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</si>
  <si>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</si>
  <si>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</si>
  <si>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</si>
  <si>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</si>
  <si>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</si>
  <si>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</si>
  <si>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</si>
  <si>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</si>
  <si>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</si>
  <si>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</si>
  <si>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</si>
  <si>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</si>
  <si>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</si>
  <si>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</si>
  <si>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</si>
  <si>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</si>
  <si>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</si>
  <si>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</si>
  <si>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</si>
  <si>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</si>
  <si>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</si>
  <si>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</si>
  <si>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</si>
  <si>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</si>
  <si>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</si>
  <si>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</si>
  <si>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</si>
  <si>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</si>
  <si>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</si>
  <si>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</si>
  <si>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</si>
  <si>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</si>
  <si>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</si>
  <si>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</si>
  <si>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</si>
  <si>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</si>
  <si>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</si>
  <si>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</si>
  <si>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</si>
  <si>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</si>
  <si>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</si>
  <si>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</si>
  <si>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</si>
  <si>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</si>
  <si>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</si>
  <si>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</si>
  <si>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</si>
  <si>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</si>
  <si>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</si>
  <si>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</si>
  <si>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</si>
  <si>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</si>
  <si>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</si>
  <si>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</si>
  <si>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</si>
  <si>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</si>
  <si>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</si>
  <si>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</si>
  <si>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</si>
  <si>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</si>
  <si>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</si>
  <si>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</si>
  <si>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</si>
  <si>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</si>
  <si>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</si>
  <si>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</si>
  <si>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</si>
  <si>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</si>
  <si>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</si>
  <si>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</si>
  <si>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</si>
  <si>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</si>
  <si>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</si>
  <si>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</si>
  <si>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</si>
  <si>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</si>
  <si>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</si>
  <si>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</si>
  <si>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</si>
  <si>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</si>
  <si>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</si>
  <si>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</si>
  <si>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</si>
  <si>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</si>
  <si>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</si>
  <si>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</si>
  <si>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</si>
  <si>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</si>
  <si>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</si>
  <si>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</si>
  <si>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</si>
  <si>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</si>
  <si>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</si>
  <si>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</si>
  <si>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</si>
  <si>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</si>
  <si>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</si>
  <si>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</si>
  <si>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</si>
  <si>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</si>
  <si>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</si>
  <si>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</si>
  <si>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</si>
  <si>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</si>
  <si>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</si>
  <si>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</si>
  <si>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</si>
  <si>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</si>
  <si>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</si>
  <si>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</si>
  <si>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</si>
  <si>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</si>
  <si>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</si>
  <si>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</si>
  <si>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</si>
  <si>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</si>
  <si>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</si>
  <si>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</si>
  <si>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</si>
  <si>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</si>
  <si>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</si>
  <si>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</si>
  <si>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</si>
  <si>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</si>
  <si>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</si>
  <si>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</si>
  <si>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</si>
  <si>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</si>
  <si>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</si>
  <si>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</si>
  <si>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</si>
  <si>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</si>
  <si>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</si>
  <si>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</si>
  <si>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</si>
  <si>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</si>
  <si>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</si>
  <si>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</si>
  <si>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</si>
  <si>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</si>
  <si>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</si>
  <si>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</si>
  <si>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</si>
  <si>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</si>
  <si>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</si>
  <si>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</si>
  <si>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</si>
  <si>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</si>
  <si>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</si>
  <si>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</si>
  <si>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</si>
  <si>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</si>
  <si>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</si>
  <si>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</si>
  <si>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</si>
  <si>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</si>
  <si>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</si>
  <si>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</si>
  <si>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</si>
  <si>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</si>
  <si>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</si>
  <si>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</si>
  <si>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</si>
  <si>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</si>
  <si>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</si>
  <si>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</si>
  <si>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</si>
  <si>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</si>
  <si>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</si>
  <si>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</si>
  <si>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</si>
  <si>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</si>
  <si>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</si>
  <si>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</si>
  <si>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</si>
  <si>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</si>
  <si>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</si>
  <si>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</si>
  <si>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</si>
  <si>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</si>
  <si>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</si>
  <si>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</si>
  <si>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</si>
  <si>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</si>
  <si>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</si>
  <si>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</si>
  <si>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</si>
  <si>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</si>
  <si>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</si>
  <si>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</si>
  <si>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</si>
  <si>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</si>
  <si>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</si>
  <si>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</si>
  <si>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</si>
  <si>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</si>
  <si>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</si>
  <si>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</si>
  <si>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</si>
  <si>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</si>
  <si>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</si>
  <si>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</si>
  <si>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</si>
  <si>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</si>
  <si>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</si>
  <si>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</si>
  <si>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</si>
  <si>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</si>
  <si>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</si>
  <si>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</si>
  <si>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</si>
  <si>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</si>
  <si>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</si>
  <si>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</si>
  <si>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</si>
  <si>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</si>
  <si>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</si>
  <si>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</si>
  <si>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</si>
  <si>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</si>
  <si>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</si>
  <si>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</si>
  <si>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</si>
  <si>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</si>
  <si>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</si>
  <si>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</si>
  <si>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</si>
  <si>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</si>
  <si>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</si>
  <si>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</si>
  <si>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</si>
  <si>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</si>
  <si>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</si>
  <si>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</si>
  <si>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</si>
  <si>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</si>
  <si>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</si>
  <si>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</si>
  <si>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</si>
  <si>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</si>
  <si>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</si>
  <si>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</si>
  <si>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</si>
  <si>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</si>
  <si>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</si>
  <si>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</si>
  <si>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</si>
  <si>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</si>
  <si>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</si>
  <si>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</si>
  <si>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</si>
  <si>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</si>
  <si>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</si>
  <si>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</si>
  <si>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</si>
  <si>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</si>
  <si>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</si>
  <si>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</si>
  <si>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</si>
  <si>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</si>
  <si>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</si>
  <si>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</si>
  <si>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</si>
  <si>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</si>
  <si>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</si>
  <si>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</si>
  <si>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</si>
  <si>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</si>
  <si>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</si>
  <si>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</si>
  <si>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</si>
  <si>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</si>
  <si>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</si>
  <si>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</si>
  <si>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</si>
  <si>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</si>
  <si>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</si>
  <si>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</si>
  <si>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</si>
  <si>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</si>
  <si>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</si>
  <si>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</si>
  <si>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</si>
  <si>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</si>
  <si>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</si>
  <si>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</si>
  <si>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</si>
  <si>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</si>
  <si>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</si>
  <si>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</si>
  <si>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</si>
  <si>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</si>
  <si>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</si>
  <si>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</si>
  <si>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</si>
  <si>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</si>
  <si>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</si>
  <si>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</si>
  <si>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</si>
  <si>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</si>
  <si>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</si>
  <si>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</si>
  <si>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</si>
  <si>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</si>
  <si>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</si>
  <si>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</si>
  <si>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</si>
  <si>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</si>
  <si>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</si>
  <si>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</si>
  <si>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</si>
  <si>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</si>
  <si>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</si>
  <si>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</si>
  <si>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</si>
  <si>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</si>
  <si>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</si>
  <si>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</si>
  <si>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</si>
  <si>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</si>
  <si>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</si>
  <si>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</si>
  <si>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</si>
  <si>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</si>
  <si>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</si>
  <si>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</si>
  <si>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</si>
  <si>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</si>
  <si>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</si>
  <si>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</si>
  <si>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</si>
  <si>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</si>
  <si>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</si>
  <si>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</si>
  <si>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</si>
  <si>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</si>
  <si>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</si>
  <si>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</si>
  <si>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</si>
  <si>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</si>
  <si>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</si>
  <si>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</si>
  <si>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</si>
  <si>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</si>
  <si>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</si>
  <si>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</si>
  <si>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</si>
  <si>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</si>
  <si>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</si>
  <si>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</si>
  <si>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</si>
  <si>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</si>
  <si>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</si>
  <si>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</si>
  <si>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</si>
  <si>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</si>
  <si>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</si>
  <si>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</si>
  <si>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</si>
  <si>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</si>
  <si>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</si>
  <si>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</si>
  <si>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</si>
  <si>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</si>
  <si>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</si>
  <si>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</si>
  <si>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</si>
  <si>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</si>
  <si>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</si>
  <si>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</si>
  <si>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</si>
  <si>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</si>
  <si>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</si>
  <si>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</si>
  <si>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</si>
  <si>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</si>
  <si>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</si>
  <si>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</si>
  <si>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</si>
  <si>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</si>
  <si>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</si>
  <si>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</si>
  <si>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</si>
  <si>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</si>
  <si>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</si>
  <si>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</si>
  <si>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</si>
  <si>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</si>
  <si>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</si>
  <si>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</si>
  <si>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</si>
  <si>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</si>
  <si>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</si>
  <si>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</si>
  <si>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</si>
  <si>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</si>
  <si>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</si>
  <si>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</si>
  <si>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</si>
  <si>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</si>
  <si>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</si>
  <si>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</si>
  <si>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</si>
  <si>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</si>
  <si>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</si>
  <si>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</si>
  <si>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</si>
  <si>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</si>
  <si>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</si>
  <si>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</si>
  <si>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</si>
  <si>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</si>
  <si>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</si>
  <si>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</si>
  <si>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</si>
  <si>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</si>
  <si>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</si>
  <si>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</si>
  <si>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</si>
  <si>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</si>
  <si>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</si>
  <si>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</si>
  <si>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</si>
  <si>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</si>
  <si>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</si>
  <si>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</si>
  <si>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</si>
  <si>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</si>
  <si>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</si>
  <si>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</si>
  <si>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</si>
  <si>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</si>
  <si>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</si>
  <si>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</si>
  <si>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</si>
  <si>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</si>
  <si>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</si>
  <si>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</si>
  <si>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</si>
  <si>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</si>
  <si>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</si>
  <si>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</si>
  <si>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</si>
  <si>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</si>
  <si>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</si>
  <si>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</si>
  <si>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</si>
  <si>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</si>
  <si>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</si>
  <si>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</si>
  <si>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</si>
  <si>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</si>
  <si>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</si>
  <si>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</si>
  <si>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</si>
  <si>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</si>
  <si>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</si>
  <si>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</si>
  <si>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</si>
  <si>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</si>
  <si>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</si>
  <si>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</si>
  <si>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</si>
  <si>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</si>
  <si>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</si>
  <si>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</si>
  <si>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</si>
  <si>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</si>
  <si>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</si>
  <si>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</si>
  <si>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</si>
  <si>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</si>
  <si>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</si>
  <si>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</si>
  <si>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</si>
  <si>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</si>
  <si>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</si>
  <si>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</si>
  <si>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</si>
  <si>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</si>
  <si>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</si>
  <si>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</si>
  <si>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</si>
  <si>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</si>
  <si>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</si>
  <si>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</si>
  <si>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</si>
  <si>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</si>
  <si>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</si>
  <si>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</si>
  <si>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</si>
  <si>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</si>
  <si>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</si>
  <si>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</si>
  <si>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</si>
  <si>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</si>
  <si>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</si>
  <si>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</si>
  <si>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</si>
  <si>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</si>
  <si>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</si>
  <si>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</si>
  <si>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</si>
  <si>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</si>
  <si>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</si>
  <si>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</si>
  <si>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</si>
  <si>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</si>
  <si>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</si>
  <si>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</si>
  <si>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</si>
  <si>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</si>
  <si>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</si>
  <si>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</si>
  <si>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</si>
  <si>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</si>
  <si>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</si>
  <si>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</si>
  <si>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</si>
  <si>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</si>
  <si>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</si>
  <si>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</si>
  <si>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</si>
  <si>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</si>
  <si>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</si>
  <si>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</si>
  <si>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</si>
  <si>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</si>
  <si>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</si>
  <si>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</si>
  <si>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</si>
  <si>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</si>
  <si>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</si>
  <si>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</si>
  <si>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</si>
  <si>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</si>
  <si>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</si>
  <si>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</si>
  <si>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</si>
  <si>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</si>
  <si>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</si>
  <si>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</si>
  <si>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</si>
  <si>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</si>
  <si>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</si>
  <si>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</si>
  <si>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</si>
  <si>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</si>
  <si>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</si>
  <si>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</si>
  <si>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</si>
  <si>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</si>
  <si>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</si>
  <si>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</si>
  <si>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</si>
  <si>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</si>
  <si>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</si>
  <si>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</si>
  <si>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</si>
  <si>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</si>
  <si>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</si>
  <si>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</si>
  <si>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</si>
  <si>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</si>
  <si>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</si>
  <si>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</si>
  <si>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</si>
  <si>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</si>
  <si>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</si>
  <si>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</si>
  <si>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</si>
  <si>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</si>
  <si>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</si>
  <si>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</si>
  <si>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</si>
  <si>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</si>
  <si>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</si>
  <si>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</si>
  <si>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</si>
  <si>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</si>
  <si>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</si>
  <si>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</si>
  <si>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</si>
  <si>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</si>
  <si>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</si>
  <si>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</si>
  <si>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</si>
  <si>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</si>
  <si>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</si>
  <si>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</si>
  <si>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</si>
  <si>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</si>
  <si>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</si>
  <si>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</si>
  <si>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</si>
  <si>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</si>
  <si>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</si>
  <si>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</si>
  <si>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</si>
  <si>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</si>
  <si>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</si>
  <si>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</si>
  <si>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</si>
  <si>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</si>
  <si>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</si>
  <si>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</si>
  <si>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</si>
  <si>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</si>
  <si>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</si>
  <si>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</si>
  <si>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</si>
  <si>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</si>
  <si>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</si>
  <si>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</si>
  <si>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</si>
  <si>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</si>
  <si>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</si>
  <si>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</si>
  <si>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</si>
  <si>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</si>
  <si>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</si>
  <si>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</si>
  <si>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</si>
  <si>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</si>
  <si>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</si>
  <si>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</si>
  <si>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</si>
  <si>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</si>
  <si>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</si>
  <si>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</si>
  <si>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</si>
  <si>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</si>
  <si>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</si>
  <si>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</si>
  <si>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</si>
  <si>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</si>
  <si>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</si>
  <si>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</si>
  <si>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</si>
  <si>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</si>
  <si>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</si>
  <si>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</si>
  <si>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</si>
  <si>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</si>
  <si>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</si>
  <si>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</si>
  <si>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</si>
  <si>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</si>
  <si>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</si>
  <si>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</si>
  <si>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</si>
  <si>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</si>
  <si>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</si>
  <si>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</si>
  <si>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</si>
  <si>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</si>
  <si>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</si>
  <si>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</si>
  <si>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</si>
  <si>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</si>
  <si>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</si>
  <si>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</si>
  <si>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</si>
  <si>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</si>
  <si>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</si>
  <si>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</si>
  <si>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</si>
  <si>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</si>
  <si>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</si>
  <si>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</si>
  <si>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</si>
  <si>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</si>
  <si>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</si>
  <si>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</si>
  <si>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</si>
  <si>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</si>
  <si>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</si>
  <si>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</si>
  <si>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</si>
  <si>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</si>
  <si>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</si>
  <si>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</si>
  <si>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</si>
  <si>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</si>
  <si>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</si>
  <si>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</si>
  <si>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</si>
  <si>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</si>
  <si>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</si>
  <si>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</si>
  <si>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</si>
  <si>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</si>
  <si>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</si>
  <si>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</si>
  <si>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</si>
  <si>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</si>
  <si>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</si>
  <si>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</si>
  <si>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</si>
  <si>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</si>
  <si>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</si>
  <si>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</si>
  <si>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</si>
  <si>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</si>
  <si>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</si>
  <si>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</si>
  <si>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</si>
  <si>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</si>
  <si>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</si>
  <si>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</si>
  <si>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</si>
  <si>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</si>
  <si>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</si>
  <si>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</si>
  <si>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</si>
  <si>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</si>
  <si>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</si>
  <si>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</si>
  <si>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</si>
  <si>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</si>
  <si>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</si>
  <si>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</si>
  <si>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</si>
  <si>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</si>
  <si>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</si>
  <si>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</si>
  <si>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</si>
  <si>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</si>
  <si>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</si>
  <si>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</si>
  <si>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</si>
  <si>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</si>
  <si>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</si>
  <si>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</si>
  <si>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</si>
  <si>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</si>
  <si>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</si>
  <si>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</si>
  <si>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</si>
  <si>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</si>
  <si>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</si>
  <si>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</si>
  <si>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</si>
  <si>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</si>
  <si>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</si>
  <si>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</si>
  <si>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</si>
  <si>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</si>
  <si>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</si>
  <si>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</si>
  <si>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</si>
  <si>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</si>
  <si>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</si>
  <si>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</si>
  <si>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</si>
  <si>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</si>
  <si>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</si>
  <si>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</si>
  <si>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</si>
  <si>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</si>
  <si>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</si>
  <si>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</si>
  <si>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</si>
  <si>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</si>
  <si>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</si>
  <si>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</si>
  <si>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</si>
  <si>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</si>
  <si>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</si>
  <si>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</si>
  <si>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</si>
  <si>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</si>
  <si>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</si>
  <si>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</si>
  <si>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</si>
  <si>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</si>
  <si>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</si>
  <si>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</si>
  <si>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</si>
  <si>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</si>
  <si>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</si>
  <si>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</si>
  <si>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</si>
  <si>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</si>
  <si>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</si>
  <si>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</si>
  <si>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</si>
  <si>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</si>
  <si>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</si>
  <si>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</si>
  <si>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</si>
  <si>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</si>
  <si>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</si>
  <si>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</si>
  <si>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</si>
  <si>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</si>
  <si>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</si>
  <si>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</si>
  <si>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</si>
  <si>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</si>
  <si>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</si>
  <si>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</si>
  <si>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</si>
  <si>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</si>
  <si>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</si>
  <si>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</si>
  <si>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</si>
  <si>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</si>
  <si>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</si>
  <si>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</si>
  <si>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</si>
  <si>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</si>
  <si>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</si>
  <si>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</si>
  <si>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</si>
  <si>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</si>
  <si>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</si>
  <si>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</si>
  <si>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</si>
  <si>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</si>
  <si>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</si>
  <si>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</si>
  <si>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</si>
  <si>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</si>
  <si>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</si>
  <si>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</si>
  <si>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</si>
  <si>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</si>
  <si>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</si>
  <si>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</si>
  <si>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</si>
  <si>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</si>
  <si>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</si>
  <si>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</si>
  <si>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</si>
  <si>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</si>
  <si>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</si>
  <si>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</si>
  <si>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</si>
  <si>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</si>
  <si>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</si>
  <si>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</si>
  <si>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</si>
  <si>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</si>
  <si>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</si>
  <si>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</si>
  <si>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</si>
  <si>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</si>
  <si>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</si>
  <si>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</si>
  <si>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</si>
  <si>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</si>
  <si>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</si>
  <si>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</si>
  <si>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</si>
  <si>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</si>
  <si>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</si>
  <si>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</si>
  <si>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</si>
  <si>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</si>
  <si>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</si>
  <si>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</si>
  <si>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</si>
  <si>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</si>
  <si>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</si>
  <si>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</si>
  <si>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</si>
  <si>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</si>
  <si>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</si>
  <si>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</si>
  <si>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</si>
  <si>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</si>
  <si>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</si>
  <si>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</si>
  <si>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</si>
  <si>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</si>
  <si>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</si>
  <si>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</si>
  <si>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</si>
  <si>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</si>
  <si>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</si>
  <si>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</si>
  <si>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</si>
  <si>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</si>
  <si>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</si>
  <si>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</si>
  <si>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</si>
  <si>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</si>
  <si>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</si>
  <si>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</si>
  <si>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</si>
  <si>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</si>
  <si>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</si>
  <si>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</si>
  <si>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</si>
  <si>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</si>
  <si>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</si>
  <si>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</si>
  <si>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</si>
  <si>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</si>
  <si>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</si>
  <si>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</si>
  <si>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</si>
  <si>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</si>
  <si>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</si>
  <si>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</si>
  <si>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</si>
  <si>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</si>
  <si>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</si>
  <si>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</si>
  <si>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</si>
  <si>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</si>
  <si>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</si>
  <si>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</si>
  <si>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</si>
  <si>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</si>
  <si>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</si>
  <si>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</si>
  <si>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</si>
  <si>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</si>
  <si>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</si>
  <si>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</si>
  <si>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</si>
  <si>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</si>
  <si>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</si>
  <si>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</si>
  <si>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</si>
  <si>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</si>
  <si>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</si>
  <si>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</si>
  <si>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</si>
  <si>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</si>
  <si>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</si>
  <si>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</si>
  <si>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</si>
  <si>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</si>
  <si>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</si>
  <si>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</si>
  <si>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</si>
  <si>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</si>
  <si>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</si>
  <si>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</si>
  <si>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</si>
  <si>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</si>
  <si>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</si>
  <si>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</si>
  <si>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</si>
  <si>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</si>
  <si>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</si>
  <si>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</si>
  <si>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</si>
  <si>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</si>
  <si>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</si>
  <si>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</si>
  <si>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</si>
  <si>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</si>
  <si>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</si>
  <si>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</si>
  <si>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</si>
  <si>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</si>
  <si>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</si>
  <si>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</si>
  <si>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</si>
  <si>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</si>
  <si>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</si>
  <si>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</si>
  <si>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</si>
  <si>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</si>
  <si>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</si>
  <si>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</si>
  <si>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</si>
  <si>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</si>
  <si>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</si>
  <si>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</si>
  <si>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</si>
  <si>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</si>
  <si>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</si>
  <si>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</si>
  <si>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</si>
  <si>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</si>
  <si>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</si>
  <si>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</si>
  <si>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</si>
  <si>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</si>
  <si>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</si>
  <si>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</si>
  <si>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</si>
  <si>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</si>
  <si>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</si>
  <si>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</si>
  <si>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</si>
  <si>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</si>
  <si>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</si>
  <si>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</si>
  <si>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</si>
  <si>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</si>
  <si>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</si>
  <si>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</si>
  <si>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</si>
  <si>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</si>
  <si>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</si>
  <si>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</si>
  <si>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</si>
  <si>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</si>
  <si>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</si>
  <si>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</si>
  <si>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</si>
  <si>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</si>
  <si>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</si>
  <si>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</si>
  <si>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</si>
  <si>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</si>
  <si>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</si>
  <si>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</si>
  <si>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</si>
  <si>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</si>
  <si>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</si>
  <si>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</si>
  <si>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</si>
  <si>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</si>
  <si>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</si>
  <si>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</si>
  <si>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</si>
  <si>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</si>
  <si>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</si>
  <si>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</si>
  <si>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</si>
  <si>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</si>
  <si>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</si>
  <si>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</si>
  <si>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</si>
  <si>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</si>
  <si>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</si>
  <si>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</si>
  <si>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</si>
  <si>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</si>
  <si>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</si>
  <si>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</si>
  <si>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</si>
  <si>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</si>
  <si>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</si>
  <si>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</si>
  <si>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</si>
  <si>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</si>
  <si>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</si>
  <si>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</si>
  <si>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</si>
  <si>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</si>
  <si>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</si>
  <si>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</si>
  <si>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</si>
  <si>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</si>
  <si>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</si>
  <si>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</si>
  <si>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</si>
  <si>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</si>
  <si>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</si>
  <si>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</si>
  <si>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</si>
  <si>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</si>
  <si>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</si>
  <si>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</si>
  <si>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</si>
  <si>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</si>
  <si>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</si>
  <si>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</si>
  <si>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</si>
  <si>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</si>
  <si>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</si>
  <si>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</si>
  <si>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</si>
  <si>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</si>
  <si>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</si>
  <si>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</si>
  <si>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</si>
  <si>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</si>
  <si>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</si>
  <si>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</si>
  <si>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</si>
  <si>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</si>
  <si>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</si>
  <si>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</si>
  <si>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</si>
  <si>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</si>
  <si>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</si>
  <si>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</si>
  <si>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</si>
  <si>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</si>
  <si>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</si>
  <si>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</si>
  <si>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</si>
  <si>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</si>
  <si>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</si>
  <si>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</si>
  <si>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</si>
  <si>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</si>
  <si>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</si>
  <si>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</si>
  <si>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</si>
  <si>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</si>
  <si>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</si>
  <si>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</si>
  <si>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</si>
  <si>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</si>
  <si>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</si>
  <si>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</si>
  <si>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</si>
  <si>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</si>
  <si>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</si>
  <si>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</si>
  <si>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</si>
  <si>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</si>
  <si>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</si>
  <si>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</si>
  <si>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</si>
  <si>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</si>
  <si>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</si>
  <si>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</si>
  <si>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</si>
  <si>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</si>
  <si>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</si>
  <si>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</si>
  <si>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</si>
  <si>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</si>
  <si>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</si>
  <si>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</si>
  <si>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</si>
  <si>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</si>
  <si>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</si>
  <si>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</si>
  <si>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</si>
  <si>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</si>
  <si>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</si>
  <si>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</si>
  <si>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</si>
  <si>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</si>
  <si>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</si>
  <si>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</si>
  <si>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</si>
  <si>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</si>
  <si>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</si>
  <si>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</si>
  <si>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</si>
  <si>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</si>
  <si>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</si>
  <si>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</si>
  <si>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</si>
  <si>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</si>
  <si>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</si>
  <si>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</si>
  <si>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</si>
  <si>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</si>
  <si>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</si>
  <si>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</si>
  <si>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</si>
  <si>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</si>
  <si>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</si>
  <si>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</si>
  <si>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</si>
  <si>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</si>
  <si>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</si>
  <si>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</si>
  <si>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</si>
  <si>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</si>
  <si>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</si>
  <si>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</si>
  <si>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</si>
  <si>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</si>
  <si>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</si>
  <si>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</si>
  <si>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</si>
  <si>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</si>
  <si>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</si>
  <si>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</si>
  <si>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</si>
  <si>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</si>
  <si>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</si>
  <si>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</si>
  <si>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</si>
  <si>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</si>
  <si>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</si>
  <si>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</si>
  <si>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</si>
  <si>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</si>
  <si>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</si>
  <si>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</si>
  <si>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</si>
  <si>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</si>
  <si>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</si>
  <si>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</si>
  <si>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</si>
  <si>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</si>
  <si>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</si>
  <si>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</si>
  <si>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</si>
  <si>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</si>
  <si>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</si>
  <si>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</si>
  <si>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</si>
  <si>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</si>
  <si>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</si>
  <si>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</si>
  <si>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</si>
  <si>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</si>
  <si>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</si>
  <si>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</si>
  <si>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</si>
  <si>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</si>
  <si>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</si>
  <si>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</si>
  <si>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</si>
  <si>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</si>
  <si>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</si>
  <si>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</si>
  <si>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</si>
  <si>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</si>
  <si>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</si>
  <si>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</si>
  <si>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</si>
  <si>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</si>
  <si>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</si>
  <si>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</si>
  <si>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</si>
  <si>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</si>
  <si>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</si>
  <si>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</si>
  <si>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</si>
  <si>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</si>
  <si>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</si>
  <si>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</si>
  <si>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</si>
  <si>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</si>
  <si>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</si>
  <si>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</si>
  <si>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</si>
  <si>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</si>
  <si>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</si>
  <si>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</si>
  <si>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</si>
  <si>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</si>
  <si>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</si>
  <si>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</si>
  <si>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</si>
  <si>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</si>
  <si>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</si>
  <si>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</si>
  <si>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</si>
  <si>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</si>
  <si>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</si>
  <si>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</si>
  <si>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</si>
  <si>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</si>
  <si>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</si>
  <si>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</si>
  <si>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</si>
  <si>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</si>
  <si>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</si>
  <si>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</si>
  <si>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</si>
  <si>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</si>
  <si>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</si>
  <si>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</si>
  <si>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</si>
  <si>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</si>
  <si>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</si>
  <si>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</si>
  <si>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</si>
  <si>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</si>
  <si>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</si>
  <si>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</si>
  <si>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</si>
  <si>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</si>
  <si>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</si>
  <si>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</si>
  <si>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</si>
  <si>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</si>
  <si>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</si>
  <si>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</si>
  <si>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</si>
  <si>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</si>
  <si>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</si>
  <si>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</si>
  <si>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</si>
  <si>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</si>
  <si>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</si>
  <si>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</si>
  <si>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</si>
  <si>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</si>
  <si>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</si>
  <si>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</si>
  <si>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</si>
  <si>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</si>
  <si>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</si>
  <si>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</si>
  <si>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</si>
  <si>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</si>
  <si>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</si>
  <si>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</si>
  <si>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</si>
  <si>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</si>
  <si>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</si>
  <si>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</si>
  <si>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</si>
  <si>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</si>
  <si>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</si>
  <si>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</si>
  <si>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</si>
  <si>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</si>
  <si>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</si>
  <si>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</si>
  <si>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</si>
  <si>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</si>
  <si>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</si>
  <si>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</si>
  <si>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</si>
  <si>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</si>
  <si>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</si>
  <si>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</si>
  <si>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</si>
  <si>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</si>
  <si>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</si>
  <si>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</si>
  <si>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</si>
  <si>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</si>
  <si>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</si>
  <si>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</si>
  <si>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</si>
  <si>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</si>
  <si>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</si>
  <si>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</si>
  <si>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</si>
  <si>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</si>
  <si>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</si>
  <si>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</si>
  <si>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</si>
  <si>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</si>
  <si>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</si>
  <si>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</si>
  <si>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</si>
  <si>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</si>
  <si>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</si>
  <si>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</si>
  <si>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</si>
  <si>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</si>
  <si>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</si>
  <si>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</si>
  <si>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</si>
  <si>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</si>
  <si>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</si>
  <si>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</si>
  <si>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</si>
  <si>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</si>
  <si>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</si>
  <si>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</si>
  <si>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</si>
  <si>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</si>
  <si>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</si>
  <si>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</si>
  <si>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</si>
  <si>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</si>
  <si>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</si>
  <si>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</si>
  <si>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</si>
  <si>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</si>
  <si>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</si>
  <si>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</si>
  <si>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</si>
  <si>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</si>
  <si>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</si>
  <si>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</si>
  <si>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</si>
  <si>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</si>
  <si>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</si>
  <si>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</si>
  <si>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</si>
  <si>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</si>
  <si>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</si>
  <si>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</si>
  <si>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</si>
  <si>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</si>
  <si>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</si>
  <si>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</si>
  <si>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</si>
  <si>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</si>
  <si>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</si>
  <si>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</si>
  <si>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</si>
  <si>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</si>
  <si>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</si>
  <si>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</si>
  <si>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</si>
  <si>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</si>
  <si>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</si>
  <si>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</si>
  <si>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</si>
  <si>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</si>
  <si>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</si>
  <si>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</si>
  <si>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</si>
  <si>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</si>
  <si>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</si>
  <si>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</si>
  <si>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</si>
  <si>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</si>
  <si>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</si>
  <si>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</si>
  <si>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</si>
  <si>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</si>
  <si>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</si>
  <si>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</si>
  <si>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</si>
  <si>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</si>
  <si>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</si>
  <si>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</si>
  <si>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</si>
  <si>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</si>
  <si>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</si>
  <si>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</si>
  <si>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</si>
  <si>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</si>
  <si>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</si>
  <si>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</si>
  <si>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</si>
  <si>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</si>
  <si>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</si>
  <si>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</si>
  <si>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</si>
  <si>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</si>
  <si>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</si>
  <si>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</si>
  <si>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</si>
  <si>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</si>
  <si>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</si>
  <si>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</si>
  <si>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</si>
  <si>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</si>
  <si>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</si>
  <si>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</si>
  <si>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</si>
  <si>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</si>
  <si>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</si>
  <si>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</si>
  <si>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</si>
  <si>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</si>
  <si>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</si>
  <si>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</si>
  <si>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</si>
  <si>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</si>
  <si>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</si>
  <si>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</si>
  <si>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</si>
  <si>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</si>
  <si>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</si>
  <si>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</si>
  <si>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</si>
  <si>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</si>
  <si>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</si>
  <si>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</si>
  <si>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</si>
  <si>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</si>
  <si>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</si>
  <si>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</si>
  <si>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</si>
  <si>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</si>
  <si>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</si>
  <si>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</si>
  <si>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</si>
  <si>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</si>
  <si>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</si>
  <si>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</si>
  <si>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</si>
  <si>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</si>
  <si>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</si>
  <si>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</si>
  <si>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</si>
  <si>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</si>
  <si>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</si>
  <si>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</si>
  <si>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</si>
  <si>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</si>
  <si>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</si>
  <si>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</si>
  <si>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</si>
  <si>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</si>
  <si>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</si>
  <si>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</si>
  <si>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</si>
  <si>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</si>
  <si>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</si>
  <si>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</si>
  <si>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</si>
  <si>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</si>
  <si>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</si>
  <si>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</si>
  <si>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</si>
  <si>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</si>
  <si>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</si>
  <si>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</si>
  <si>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</si>
  <si>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</si>
  <si>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</si>
  <si>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</si>
  <si>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</si>
  <si>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</si>
  <si>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</si>
  <si>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</si>
  <si>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</si>
  <si>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</si>
  <si>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</si>
  <si>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</si>
  <si>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</si>
  <si>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</si>
  <si>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</si>
  <si>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</si>
  <si>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</si>
  <si>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</si>
  <si>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</si>
  <si>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</si>
  <si>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</si>
  <si>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</si>
  <si>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</si>
  <si>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</si>
  <si>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</si>
  <si>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</si>
  <si>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</si>
  <si>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</si>
  <si>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</si>
  <si>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</si>
  <si>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</si>
  <si>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</si>
  <si>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</si>
  <si>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</si>
  <si>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</si>
  <si>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</si>
  <si>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</si>
  <si>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</si>
  <si>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</si>
  <si>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</si>
  <si>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</si>
  <si>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</si>
  <si>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</si>
  <si>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</si>
  <si>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</si>
  <si>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</si>
  <si>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</si>
  <si>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</si>
  <si>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</si>
  <si>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</si>
  <si>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</si>
  <si>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</si>
  <si>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</si>
  <si>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</si>
  <si>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</si>
  <si>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</si>
  <si>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</si>
  <si>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</si>
  <si>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</si>
  <si>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</si>
  <si>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</si>
  <si>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</si>
  <si>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</si>
  <si>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</si>
  <si>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</si>
  <si>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</si>
  <si>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</si>
  <si>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</si>
  <si>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</si>
  <si>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</si>
  <si>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</si>
  <si>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</si>
  <si>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</si>
  <si>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</si>
  <si>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</si>
  <si>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</si>
  <si>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</si>
  <si>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</si>
  <si>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</si>
  <si>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</si>
  <si>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</si>
  <si>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</si>
  <si>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</si>
  <si>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</si>
  <si>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</si>
  <si>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</si>
  <si>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</si>
  <si>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</si>
  <si>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</si>
  <si>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</si>
  <si>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</si>
  <si>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</si>
  <si>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</si>
  <si>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</si>
  <si>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</si>
  <si>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</si>
  <si>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</si>
  <si>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</si>
  <si>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</si>
  <si>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</si>
  <si>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</si>
  <si>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</si>
  <si>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</si>
  <si>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</si>
  <si>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</si>
  <si>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</si>
  <si>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</si>
  <si>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</si>
  <si>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</si>
  <si>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</si>
  <si>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</si>
  <si>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</si>
  <si>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</si>
  <si>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</si>
  <si>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</si>
  <si>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</si>
  <si>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</si>
  <si>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</si>
  <si>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</si>
  <si>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</si>
  <si>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</si>
  <si>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</si>
  <si>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</si>
  <si>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</si>
  <si>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</si>
  <si>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</si>
  <si>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</si>
  <si>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</si>
  <si>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</si>
  <si>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</si>
  <si>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</si>
  <si>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</si>
  <si>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</si>
  <si>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</si>
  <si>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</si>
  <si>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</si>
  <si>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</si>
  <si>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</si>
  <si>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</si>
  <si>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</si>
  <si>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</si>
  <si>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</si>
  <si>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</si>
  <si>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</si>
  <si>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</si>
  <si>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</si>
  <si>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</si>
  <si>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</si>
  <si>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</si>
  <si>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</si>
  <si>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</si>
  <si>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</si>
  <si>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</si>
  <si>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</si>
  <si>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</si>
  <si>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</si>
  <si>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</si>
  <si>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</si>
  <si>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</si>
  <si>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</si>
  <si>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</si>
  <si>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</si>
  <si>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</si>
  <si>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</si>
  <si>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</si>
  <si>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</si>
  <si>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</si>
  <si>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</si>
  <si>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</si>
  <si>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</si>
  <si>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</si>
  <si>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</si>
  <si>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</si>
  <si>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</si>
  <si>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</si>
  <si>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</si>
  <si>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</si>
  <si>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</si>
  <si>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</si>
  <si>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</si>
  <si>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</si>
  <si>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</si>
  <si>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</si>
  <si>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</si>
  <si>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</si>
  <si>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</si>
  <si>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</si>
  <si>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</si>
  <si>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</si>
  <si>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</si>
  <si>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</si>
  <si>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</si>
  <si>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</si>
  <si>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</si>
  <si>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</si>
  <si>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</si>
  <si>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</si>
  <si>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</si>
  <si>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</si>
  <si>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</si>
  <si>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</si>
  <si>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</si>
  <si>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</si>
  <si>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</si>
  <si>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</si>
  <si>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</si>
  <si>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</si>
  <si>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</si>
  <si>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</si>
  <si>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</si>
  <si>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</si>
  <si>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</si>
  <si>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</si>
  <si>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</si>
  <si>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</si>
  <si>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</si>
  <si>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</si>
  <si>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</si>
  <si>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</si>
  <si>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</si>
  <si>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</si>
  <si>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</si>
  <si>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</si>
  <si>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</si>
  <si>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</si>
  <si>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</si>
  <si>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</si>
  <si>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</si>
  <si>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</si>
  <si>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</si>
  <si>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</si>
  <si>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</si>
  <si>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</si>
  <si>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</si>
  <si>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</si>
  <si>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</si>
  <si>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</si>
  <si>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</si>
  <si>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</si>
  <si>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</si>
  <si>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</si>
  <si>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</si>
  <si>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</si>
  <si>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</si>
  <si>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</si>
  <si>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</si>
  <si>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</si>
  <si>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</si>
  <si>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</si>
  <si>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</si>
  <si>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</si>
  <si>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</si>
  <si>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</si>
  <si>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</si>
  <si>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</si>
  <si>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</si>
  <si>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</si>
  <si>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</si>
  <si>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</si>
  <si>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</si>
  <si>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</si>
  <si>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</si>
  <si>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</si>
  <si>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</si>
  <si>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</si>
  <si>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</si>
  <si>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</si>
  <si>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</si>
  <si>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</si>
  <si>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</si>
  <si>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</si>
  <si>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</si>
  <si>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</si>
  <si>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</si>
  <si>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</si>
  <si>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</si>
  <si>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</si>
  <si>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</si>
  <si>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</si>
  <si>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</si>
  <si>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</si>
  <si>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</si>
  <si>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</si>
  <si>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</si>
  <si>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</si>
  <si>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</si>
  <si>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</si>
  <si>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</si>
  <si>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</si>
  <si>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</si>
  <si>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</si>
  <si>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</si>
  <si>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</si>
  <si>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</si>
  <si>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</si>
  <si>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</si>
  <si>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</si>
  <si>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</si>
  <si>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</si>
  <si>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</si>
  <si>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</si>
  <si>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</si>
  <si>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</si>
  <si>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</si>
  <si>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</si>
  <si>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</si>
  <si>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</si>
  <si>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</si>
  <si>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</si>
  <si>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</si>
  <si>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</si>
  <si>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</si>
  <si>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</si>
  <si>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</si>
  <si>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</si>
  <si>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</si>
  <si>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</si>
  <si>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</si>
  <si>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</si>
  <si>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</si>
  <si>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</si>
  <si>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</si>
  <si>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</si>
  <si>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</si>
  <si>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</si>
  <si>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</si>
  <si>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</si>
  <si>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</si>
  <si>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</si>
  <si>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</si>
  <si>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</si>
  <si>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</si>
  <si>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</si>
  <si>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</si>
  <si>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</si>
  <si>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</si>
  <si>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</si>
  <si>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</si>
  <si>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</si>
  <si>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</si>
  <si>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</si>
  <si>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</si>
  <si>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</si>
  <si>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</si>
  <si>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</si>
  <si>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</si>
  <si>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</si>
  <si>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</si>
  <si>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</si>
  <si>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</si>
  <si>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</si>
  <si>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</si>
  <si>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</si>
  <si>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</si>
  <si>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</si>
  <si>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</si>
  <si>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</si>
  <si>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</si>
  <si>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</si>
  <si>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</si>
  <si>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</si>
  <si>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</si>
  <si>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</si>
  <si>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</si>
  <si>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</si>
  <si>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</si>
  <si>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</si>
  <si>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</si>
  <si>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</si>
  <si>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</si>
  <si>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</si>
  <si>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</si>
  <si>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</si>
  <si>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</si>
  <si>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</si>
  <si>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</si>
  <si>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</si>
  <si>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</si>
  <si>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</si>
  <si>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</si>
  <si>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</si>
  <si>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</si>
  <si>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</si>
  <si>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</si>
  <si>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</si>
  <si>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</si>
  <si>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</si>
  <si>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</si>
  <si>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</si>
  <si>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</si>
  <si>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</si>
  <si>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</si>
  <si>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</si>
  <si>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</si>
  <si>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</si>
  <si>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</si>
  <si>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</si>
  <si>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</si>
  <si>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</si>
  <si>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</si>
  <si>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</si>
  <si>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</si>
  <si>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</si>
  <si>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</si>
  <si>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</si>
  <si>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</si>
  <si>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</si>
  <si>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</si>
  <si>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</si>
  <si>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</si>
  <si>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</si>
  <si>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</si>
  <si>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</si>
  <si>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</si>
  <si>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</si>
  <si>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</si>
  <si>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</si>
  <si>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</si>
  <si>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</si>
  <si>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</si>
  <si>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</si>
  <si>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</si>
  <si>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</si>
  <si>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</si>
  <si>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</si>
  <si>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</si>
  <si>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</si>
  <si>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</si>
  <si>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</si>
  <si>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</si>
  <si>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</si>
  <si>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</si>
  <si>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</si>
  <si>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</si>
  <si>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</si>
  <si>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</si>
  <si>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</si>
  <si>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</si>
  <si>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</si>
  <si>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</si>
  <si>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</si>
  <si>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</si>
  <si>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</si>
  <si>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</si>
  <si>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</si>
  <si>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</si>
  <si>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</si>
  <si>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</si>
  <si>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</si>
  <si>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</si>
  <si>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</si>
  <si>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</si>
  <si>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</si>
  <si>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</si>
  <si>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</si>
  <si>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</si>
  <si>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</si>
  <si>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</si>
  <si>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</si>
  <si>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</si>
  <si>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</si>
  <si>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</si>
  <si>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</si>
  <si>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</si>
  <si>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</si>
  <si>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</si>
  <si>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</si>
  <si>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</si>
  <si>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</si>
  <si>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</si>
  <si>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</si>
  <si>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</si>
  <si>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</si>
  <si>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</si>
  <si>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</si>
  <si>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</si>
  <si>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</si>
  <si>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</si>
  <si>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</si>
  <si>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</si>
  <si>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</si>
  <si>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</si>
  <si>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</si>
  <si>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</si>
  <si>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</si>
  <si>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</si>
  <si>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</si>
  <si>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</si>
  <si>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</si>
  <si>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</si>
  <si>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</si>
  <si>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</si>
  <si>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</si>
  <si>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</si>
  <si>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</si>
  <si>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</si>
  <si>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</si>
  <si>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</si>
  <si>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</si>
  <si>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</si>
  <si>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</si>
  <si>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</si>
  <si>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</si>
  <si>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</si>
  <si>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</si>
  <si>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</si>
  <si>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</si>
  <si>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</si>
  <si>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</si>
  <si>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</si>
  <si>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</si>
  <si>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</si>
  <si>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</si>
  <si>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</si>
  <si>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</si>
  <si>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</si>
  <si>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</si>
  <si>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</si>
  <si>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</si>
  <si>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</si>
  <si>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</si>
  <si>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</si>
  <si>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</si>
  <si>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</si>
  <si>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</si>
  <si>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</si>
  <si>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</si>
  <si>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</si>
  <si>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</si>
  <si>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</si>
  <si>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</si>
  <si>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</si>
  <si>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</si>
  <si>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</si>
  <si>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</si>
  <si>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</si>
  <si>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</si>
  <si>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</si>
  <si>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</si>
  <si>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</si>
  <si>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</si>
  <si>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</si>
  <si>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</si>
  <si>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</si>
  <si>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</si>
  <si>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</si>
  <si>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</si>
  <si>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</si>
  <si>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</si>
  <si>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</si>
  <si>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</si>
  <si>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</si>
  <si>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</si>
  <si>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</si>
  <si>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</si>
  <si>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</si>
  <si>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</si>
  <si>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</si>
  <si>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</si>
  <si>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</si>
  <si>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</si>
  <si>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</si>
  <si>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</si>
  <si>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</si>
  <si>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</si>
  <si>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</si>
  <si>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</si>
  <si>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</si>
  <si>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</si>
  <si>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</si>
  <si>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</si>
  <si>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</si>
  <si>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</si>
  <si>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</si>
  <si>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</si>
  <si>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</si>
  <si>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</si>
  <si>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</si>
  <si>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</si>
  <si>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</si>
  <si>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</si>
  <si>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</si>
  <si>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</si>
  <si>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</si>
  <si>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</si>
  <si>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</si>
  <si>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</si>
  <si>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</si>
  <si>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</si>
  <si>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</si>
  <si>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</si>
  <si>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</si>
  <si>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</si>
  <si>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</si>
  <si>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</si>
  <si>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</si>
  <si>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</si>
  <si>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</si>
  <si>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</si>
  <si>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</si>
  <si>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</si>
  <si>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</si>
  <si>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</si>
  <si>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</si>
  <si>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</si>
  <si>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</si>
  <si>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</si>
  <si>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</si>
  <si>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</si>
  <si>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</si>
  <si>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</si>
  <si>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</si>
  <si>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</si>
  <si>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</si>
  <si>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</si>
  <si>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</si>
  <si>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</si>
  <si>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</si>
  <si>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</si>
  <si>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</si>
  <si>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</si>
  <si>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</si>
  <si>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</si>
  <si>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</si>
  <si>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</si>
  <si>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</si>
  <si>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</si>
  <si>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</si>
  <si>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</si>
  <si>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</si>
  <si>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</si>
  <si>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</si>
  <si>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</si>
  <si>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</si>
  <si>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</si>
  <si>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</si>
  <si>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</si>
  <si>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</si>
  <si>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</si>
  <si>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</si>
  <si>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</si>
  <si>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</si>
  <si>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</si>
  <si>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</si>
  <si>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</si>
  <si>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</si>
  <si>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</si>
  <si>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</si>
  <si>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</si>
  <si>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</si>
  <si>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</si>
  <si>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</si>
  <si>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</si>
  <si>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</si>
  <si>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</si>
  <si>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</si>
  <si>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</si>
  <si>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</si>
  <si>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</si>
  <si>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</si>
  <si>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</si>
  <si>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</si>
  <si>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</si>
  <si>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</si>
  <si>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</si>
  <si>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</si>
  <si>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</si>
  <si>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</si>
  <si>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</si>
  <si>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</si>
  <si>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</si>
  <si>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</si>
  <si>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</si>
  <si>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</si>
  <si>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</si>
  <si>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</si>
  <si>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</si>
  <si>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</si>
  <si>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</si>
  <si>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</si>
  <si>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</si>
  <si>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</si>
  <si>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</si>
  <si>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</si>
  <si>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</si>
  <si>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</si>
  <si>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</si>
  <si>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</si>
  <si>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</si>
  <si>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</si>
  <si>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</si>
  <si>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</si>
  <si>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</si>
  <si>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</si>
  <si>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</si>
  <si>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</si>
  <si>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</si>
  <si>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</si>
  <si>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</si>
  <si>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</si>
  <si>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</si>
  <si>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</si>
  <si>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</si>
  <si>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</si>
  <si>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</si>
  <si>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</si>
  <si>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</si>
  <si>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</si>
  <si>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</si>
  <si>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</si>
  <si>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</si>
  <si>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</si>
  <si>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</si>
  <si>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</si>
  <si>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</si>
  <si>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</si>
  <si>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</si>
  <si>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</si>
  <si>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</si>
  <si>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</si>
  <si>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</si>
  <si>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</si>
  <si>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</si>
  <si>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</si>
  <si>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</si>
  <si>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</si>
  <si>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</si>
  <si>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</si>
  <si>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</si>
  <si>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</si>
  <si>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</si>
  <si>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</si>
  <si>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</si>
  <si>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</si>
  <si>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</si>
  <si>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</si>
  <si>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</si>
  <si>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</si>
  <si>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</si>
  <si>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</si>
  <si>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</si>
  <si>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</si>
  <si>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</si>
  <si>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</si>
  <si>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</si>
  <si>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</si>
  <si>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</si>
  <si>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</si>
  <si>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</si>
  <si>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</si>
  <si>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</si>
  <si>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</si>
  <si>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</si>
  <si>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</si>
  <si>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</si>
  <si>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</si>
  <si>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</si>
  <si>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</si>
  <si>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</si>
  <si>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</si>
  <si>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</si>
  <si>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</si>
  <si>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</si>
  <si>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</si>
  <si>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</si>
  <si>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</si>
  <si>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</si>
  <si>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</si>
  <si>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</si>
  <si>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</si>
  <si>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</si>
  <si>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</si>
  <si>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</si>
  <si>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</si>
  <si>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</si>
  <si>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</si>
  <si>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</si>
  <si>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</si>
  <si>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</si>
  <si>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</si>
  <si>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</si>
  <si>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</si>
  <si>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</si>
  <si>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</si>
  <si>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</si>
  <si>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</si>
  <si>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</si>
  <si>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</si>
  <si>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</si>
  <si>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</si>
  <si>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</si>
  <si>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</si>
  <si>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</si>
  <si>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</si>
  <si>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</si>
  <si>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</si>
  <si>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</si>
  <si>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</si>
  <si>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</si>
  <si>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</si>
  <si>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</si>
  <si>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</si>
  <si>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</si>
  <si>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</si>
  <si>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</si>
  <si>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</si>
  <si>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</si>
  <si>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</si>
  <si>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</si>
  <si>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</si>
  <si>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</si>
  <si>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</si>
  <si>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</si>
  <si>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</si>
  <si>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</si>
  <si>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</si>
  <si>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</si>
  <si>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</si>
  <si>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</si>
  <si>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</si>
  <si>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</si>
  <si>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</si>
  <si>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</si>
  <si>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</si>
  <si>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</si>
  <si>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</si>
  <si>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</si>
  <si>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</si>
  <si>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</si>
  <si>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</si>
  <si>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</si>
  <si>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</si>
  <si>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</si>
  <si>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</si>
  <si>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</si>
  <si>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</si>
  <si>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</si>
  <si>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</si>
  <si>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</si>
  <si>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</si>
  <si>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</si>
  <si>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</si>
  <si>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</si>
  <si>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</si>
  <si>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</si>
  <si>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</si>
  <si>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</si>
  <si>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</si>
  <si>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</si>
  <si>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</si>
  <si>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</si>
  <si>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</si>
  <si>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</si>
  <si>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</si>
  <si>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</si>
  <si>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</si>
  <si>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</si>
  <si>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</si>
  <si>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</si>
  <si>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</si>
  <si>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</si>
  <si>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</si>
  <si>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</si>
  <si>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</si>
  <si>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</si>
  <si>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</si>
  <si>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</si>
  <si>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</si>
  <si>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</si>
  <si>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</si>
  <si>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</si>
  <si>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</si>
  <si>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</si>
  <si>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</si>
  <si>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</si>
  <si>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</si>
  <si>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</si>
  <si>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</si>
  <si>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</si>
  <si>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</si>
  <si>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</si>
  <si>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</si>
  <si>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</si>
  <si>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</si>
  <si>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</si>
  <si>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</si>
  <si>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</si>
  <si>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</si>
  <si>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</si>
  <si>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</si>
  <si>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</si>
  <si>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</si>
  <si>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</si>
  <si>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</si>
  <si>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</si>
  <si>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</si>
  <si>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</si>
  <si>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</si>
  <si>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</si>
  <si>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</si>
  <si>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</si>
  <si>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</si>
  <si>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</si>
  <si>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</si>
  <si>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</si>
  <si>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</si>
  <si>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</si>
  <si>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</si>
  <si>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</si>
  <si>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</si>
  <si>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</si>
  <si>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</si>
  <si>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</si>
  <si>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</si>
  <si>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</si>
  <si>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</si>
  <si>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</si>
  <si>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</si>
  <si>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</si>
  <si>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</si>
  <si>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</si>
  <si>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</si>
  <si>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</si>
  <si>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</si>
  <si>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</si>
  <si>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</si>
  <si>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</si>
  <si>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</si>
  <si>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</si>
  <si>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</si>
  <si>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</si>
  <si>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</si>
  <si>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</si>
  <si>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</si>
  <si>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</si>
  <si>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</si>
  <si>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</si>
  <si>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</si>
  <si>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</si>
  <si>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</si>
  <si>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</si>
  <si>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</si>
  <si>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</si>
  <si>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</si>
  <si>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</si>
  <si>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</si>
  <si>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</si>
  <si>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</si>
  <si>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</si>
  <si>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</si>
  <si>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</si>
  <si>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</si>
  <si>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</si>
  <si>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</si>
  <si>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</si>
  <si>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</si>
  <si>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</si>
  <si>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</si>
  <si>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</si>
  <si>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</si>
  <si>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</si>
  <si>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</si>
  <si>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</si>
  <si>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</si>
  <si>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</si>
  <si>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</si>
  <si>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</si>
  <si>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</si>
  <si>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</si>
  <si>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</si>
  <si>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</si>
  <si>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</si>
  <si>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</si>
  <si>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</si>
  <si>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</si>
  <si>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</si>
  <si>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</si>
  <si>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</si>
  <si>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</si>
  <si>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</si>
  <si>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</si>
  <si>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</si>
  <si>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</si>
  <si>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</si>
  <si>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</si>
  <si>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</si>
  <si>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</si>
  <si>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</si>
  <si>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</si>
  <si>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</si>
  <si>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</si>
  <si>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</si>
  <si>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</si>
  <si>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</si>
  <si>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</si>
  <si>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</si>
  <si>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</si>
  <si>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</si>
  <si>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</si>
  <si>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</si>
  <si>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</si>
  <si>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</si>
  <si>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</si>
  <si>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</si>
  <si>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</si>
  <si>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</si>
  <si>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</si>
  <si>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</si>
  <si>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</si>
  <si>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</si>
  <si>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</si>
  <si>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</si>
  <si>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</si>
  <si>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</si>
  <si>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</si>
  <si>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</si>
  <si>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</si>
  <si>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</si>
  <si>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</si>
  <si>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</si>
  <si>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</si>
  <si>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</si>
  <si>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</si>
  <si>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</si>
  <si>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</si>
  <si>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</si>
  <si>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</si>
  <si>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</si>
  <si>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</si>
  <si>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</si>
  <si>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</si>
  <si>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</si>
  <si>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</si>
  <si>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</si>
  <si>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</si>
  <si>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</si>
  <si>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</si>
  <si>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</si>
  <si>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</si>
  <si>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</si>
  <si>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</si>
  <si>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</si>
  <si>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</si>
  <si>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</si>
  <si>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</si>
  <si>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</si>
  <si>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</si>
  <si>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</si>
  <si>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</si>
  <si>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</si>
  <si>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</si>
  <si>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</si>
  <si>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</si>
  <si>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</si>
  <si>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</si>
  <si>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</si>
  <si>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</si>
  <si>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</si>
  <si>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</si>
  <si>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</si>
  <si>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</si>
  <si>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</si>
  <si>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</si>
  <si>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</si>
  <si>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</si>
  <si>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</si>
  <si>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</si>
  <si>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</si>
  <si>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</si>
  <si>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</si>
  <si>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</si>
  <si>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</si>
  <si>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</si>
  <si>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</si>
  <si>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</si>
  <si>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</si>
  <si>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</si>
  <si>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</si>
  <si>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</si>
  <si>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</si>
  <si>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</si>
  <si>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</si>
  <si>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</si>
  <si>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</si>
  <si>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</si>
  <si>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</si>
  <si>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</si>
  <si>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</si>
  <si>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</si>
  <si>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</si>
  <si>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</si>
  <si>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</si>
  <si>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</si>
  <si>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</si>
  <si>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</si>
  <si>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</si>
  <si>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</si>
  <si>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</si>
  <si>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</si>
  <si>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</si>
  <si>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</si>
  <si>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</si>
  <si>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</si>
  <si>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</si>
  <si>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</si>
  <si>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</si>
  <si>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</si>
  <si>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</si>
  <si>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</si>
  <si>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</si>
  <si>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</si>
  <si>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</si>
  <si>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</si>
  <si>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</si>
  <si>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</si>
  <si>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</si>
  <si>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</si>
  <si>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</si>
  <si>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</si>
  <si>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</si>
  <si>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</si>
  <si>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</si>
  <si>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</si>
  <si>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</si>
  <si>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</si>
  <si>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</si>
  <si>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</si>
  <si>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</si>
  <si>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</si>
  <si>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</si>
  <si>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</si>
  <si>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</si>
  <si>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</si>
  <si>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</si>
  <si>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</si>
  <si>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</si>
  <si>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</si>
  <si>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</si>
  <si>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</si>
  <si>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</si>
  <si>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</si>
  <si>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</si>
  <si>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</si>
  <si>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</si>
  <si>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</si>
  <si>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</si>
  <si>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</si>
  <si>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</si>
  <si>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</si>
  <si>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</si>
  <si>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</si>
  <si>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</si>
  <si>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</si>
  <si>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</si>
  <si>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</si>
  <si>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</si>
  <si>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</si>
  <si>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</si>
  <si>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</si>
  <si>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</si>
  <si>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</si>
  <si>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</si>
  <si>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</si>
  <si>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</si>
  <si>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</si>
  <si>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</si>
  <si>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</si>
  <si>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</si>
  <si>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</si>
  <si>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</si>
  <si>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</si>
  <si>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</si>
  <si>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</si>
  <si>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</si>
  <si>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</si>
  <si>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</si>
  <si>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</si>
  <si>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</si>
  <si>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</si>
  <si>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</si>
  <si>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</si>
  <si>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</si>
  <si>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</si>
  <si>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</si>
  <si>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</si>
  <si>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</si>
  <si>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</si>
  <si>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</si>
  <si>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</si>
  <si>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</si>
  <si>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</si>
  <si>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</si>
  <si>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</si>
  <si>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</si>
  <si>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</si>
  <si>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</si>
  <si>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</si>
  <si>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</si>
  <si>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</si>
  <si>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</si>
  <si>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</si>
  <si>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</si>
  <si>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</si>
  <si>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</si>
  <si>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</si>
  <si>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</si>
  <si>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</si>
  <si>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</si>
  <si>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</si>
  <si>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</si>
  <si>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</si>
  <si>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</si>
  <si>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</si>
  <si>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</si>
  <si>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</si>
  <si>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</si>
  <si>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</si>
  <si>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</si>
  <si>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</si>
  <si>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</si>
  <si>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</si>
  <si>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</si>
  <si>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</si>
  <si>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</si>
  <si>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</si>
  <si>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</si>
  <si>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</si>
  <si>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</si>
  <si>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</si>
  <si>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</si>
  <si>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</si>
  <si>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</si>
  <si>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</si>
  <si>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</si>
  <si>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</si>
  <si>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</si>
  <si>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</si>
  <si>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</si>
  <si>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</si>
  <si>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</si>
  <si>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</si>
  <si>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</si>
  <si>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</si>
  <si>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</si>
  <si>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</si>
  <si>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</si>
  <si>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</si>
  <si>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</si>
  <si>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</si>
  <si>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</si>
  <si>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</si>
  <si>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</si>
  <si>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</si>
  <si>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</si>
  <si>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</si>
  <si>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</si>
  <si>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</si>
  <si>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</si>
  <si>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</si>
  <si>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</si>
  <si>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</si>
  <si>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</si>
  <si>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</si>
  <si>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</si>
  <si>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</si>
  <si>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</si>
  <si>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</si>
  <si>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</si>
  <si>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</si>
  <si>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</si>
  <si>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</si>
  <si>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</si>
  <si>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</si>
  <si>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</si>
  <si>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</si>
  <si>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</si>
  <si>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</si>
  <si>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</si>
  <si>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</si>
  <si>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</si>
  <si>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</si>
  <si>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</si>
  <si>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</si>
  <si>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</si>
  <si>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</si>
  <si>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</si>
  <si>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</si>
  <si>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</si>
  <si>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</si>
  <si>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</si>
  <si>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</si>
  <si>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</si>
  <si>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</si>
  <si>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</si>
  <si>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</si>
  <si>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</si>
  <si>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</si>
  <si>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</si>
  <si>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</si>
  <si>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</si>
  <si>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</si>
  <si>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</si>
  <si>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</si>
  <si>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</si>
  <si>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</si>
  <si>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</si>
  <si>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</si>
  <si>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</si>
  <si>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</si>
  <si>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</si>
  <si>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</si>
  <si>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</si>
  <si>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</si>
  <si>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</si>
  <si>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</si>
  <si>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</si>
  <si>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</si>
  <si>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</si>
  <si>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</si>
  <si>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</si>
  <si>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</si>
  <si>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</si>
  <si>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</si>
  <si>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</si>
  <si>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</si>
  <si>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</si>
  <si>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</si>
  <si>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</si>
  <si>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</si>
  <si>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</si>
  <si>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</si>
  <si>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</si>
  <si>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</si>
  <si>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</si>
  <si>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</si>
  <si>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</si>
  <si>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</si>
  <si>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</si>
  <si>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</si>
  <si>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</si>
  <si>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</si>
  <si>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</si>
  <si>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</si>
  <si>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</si>
  <si>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</si>
  <si>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</si>
  <si>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</si>
  <si>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</si>
  <si>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</si>
  <si>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</si>
  <si>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</si>
  <si>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</si>
  <si>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</si>
  <si>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</si>
  <si>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</si>
  <si>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</si>
  <si>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</si>
  <si>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</si>
  <si>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</si>
  <si>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</si>
  <si>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</si>
  <si>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</si>
  <si>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</si>
  <si>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</si>
  <si>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</si>
  <si>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</si>
  <si>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</si>
  <si>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</si>
  <si>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</si>
  <si>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</si>
  <si>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</si>
  <si>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</si>
  <si>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</si>
  <si>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</si>
  <si>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</si>
  <si>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</si>
  <si>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</si>
  <si>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</si>
  <si>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</si>
  <si>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</si>
  <si>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</si>
  <si>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</si>
  <si>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</si>
  <si>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</si>
  <si>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</si>
  <si>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</si>
  <si>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</si>
  <si>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</si>
  <si>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</si>
  <si>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</si>
  <si>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</si>
  <si>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</si>
  <si>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</si>
  <si>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</si>
  <si>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</si>
  <si>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</si>
  <si>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</si>
  <si>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</si>
  <si>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</si>
  <si>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</si>
  <si>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</si>
  <si>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</si>
  <si>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</si>
  <si>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</si>
  <si>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</si>
  <si>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</si>
  <si>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</si>
  <si>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</si>
  <si>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</si>
  <si>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</si>
  <si>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</si>
  <si>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</si>
  <si>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</si>
  <si>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</si>
  <si>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</si>
  <si>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</si>
  <si>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</si>
  <si>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</si>
  <si>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</si>
  <si>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</si>
  <si>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</si>
  <si>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</si>
  <si>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</si>
  <si>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</si>
  <si>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</si>
  <si>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</si>
  <si>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</si>
  <si>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</si>
  <si>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</si>
  <si>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</si>
  <si>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</si>
  <si>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</si>
  <si>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</si>
  <si>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</si>
  <si>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</si>
  <si>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</si>
  <si>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</si>
  <si>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</si>
  <si>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</si>
  <si>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</si>
  <si>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</si>
  <si>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</si>
  <si>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</si>
  <si>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</si>
  <si>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</si>
  <si>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</si>
  <si>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</si>
  <si>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</si>
  <si>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</si>
  <si>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</si>
  <si>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</si>
  <si>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</si>
  <si>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</si>
  <si>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</si>
  <si>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</si>
  <si>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</si>
  <si>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</si>
  <si>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</si>
  <si>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</si>
  <si>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</si>
  <si>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</si>
  <si>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</si>
  <si>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</si>
  <si>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</si>
  <si>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</si>
  <si>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</si>
  <si>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</si>
  <si>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</si>
  <si>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</si>
  <si>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</si>
  <si>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</si>
  <si>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</si>
  <si>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</si>
  <si>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</si>
  <si>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</si>
  <si>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</si>
  <si>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</si>
  <si>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</si>
  <si>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</si>
  <si>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</si>
  <si>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</si>
  <si>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</si>
  <si>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</si>
  <si>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</si>
  <si>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</si>
  <si>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</si>
  <si>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</si>
  <si>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</si>
  <si>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</si>
  <si>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</si>
  <si>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</si>
  <si>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</si>
  <si>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</si>
  <si>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</si>
  <si>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</si>
  <si>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</si>
  <si>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</si>
  <si>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</si>
  <si>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</si>
  <si>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</si>
  <si>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</si>
  <si>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</si>
  <si>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</si>
  <si>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</si>
  <si>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</si>
  <si>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</si>
  <si>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</si>
  <si>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</si>
  <si>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</si>
  <si>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</si>
  <si>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</si>
  <si>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</si>
  <si>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</si>
  <si>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</si>
  <si>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</si>
  <si>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</si>
  <si>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</si>
  <si>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</si>
  <si>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</si>
  <si>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</si>
  <si>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</si>
  <si>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</si>
  <si>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</si>
  <si>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</si>
  <si>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</si>
  <si>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</si>
  <si>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</si>
  <si>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</si>
  <si>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</si>
  <si>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</si>
  <si>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</si>
  <si>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</si>
  <si>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</si>
  <si>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</si>
  <si>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</si>
  <si>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</si>
  <si>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</si>
  <si>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</si>
  <si>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</si>
  <si>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</si>
  <si>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</si>
  <si>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</si>
  <si>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</si>
  <si>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</si>
  <si>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</si>
  <si>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</si>
  <si>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</si>
  <si>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</si>
  <si>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</si>
  <si>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</si>
  <si>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</si>
  <si>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</si>
  <si>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</si>
  <si>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</si>
  <si>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</si>
  <si>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</si>
  <si>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</si>
  <si>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</si>
  <si>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</si>
  <si>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</si>
  <si>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</si>
  <si>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</si>
  <si>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</si>
  <si>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</si>
  <si>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</si>
  <si>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</si>
  <si>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</si>
  <si>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</si>
  <si>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</si>
  <si>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</si>
  <si>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</si>
  <si>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</si>
  <si>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</si>
  <si>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</si>
  <si>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</si>
  <si>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</si>
  <si>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</si>
  <si>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</si>
  <si>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</si>
  <si>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</si>
  <si>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</si>
  <si>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</si>
  <si>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</si>
  <si>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</si>
  <si>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</si>
  <si>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</si>
  <si>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</si>
  <si>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</si>
  <si>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</si>
  <si>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</si>
  <si>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</si>
  <si>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</si>
  <si>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</si>
  <si>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</si>
  <si>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</si>
  <si>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</si>
  <si>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</si>
  <si>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</si>
  <si>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</si>
  <si>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</si>
  <si>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</si>
  <si>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</si>
  <si>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</si>
  <si>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</si>
  <si>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</si>
  <si>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</si>
  <si>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</si>
  <si>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</si>
  <si>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</si>
  <si>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</si>
  <si>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</si>
  <si>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</si>
  <si>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</si>
  <si>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</si>
  <si>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</si>
  <si>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</si>
  <si>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</si>
  <si>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</si>
  <si>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</si>
  <si>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</si>
  <si>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</si>
  <si>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</si>
  <si>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</si>
  <si>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</si>
  <si>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</si>
  <si>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</si>
  <si>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</si>
  <si>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</si>
  <si>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</si>
  <si>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</si>
  <si>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</si>
  <si>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</si>
  <si>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</si>
  <si>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</si>
  <si>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</si>
  <si>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</si>
  <si>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</si>
  <si>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</si>
  <si>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</si>
  <si>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</si>
  <si>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</si>
  <si>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</si>
  <si>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</si>
  <si>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</si>
  <si>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</si>
  <si>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</si>
  <si>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</si>
  <si>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</si>
  <si>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</si>
  <si>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</si>
  <si>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</si>
  <si>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</si>
  <si>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</si>
  <si>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</si>
  <si>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</si>
  <si>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</si>
  <si>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</si>
  <si>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</si>
  <si>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</si>
  <si>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</si>
  <si>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</si>
  <si>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</si>
  <si>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</si>
  <si>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</si>
  <si>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</si>
  <si>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</si>
  <si>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</si>
  <si>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</si>
  <si>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</si>
  <si>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</si>
  <si>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</si>
  <si>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</si>
  <si>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</si>
  <si>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</si>
  <si>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</si>
  <si>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</si>
  <si>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</si>
  <si>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</si>
  <si>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</si>
  <si>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</si>
  <si>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</si>
  <si>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</si>
  <si>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</si>
  <si>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</si>
  <si>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</si>
  <si>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</si>
  <si>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</si>
  <si>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</si>
  <si>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</si>
  <si>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</si>
  <si>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</si>
  <si>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</si>
  <si>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</si>
  <si>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</si>
  <si>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</si>
  <si>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</si>
  <si>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</si>
  <si>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</si>
  <si>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</si>
  <si>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</si>
  <si>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</si>
  <si>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</si>
  <si>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</si>
  <si>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</si>
  <si>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</si>
  <si>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</si>
  <si>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</si>
  <si>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</si>
  <si>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</si>
  <si>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</si>
  <si>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</si>
  <si>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</si>
  <si>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</si>
  <si>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</si>
  <si>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</si>
  <si>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</si>
  <si>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</si>
  <si>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</si>
  <si>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</si>
  <si>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</si>
  <si>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</si>
  <si>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</si>
  <si>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</si>
  <si>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</si>
  <si>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</si>
  <si>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</si>
  <si>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</si>
  <si>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</si>
  <si>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</si>
  <si>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</si>
  <si>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</si>
  <si>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</si>
  <si>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</si>
  <si>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</si>
  <si>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</si>
  <si>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</si>
  <si>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</si>
  <si>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</si>
  <si>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</si>
  <si>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</si>
  <si>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</si>
  <si>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</si>
  <si>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</si>
  <si>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</si>
  <si>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</si>
  <si>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</si>
  <si>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</si>
  <si>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</si>
  <si>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</si>
  <si>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</si>
  <si>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</si>
  <si>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</si>
  <si>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</si>
  <si>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</si>
  <si>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</si>
  <si>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</si>
  <si>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</si>
  <si>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</si>
  <si>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</si>
  <si>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</si>
  <si>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</si>
  <si>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</si>
  <si>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</si>
  <si>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</si>
  <si>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</si>
  <si>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</si>
  <si>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</si>
  <si>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</si>
  <si>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</si>
  <si>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</si>
  <si>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</si>
  <si>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</si>
  <si>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</si>
  <si>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</si>
  <si>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</si>
  <si>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</si>
  <si>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</si>
  <si>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</si>
  <si>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</si>
  <si>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</si>
  <si>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</si>
  <si>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</si>
  <si>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</si>
  <si>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</si>
  <si>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</si>
  <si>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</si>
  <si>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</si>
  <si>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</si>
  <si>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</si>
  <si>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</si>
  <si>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</si>
  <si>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</si>
  <si>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</si>
  <si>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</si>
  <si>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</si>
  <si>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</si>
  <si>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</si>
  <si>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</si>
  <si>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</si>
  <si>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</si>
  <si>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</si>
  <si>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</si>
  <si>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</si>
  <si>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</si>
  <si>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</si>
  <si>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</si>
  <si>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</si>
  <si>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</si>
  <si>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</si>
  <si>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</si>
  <si>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</si>
  <si>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</si>
  <si>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</si>
  <si>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</si>
  <si>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</si>
  <si>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</si>
  <si>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</si>
  <si>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</si>
  <si>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</si>
  <si>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</si>
  <si>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</si>
  <si>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</si>
  <si>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</si>
  <si>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</si>
  <si>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</si>
  <si>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</si>
  <si>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</si>
  <si>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</si>
  <si>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</si>
  <si>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</si>
  <si>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</si>
  <si>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</si>
  <si>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</si>
  <si>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</si>
  <si>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</si>
  <si>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</si>
  <si>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</si>
  <si>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</si>
  <si>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</si>
  <si>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</si>
  <si>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</si>
  <si>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</si>
  <si>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</si>
  <si>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</si>
  <si>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</si>
  <si>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</si>
  <si>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</si>
  <si>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</si>
  <si>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</si>
  <si>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</si>
  <si>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</si>
  <si>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</si>
  <si>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</si>
  <si>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</si>
  <si>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</si>
  <si>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</si>
  <si>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</si>
  <si>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</si>
  <si>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</si>
  <si>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</si>
  <si>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</si>
  <si>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</si>
  <si>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</si>
  <si>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</si>
  <si>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</si>
  <si>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</si>
  <si>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</si>
  <si>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</si>
  <si>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</si>
  <si>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</si>
  <si>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</si>
  <si>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</si>
  <si>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</si>
  <si>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</si>
  <si>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</si>
  <si>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</si>
  <si>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</si>
  <si>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</si>
  <si>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</si>
  <si>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</si>
  <si>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</si>
  <si>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</si>
  <si>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</si>
  <si>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</si>
  <si>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</si>
  <si>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</si>
  <si>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</si>
  <si>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</si>
  <si>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</si>
  <si>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</si>
  <si>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</si>
  <si>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</si>
  <si>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</si>
  <si>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</si>
  <si>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</si>
  <si>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</si>
  <si>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</si>
  <si>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</si>
  <si>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</si>
  <si>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</si>
  <si>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</si>
  <si>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</si>
  <si>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</si>
  <si>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</si>
  <si>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</si>
  <si>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</si>
  <si>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</si>
  <si>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</si>
  <si>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</si>
  <si>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</si>
  <si>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</si>
  <si>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</si>
  <si>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</si>
  <si>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</si>
  <si>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</si>
  <si>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</si>
  <si>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</si>
  <si>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</si>
  <si>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</si>
  <si>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</si>
  <si>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</si>
  <si>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</si>
  <si>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</si>
  <si>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</si>
  <si>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</si>
  <si>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</si>
  <si>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</si>
  <si>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</si>
  <si>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</si>
  <si>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</si>
  <si>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</si>
  <si>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</si>
  <si>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</si>
  <si>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</si>
  <si>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</si>
  <si>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</si>
  <si>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</si>
  <si>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</si>
  <si>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</si>
  <si>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</si>
  <si>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</si>
  <si>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</si>
  <si>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</si>
  <si>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</si>
  <si>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</si>
  <si>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</si>
  <si>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</si>
  <si>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</si>
  <si>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</si>
  <si>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</si>
  <si>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</si>
  <si>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</si>
  <si>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</si>
  <si>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</si>
  <si>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</si>
  <si>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</si>
  <si>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</si>
  <si>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</si>
  <si>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</si>
  <si>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</si>
  <si>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</si>
  <si>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</si>
  <si>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</si>
  <si>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</si>
  <si>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</si>
  <si>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</si>
  <si>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</si>
  <si>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</si>
  <si>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</si>
  <si>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</si>
  <si>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</si>
  <si>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</si>
  <si>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</si>
  <si>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</si>
  <si>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</si>
  <si>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</si>
  <si>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</si>
  <si>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</si>
  <si>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</si>
  <si>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</si>
  <si>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</si>
  <si>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</si>
  <si>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</si>
  <si>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</si>
  <si>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</si>
  <si>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</si>
  <si>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</si>
  <si>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</si>
  <si>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</si>
  <si>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</si>
  <si>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</si>
  <si>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</si>
  <si>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</si>
  <si>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</si>
  <si>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</si>
  <si>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</si>
  <si>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</si>
  <si>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</si>
  <si>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</si>
  <si>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</si>
  <si>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</si>
  <si>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</si>
  <si>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</si>
  <si>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</si>
  <si>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</si>
  <si>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</si>
  <si>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</si>
  <si>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</si>
  <si>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</si>
  <si>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</si>
  <si>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</si>
  <si>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</si>
  <si>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</si>
  <si>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</si>
  <si>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</si>
  <si>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</si>
  <si>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</si>
  <si>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</si>
  <si>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</si>
  <si>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</si>
  <si>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</si>
  <si>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</si>
  <si>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</si>
  <si>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</si>
  <si>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</si>
  <si>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</si>
  <si>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</si>
  <si>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</si>
  <si>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</si>
  <si>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</si>
  <si>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</si>
  <si>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</si>
  <si>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</si>
  <si>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</si>
  <si>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</si>
  <si>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</si>
  <si>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</si>
  <si>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</si>
  <si>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</si>
  <si>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</si>
  <si>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</si>
  <si>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</si>
  <si>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</si>
  <si>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</si>
  <si>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</si>
  <si>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</si>
  <si>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</si>
  <si>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</si>
  <si>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</si>
  <si>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</si>
  <si>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</si>
  <si>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</si>
  <si>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</si>
  <si>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</si>
  <si>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</si>
  <si>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</si>
  <si>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</si>
  <si>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</si>
  <si>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</si>
  <si>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</si>
  <si>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</si>
  <si>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</si>
  <si>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</si>
  <si>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</si>
  <si>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</si>
  <si>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</si>
  <si>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</si>
  <si>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</si>
  <si>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</si>
  <si>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</si>
  <si>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</si>
  <si>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</si>
  <si>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</si>
  <si>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</si>
  <si>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</si>
  <si>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</si>
  <si>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</si>
  <si>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</si>
  <si>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</si>
  <si>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</si>
  <si>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</si>
  <si>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</si>
  <si>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</si>
  <si>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</si>
  <si>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</si>
  <si>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</si>
  <si>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</si>
  <si>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</si>
  <si>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</si>
  <si>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</si>
  <si>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</si>
  <si>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</si>
  <si>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</si>
  <si>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</si>
  <si>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</si>
  <si>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</si>
  <si>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</si>
  <si>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</si>
  <si>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</si>
  <si>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</si>
  <si>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</si>
  <si>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</si>
  <si>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</si>
  <si>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</si>
  <si>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</si>
  <si>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</si>
  <si>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</si>
  <si>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</si>
  <si>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</si>
  <si>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</si>
  <si>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</si>
  <si>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</si>
  <si>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</si>
  <si>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</si>
  <si>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</si>
  <si>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</si>
  <si>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</si>
  <si>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</si>
  <si>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</si>
  <si>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</si>
  <si>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</si>
  <si>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</si>
  <si>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</si>
  <si>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</si>
  <si>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</si>
  <si>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</si>
  <si>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</si>
  <si>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</si>
  <si>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</si>
  <si>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</si>
  <si>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</si>
  <si>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</si>
  <si>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</si>
  <si>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</si>
  <si>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</si>
  <si>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</si>
  <si>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</si>
  <si>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</si>
  <si>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</si>
  <si>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</si>
  <si>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</si>
  <si>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</si>
  <si>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</si>
  <si>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</si>
  <si>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</si>
  <si>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</si>
  <si>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</si>
  <si>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</si>
  <si>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</si>
  <si>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</si>
  <si>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</si>
  <si>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</si>
  <si>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</si>
  <si>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</si>
  <si>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</si>
  <si>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</si>
  <si>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</si>
  <si>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</si>
  <si>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</si>
  <si>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</si>
  <si>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</si>
  <si>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</si>
  <si>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</si>
  <si>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</si>
  <si>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</si>
  <si>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</si>
  <si>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</si>
  <si>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</si>
  <si>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</si>
  <si>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</si>
  <si>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</si>
  <si>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</si>
  <si>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</si>
  <si>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</si>
  <si>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</si>
  <si>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</si>
  <si>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</si>
  <si>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</si>
  <si>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</si>
  <si>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</si>
  <si>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</si>
  <si>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</si>
  <si>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</si>
  <si>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</si>
  <si>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</si>
  <si>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</si>
  <si>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</si>
  <si>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</si>
  <si>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</si>
  <si>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</si>
  <si>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</si>
  <si>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</si>
  <si>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</si>
  <si>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</si>
  <si>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</si>
  <si>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</si>
  <si>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</si>
  <si>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</si>
  <si>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</si>
  <si>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</si>
  <si>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</si>
  <si>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</si>
  <si>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</si>
  <si>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</si>
  <si>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</si>
  <si>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</si>
  <si>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</si>
  <si>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</si>
  <si>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</si>
  <si>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</si>
  <si>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</si>
  <si>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</si>
  <si>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</si>
  <si>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</si>
  <si>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</si>
  <si>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</si>
  <si>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</si>
  <si>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</si>
  <si>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</si>
  <si>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</si>
  <si>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</si>
  <si>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</si>
  <si>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</si>
  <si>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</si>
  <si>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</si>
  <si>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</si>
  <si>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</si>
  <si>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</si>
  <si>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</si>
  <si>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</si>
  <si>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</si>
  <si>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</si>
  <si>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</si>
  <si>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</si>
  <si>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</si>
  <si>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</si>
  <si>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</si>
  <si>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</si>
  <si>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</si>
  <si>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</si>
  <si>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</si>
  <si>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</si>
  <si>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</si>
  <si>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</si>
  <si>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</si>
  <si>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</si>
  <si>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</si>
  <si>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</si>
  <si>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</si>
  <si>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</si>
  <si>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</si>
  <si>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</si>
  <si>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</si>
  <si>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</si>
  <si>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</si>
  <si>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</si>
  <si>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</si>
  <si>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</si>
  <si>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</si>
  <si>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</si>
  <si>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</si>
  <si>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</si>
  <si>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</si>
  <si>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</si>
  <si>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</si>
  <si>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</si>
  <si>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</si>
  <si>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</si>
  <si>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</si>
  <si>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</si>
  <si>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</si>
  <si>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</si>
  <si>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</si>
  <si>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</si>
  <si>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</si>
  <si>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</si>
  <si>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</si>
  <si>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</si>
  <si>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</si>
  <si>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</si>
  <si>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</si>
  <si>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</si>
  <si>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</si>
  <si>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</si>
  <si>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</si>
  <si>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</si>
  <si>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</si>
  <si>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</si>
  <si>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</si>
  <si>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</si>
  <si>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</si>
  <si>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</si>
  <si>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</si>
  <si>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</si>
  <si>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</si>
  <si>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</si>
  <si>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</si>
  <si>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</si>
  <si>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</si>
  <si>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</si>
  <si>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</si>
  <si>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</si>
  <si>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</si>
  <si>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</si>
  <si>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</si>
  <si>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</si>
  <si>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</si>
  <si>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</si>
  <si>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</si>
  <si>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</si>
  <si>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</si>
  <si>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</si>
  <si>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</si>
  <si>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</si>
  <si>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</si>
  <si>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</si>
  <si>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</si>
  <si>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</si>
  <si>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</si>
  <si>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</si>
  <si>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</si>
  <si>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</si>
  <si>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</si>
  <si>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</si>
  <si>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</si>
  <si>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</si>
  <si>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</si>
  <si>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</si>
  <si>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</si>
  <si>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</si>
  <si>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</si>
  <si>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</si>
  <si>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</si>
  <si>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</si>
  <si>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</si>
  <si>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</si>
  <si>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</si>
  <si>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</si>
  <si>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</si>
  <si>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</si>
  <si>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</si>
  <si>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</si>
  <si>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</si>
  <si>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</si>
  <si>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</si>
  <si>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</si>
  <si>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</si>
  <si>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</si>
  <si>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</si>
  <si>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</si>
  <si>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</si>
  <si>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</si>
  <si>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</si>
  <si>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</si>
  <si>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</si>
  <si>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</si>
  <si>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</si>
  <si>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</si>
  <si>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</si>
  <si>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</si>
  <si>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</si>
  <si>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</si>
  <si>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</si>
  <si>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</si>
  <si>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</si>
  <si>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</si>
  <si>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</si>
  <si>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</si>
  <si>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</si>
  <si>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</si>
  <si>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</si>
  <si>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</si>
  <si>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</si>
  <si>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</si>
  <si>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</si>
  <si>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</si>
  <si>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</si>
  <si>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</si>
  <si>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</si>
  <si>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</si>
  <si>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</si>
  <si>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</si>
  <si>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</si>
  <si>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</si>
  <si>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</si>
  <si>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</si>
  <si>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</si>
  <si>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</si>
  <si>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</si>
  <si>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</si>
  <si>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</si>
  <si>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</si>
  <si>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</si>
  <si>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</si>
  <si>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</si>
  <si>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</si>
  <si>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</si>
  <si>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</si>
  <si>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</si>
  <si>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</si>
  <si>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</si>
  <si>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</si>
  <si>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</si>
  <si>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</si>
  <si>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</si>
  <si>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</si>
  <si>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</si>
  <si>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</si>
  <si>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</si>
  <si>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</si>
  <si>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</si>
  <si>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</si>
  <si>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</si>
  <si>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</si>
  <si>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</si>
  <si>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</si>
  <si>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</si>
  <si>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</si>
  <si>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</si>
  <si>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</si>
  <si>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</si>
  <si>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</si>
  <si>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</si>
  <si>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</si>
  <si>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</si>
  <si>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</si>
  <si>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</si>
  <si>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</si>
  <si>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</si>
  <si>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</si>
  <si>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</si>
  <si>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</si>
  <si>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</si>
  <si>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</si>
  <si>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</si>
  <si>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</si>
  <si>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</si>
  <si>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</si>
  <si>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</si>
  <si>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</si>
  <si>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</si>
  <si>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</si>
  <si>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</si>
  <si>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</si>
  <si>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</si>
  <si>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</si>
  <si>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</si>
  <si>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</si>
  <si>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</si>
  <si>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</si>
  <si>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</si>
  <si>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</si>
  <si>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</si>
  <si>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</si>
  <si>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</si>
  <si>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</si>
  <si>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</si>
  <si>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</si>
  <si>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</si>
  <si>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</si>
  <si>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</si>
  <si>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</si>
  <si>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</si>
  <si>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</si>
  <si>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</si>
  <si>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</si>
  <si>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</si>
  <si>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</si>
  <si>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</si>
  <si>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</si>
  <si>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</si>
  <si>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</si>
  <si>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</si>
  <si>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</si>
  <si>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</si>
  <si>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</si>
  <si>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</si>
  <si>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</si>
  <si>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</si>
  <si>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</si>
  <si>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</si>
  <si>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</si>
  <si>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</si>
  <si>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</si>
  <si>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</si>
  <si>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</si>
  <si>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</si>
  <si>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</si>
  <si>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</si>
  <si>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</si>
  <si>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</si>
  <si>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</si>
  <si>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</si>
  <si>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</si>
  <si>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</si>
  <si>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</si>
  <si>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</si>
  <si>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</si>
  <si>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</si>
  <si>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</si>
  <si>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</si>
  <si>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</si>
  <si>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</si>
  <si>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</si>
  <si>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</si>
  <si>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</si>
  <si>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</si>
  <si>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</si>
  <si>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</si>
  <si>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</si>
  <si>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</si>
  <si>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</si>
  <si>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</si>
  <si>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</si>
  <si>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</si>
  <si>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</si>
  <si>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</si>
  <si>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</si>
  <si>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</si>
  <si>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</si>
  <si>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</si>
  <si>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</si>
  <si>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</si>
  <si>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</si>
  <si>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</si>
  <si>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</si>
  <si>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</si>
  <si>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</si>
  <si>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</si>
  <si>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</si>
  <si>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</si>
  <si>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</si>
  <si>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</si>
  <si>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</si>
  <si>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</si>
  <si>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</si>
  <si>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</si>
  <si>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</si>
  <si>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</si>
  <si>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</si>
  <si>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</si>
  <si>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</si>
  <si>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</si>
  <si>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</si>
  <si>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</si>
  <si>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</si>
  <si>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</si>
  <si>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</si>
  <si>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</si>
  <si>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</si>
  <si>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</si>
  <si>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</si>
  <si>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</si>
  <si>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</si>
  <si>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</si>
  <si>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</si>
  <si>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</si>
  <si>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</si>
  <si>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</si>
  <si>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</si>
  <si>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</si>
  <si>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</si>
  <si>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</si>
  <si>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</si>
  <si>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</si>
  <si>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</si>
  <si>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</si>
  <si>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</si>
  <si>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</si>
  <si>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</si>
  <si>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</si>
  <si>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</si>
  <si>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</si>
  <si>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</si>
  <si>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</si>
  <si>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</si>
  <si>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</si>
  <si>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</si>
  <si>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</si>
  <si>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</si>
  <si>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</si>
  <si>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</si>
  <si>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</si>
  <si>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</si>
  <si>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</si>
  <si>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</si>
  <si>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</si>
  <si>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</si>
  <si>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</si>
  <si>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</si>
  <si>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</si>
  <si>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</si>
  <si>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</si>
  <si>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</si>
  <si>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</si>
  <si>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</si>
  <si>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</si>
  <si>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</si>
  <si>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</si>
  <si>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</si>
  <si>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</si>
  <si>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</si>
  <si>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</si>
  <si>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</si>
  <si>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</si>
  <si>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</si>
  <si>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</si>
  <si>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</si>
  <si>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</si>
  <si>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</si>
  <si>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</si>
  <si>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</si>
  <si>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</si>
  <si>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</si>
  <si>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</si>
  <si>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</si>
  <si>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</si>
  <si>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</si>
  <si>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</si>
  <si>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</si>
  <si>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</si>
  <si>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</si>
  <si>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</si>
  <si>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</si>
  <si>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</si>
  <si>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</si>
  <si>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</si>
  <si>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</si>
  <si>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</si>
  <si>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</si>
  <si>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</si>
  <si>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</si>
  <si>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</si>
  <si>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</si>
  <si>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</si>
  <si>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</si>
  <si>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</si>
  <si>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</si>
  <si>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</si>
  <si>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</si>
  <si>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</si>
  <si>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</si>
  <si>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</si>
  <si>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</si>
  <si>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</si>
  <si>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</si>
  <si>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</si>
  <si>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</si>
  <si>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</si>
  <si>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</si>
  <si>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</si>
  <si>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</si>
  <si>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</si>
  <si>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</si>
  <si>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</si>
  <si>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</si>
  <si>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</si>
  <si>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</si>
  <si>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</si>
  <si>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</si>
  <si>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</si>
  <si>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</si>
  <si>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</si>
  <si>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</si>
  <si>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</si>
  <si>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</si>
  <si>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</si>
  <si>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</si>
  <si>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</si>
  <si>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</si>
  <si>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</si>
  <si>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</si>
  <si>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</si>
  <si>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</si>
  <si>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</si>
  <si>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</si>
  <si>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</si>
  <si>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</si>
  <si>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</si>
  <si>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</si>
  <si>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</si>
  <si>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</si>
  <si>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</si>
  <si>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</si>
  <si>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</si>
  <si>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</si>
  <si>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</si>
  <si>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</si>
  <si>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</si>
  <si>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</si>
  <si>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</si>
  <si>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</si>
  <si>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</si>
  <si>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</si>
  <si>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</si>
  <si>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</si>
  <si>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</si>
  <si>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</si>
  <si>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</si>
  <si>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</si>
  <si>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</si>
  <si>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</si>
  <si>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</si>
  <si>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</si>
  <si>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</si>
  <si>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</si>
  <si>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</si>
  <si>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</si>
  <si>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</si>
  <si>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</si>
  <si>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</si>
  <si>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</si>
  <si>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</si>
  <si>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</si>
  <si>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</si>
  <si>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</si>
  <si>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</si>
  <si>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</si>
  <si>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</si>
  <si>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</si>
  <si>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</si>
  <si>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</si>
  <si>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</si>
  <si>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</si>
  <si>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</si>
  <si>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</si>
  <si>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</si>
  <si>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</si>
  <si>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</si>
  <si>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</si>
  <si>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</si>
  <si>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</si>
  <si>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</si>
  <si>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</si>
  <si>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</si>
  <si>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</si>
  <si>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</si>
  <si>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</si>
  <si>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</si>
  <si>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</si>
  <si>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</si>
  <si>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</si>
  <si>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</si>
  <si>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</si>
  <si>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</si>
  <si>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</si>
  <si>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</si>
  <si>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</si>
  <si>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</si>
  <si>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</si>
  <si>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</si>
  <si>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</si>
  <si>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</si>
  <si>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</si>
  <si>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</si>
  <si>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</si>
  <si>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</si>
  <si>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</si>
  <si>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</si>
  <si>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</si>
  <si>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</si>
  <si>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</si>
  <si>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</si>
  <si>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</si>
  <si>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</si>
  <si>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</si>
  <si>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</si>
  <si>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</si>
  <si>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</si>
  <si>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</si>
  <si>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</si>
  <si>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</si>
  <si>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</si>
  <si>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</si>
  <si>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</si>
  <si>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</si>
  <si>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</si>
  <si>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</si>
  <si>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</si>
  <si>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</si>
  <si>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</si>
  <si>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</si>
  <si>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</si>
  <si>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</si>
  <si>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</si>
  <si>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</si>
  <si>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</si>
  <si>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</si>
  <si>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</si>
  <si>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</si>
  <si>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</si>
  <si>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</si>
  <si>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</si>
  <si>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</si>
  <si>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</si>
  <si>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</si>
  <si>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</si>
  <si>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</si>
  <si>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</si>
  <si>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</si>
  <si>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</si>
  <si>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</si>
  <si>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</si>
  <si>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</si>
  <si>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</si>
  <si>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</si>
  <si>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</si>
  <si>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</si>
  <si>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</si>
  <si>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</si>
  <si>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</si>
  <si>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</si>
  <si>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</si>
  <si>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</si>
  <si>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</si>
  <si>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</si>
  <si>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</si>
  <si>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</si>
  <si>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</si>
  <si>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</si>
  <si>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</si>
  <si>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</si>
  <si>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</si>
  <si>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</si>
  <si>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</si>
  <si>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</si>
  <si>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</si>
  <si>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</si>
  <si>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</si>
  <si>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</si>
  <si>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</si>
  <si>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</si>
  <si>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</si>
  <si>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</si>
  <si>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</si>
  <si>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</si>
  <si>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</si>
  <si>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</si>
  <si>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</si>
  <si>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</si>
  <si>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</si>
  <si>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</si>
  <si>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</si>
  <si>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</si>
  <si>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</si>
  <si>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</si>
  <si>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</si>
  <si>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</si>
  <si>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</si>
  <si>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</si>
  <si>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</si>
  <si>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</si>
  <si>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</si>
  <si>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</si>
  <si>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</si>
  <si>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</si>
  <si>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</si>
  <si>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</si>
  <si>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</si>
  <si>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</si>
  <si>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</si>
  <si>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</si>
  <si>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</si>
  <si>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</si>
  <si>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</si>
  <si>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</si>
  <si>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</si>
  <si>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</si>
  <si>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</si>
  <si>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</si>
  <si>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</si>
  <si>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</si>
  <si>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</si>
  <si>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</si>
  <si>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</si>
  <si>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</si>
  <si>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</si>
  <si>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</si>
  <si>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</si>
  <si>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</si>
  <si>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</si>
  <si>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</si>
  <si>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</si>
  <si>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</si>
  <si>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</si>
  <si>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</si>
  <si>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</si>
  <si>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</si>
  <si>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</si>
  <si>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</si>
  <si>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</si>
  <si>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</si>
  <si>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</si>
  <si>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</si>
  <si>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</si>
  <si>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</si>
  <si>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</si>
  <si>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</si>
  <si>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</si>
  <si>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</si>
  <si>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</si>
  <si>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</si>
  <si>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</si>
  <si>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</si>
  <si>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</si>
  <si>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</si>
  <si>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</si>
  <si>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</si>
  <si>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</si>
  <si>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</si>
  <si>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</si>
  <si>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</si>
  <si>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</si>
  <si>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</si>
  <si>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</si>
  <si>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</si>
  <si>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</si>
  <si>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</si>
  <si>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</si>
  <si>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</si>
  <si>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</si>
  <si>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</si>
  <si>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</si>
  <si>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</si>
  <si>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</si>
  <si>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</si>
  <si>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</si>
  <si>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</si>
  <si>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</si>
  <si>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</si>
  <si>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</si>
  <si>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</si>
  <si>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</si>
  <si>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</si>
  <si>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</si>
  <si>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</si>
  <si>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</si>
  <si>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</si>
  <si>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</si>
  <si>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</si>
  <si>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</si>
  <si>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</si>
  <si>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</si>
  <si>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</si>
  <si>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</si>
  <si>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</si>
  <si>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</si>
  <si>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</si>
  <si>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</si>
  <si>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</si>
  <si>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</si>
  <si>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</si>
  <si>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</si>
  <si>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</si>
  <si>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</si>
  <si>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</si>
  <si>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</si>
  <si>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</si>
  <si>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</si>
  <si>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</si>
  <si>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</si>
  <si>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</si>
  <si>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</si>
  <si>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</si>
  <si>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</si>
  <si>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</si>
  <si>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</si>
  <si>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</si>
  <si>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</si>
  <si>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</si>
  <si>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</si>
  <si>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</si>
  <si>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</si>
  <si>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</si>
  <si>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</si>
  <si>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</si>
  <si>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</si>
  <si>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</si>
  <si>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</si>
  <si>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</si>
  <si>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</si>
  <si>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</si>
  <si>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</si>
  <si>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</si>
  <si>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</si>
  <si>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</si>
  <si>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</si>
  <si>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</si>
  <si>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</si>
  <si>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</si>
  <si>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</si>
  <si>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</si>
  <si>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</si>
  <si>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</si>
  <si>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</si>
  <si>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</si>
  <si>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</si>
  <si>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</si>
  <si>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</si>
  <si>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</si>
  <si>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</si>
  <si>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</si>
  <si>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</si>
  <si>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</si>
  <si>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</si>
  <si>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</si>
  <si>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</si>
  <si>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</si>
  <si>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</si>
  <si>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</si>
  <si>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</si>
  <si>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</si>
  <si>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</si>
  <si>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</si>
  <si>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</si>
  <si>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</si>
  <si>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</si>
  <si>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</si>
  <si>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</si>
  <si>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</si>
  <si>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</si>
  <si>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</si>
  <si>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</si>
  <si>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</si>
  <si>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</si>
  <si>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</si>
  <si>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</si>
  <si>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</si>
  <si>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</si>
  <si>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</si>
  <si>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</si>
  <si>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</si>
  <si>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</si>
  <si>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</si>
  <si>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</si>
  <si>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</si>
  <si>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</si>
  <si>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</si>
  <si>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</si>
  <si>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</si>
  <si>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</si>
  <si>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</si>
  <si>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</si>
  <si>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</si>
  <si>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</si>
  <si>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</si>
  <si>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</si>
  <si>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</si>
  <si>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</si>
  <si>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</si>
  <si>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</si>
  <si>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</si>
  <si>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</si>
  <si>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</si>
  <si>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</si>
  <si>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</si>
  <si>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</si>
  <si>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</si>
  <si>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</si>
  <si>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</si>
  <si>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</si>
  <si>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</si>
  <si>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</si>
  <si>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</si>
  <si>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</si>
  <si>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</si>
  <si>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</si>
  <si>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</si>
  <si>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</si>
  <si>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</si>
  <si>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</si>
  <si>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</si>
  <si>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</si>
  <si>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</si>
  <si>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</si>
  <si>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</si>
  <si>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</si>
  <si>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</si>
  <si>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</si>
  <si>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</si>
  <si>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</si>
  <si>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</si>
  <si>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</si>
  <si>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</si>
  <si>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</si>
  <si>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</si>
  <si>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</si>
  <si>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</si>
  <si>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</si>
  <si>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</si>
  <si>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</si>
  <si>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</si>
  <si>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</si>
  <si>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</si>
  <si>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</si>
  <si>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</si>
  <si>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</si>
  <si>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</si>
  <si>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</si>
  <si>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</si>
  <si>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</si>
  <si>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</si>
  <si>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</si>
  <si>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</si>
  <si>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</si>
  <si>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</si>
  <si>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</si>
  <si>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</si>
  <si>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</si>
  <si>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</si>
  <si>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</si>
  <si>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</si>
  <si>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</si>
  <si>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</si>
  <si>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</si>
  <si>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</si>
  <si>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</si>
  <si>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</si>
  <si>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</si>
  <si>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</si>
  <si>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</si>
  <si>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</si>
  <si>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</si>
  <si>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</si>
  <si>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</si>
  <si>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</si>
  <si>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</si>
  <si>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</si>
  <si>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</si>
  <si>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</si>
  <si>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</si>
  <si>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</si>
  <si>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</si>
  <si>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</si>
  <si>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</si>
  <si>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</si>
  <si>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</si>
  <si>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</si>
  <si>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</si>
  <si>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</si>
  <si>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</si>
  <si>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</si>
  <si>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</si>
  <si>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</si>
  <si>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</si>
  <si>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</si>
  <si>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</si>
  <si>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</si>
  <si>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</si>
  <si>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</si>
  <si>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</si>
  <si>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</si>
  <si>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</si>
  <si>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</si>
  <si>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</si>
  <si>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</si>
  <si>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</si>
  <si>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</si>
  <si>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</si>
  <si>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</si>
  <si>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</si>
  <si>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</si>
  <si>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</si>
  <si>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</si>
  <si>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</si>
  <si>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</si>
  <si>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</si>
  <si>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</si>
  <si>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</si>
  <si>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</si>
  <si>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</si>
  <si>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</si>
  <si>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</si>
  <si>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</si>
  <si>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</si>
  <si>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</si>
  <si>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</si>
  <si>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</si>
  <si>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</si>
  <si>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</si>
  <si>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</si>
  <si>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</si>
  <si>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</si>
  <si>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</si>
  <si>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</si>
  <si>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</si>
  <si>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</si>
  <si>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</si>
  <si>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</si>
  <si>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</si>
  <si>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</si>
  <si>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</si>
  <si>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</si>
  <si>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</si>
  <si>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</si>
  <si>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</si>
  <si>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</si>
  <si>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</si>
  <si>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</si>
  <si>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</si>
  <si>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</si>
  <si>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</si>
  <si>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</si>
  <si>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</si>
  <si>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</si>
  <si>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</si>
  <si>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</si>
  <si>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</si>
  <si>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</si>
  <si>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</si>
  <si>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</si>
  <si>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</si>
  <si>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</si>
  <si>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</si>
  <si>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</si>
  <si>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</si>
  <si>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</si>
  <si>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</si>
  <si>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</si>
  <si>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</si>
  <si>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</si>
  <si>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</si>
  <si>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</si>
  <si>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</si>
  <si>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</si>
  <si>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</si>
  <si>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</si>
  <si>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</si>
  <si>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</si>
  <si>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</si>
  <si>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</si>
  <si>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</si>
  <si>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</si>
  <si>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</si>
  <si>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</si>
  <si>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</si>
  <si>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</si>
  <si>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</si>
  <si>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</si>
  <si>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</si>
  <si>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</si>
  <si>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</si>
  <si>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</si>
  <si>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</si>
  <si>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</si>
  <si>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</si>
  <si>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</si>
  <si>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</si>
  <si>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</si>
  <si>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</si>
  <si>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</si>
  <si>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</si>
  <si>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</si>
  <si>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</si>
  <si>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</si>
  <si>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</si>
  <si>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</si>
  <si>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</si>
  <si>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</si>
  <si>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</si>
  <si>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</si>
  <si>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</si>
  <si>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</si>
  <si>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</si>
  <si>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</si>
  <si>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</si>
  <si>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</si>
  <si>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</si>
  <si>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</si>
  <si>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</si>
  <si>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</si>
  <si>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</si>
  <si>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</si>
  <si>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</si>
  <si>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</si>
  <si>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</si>
  <si>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</si>
  <si>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</si>
  <si>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</si>
  <si>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</si>
  <si>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</si>
  <si>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</si>
  <si>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</si>
  <si>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</si>
  <si>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</si>
  <si>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</si>
  <si>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</si>
  <si>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</si>
  <si>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</si>
  <si>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</si>
  <si>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</si>
  <si>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</si>
  <si>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</si>
  <si>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</si>
  <si>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</si>
  <si>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</si>
  <si>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</si>
  <si>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</si>
  <si>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</si>
  <si>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</si>
  <si>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</si>
  <si>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</si>
  <si>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</si>
  <si>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</si>
  <si>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</si>
  <si>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</si>
  <si>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</si>
  <si>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</si>
  <si>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</si>
  <si>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</si>
  <si>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</si>
  <si>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</si>
  <si>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</si>
  <si>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</si>
  <si>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</si>
  <si>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</si>
  <si>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</si>
  <si>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</si>
  <si>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</si>
  <si>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</si>
  <si>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</si>
  <si>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</si>
  <si>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</si>
  <si>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</si>
  <si>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</si>
  <si>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</si>
  <si>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</si>
  <si>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</si>
  <si>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</si>
  <si>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</si>
  <si>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</si>
  <si>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</si>
  <si>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</si>
  <si>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</si>
  <si>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</si>
  <si>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</si>
  <si>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</si>
  <si>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</si>
  <si>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</si>
  <si>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</si>
  <si>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</si>
  <si>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</si>
  <si>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</si>
  <si>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</si>
  <si>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</si>
  <si>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</si>
  <si>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</si>
  <si>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</si>
  <si>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</si>
  <si>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</si>
  <si>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</si>
  <si>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</si>
  <si>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</si>
  <si>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</si>
  <si>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</si>
  <si>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</si>
  <si>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</si>
  <si>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</si>
  <si>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</si>
  <si>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</si>
  <si>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</si>
  <si>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</si>
  <si>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</si>
  <si>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</si>
  <si>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</si>
  <si>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</si>
  <si>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</si>
  <si>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</si>
  <si>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</si>
  <si>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</si>
  <si>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</si>
  <si>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</si>
  <si>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</si>
  <si>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</si>
  <si>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</si>
  <si>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</si>
  <si>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</si>
  <si>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</si>
  <si>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</si>
  <si>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</si>
  <si>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</si>
  <si>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</si>
  <si>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</si>
  <si>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</si>
  <si>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</si>
  <si>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</si>
  <si>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</si>
  <si>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</si>
  <si>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</si>
  <si>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</si>
  <si>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</si>
  <si>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</si>
  <si>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</si>
  <si>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</si>
  <si>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</si>
  <si>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</si>
  <si>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</si>
  <si>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</si>
  <si>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</si>
  <si>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</si>
  <si>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</si>
  <si>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</si>
  <si>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</si>
  <si>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</si>
  <si>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</si>
  <si>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</si>
  <si>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</si>
  <si>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</si>
  <si>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</si>
  <si>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</si>
  <si>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</si>
  <si>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</si>
  <si>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</si>
  <si>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</si>
  <si>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</si>
  <si>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</si>
  <si>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</si>
  <si>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</si>
  <si>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</si>
  <si>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</si>
  <si>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</si>
  <si>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</si>
  <si>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</si>
  <si>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</si>
  <si>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</si>
  <si>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</si>
  <si>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</si>
  <si>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</si>
  <si>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</si>
  <si>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</si>
  <si>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</si>
  <si>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</si>
  <si>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</si>
  <si>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</si>
  <si>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</si>
  <si>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</si>
  <si>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</si>
  <si>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</si>
  <si>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</si>
  <si>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</si>
  <si>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</si>
  <si>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</si>
  <si>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</si>
  <si>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</si>
  <si>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</si>
  <si>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</si>
  <si>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</si>
  <si>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</si>
  <si>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</si>
  <si>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</si>
  <si>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</si>
  <si>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</si>
  <si>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</si>
  <si>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</si>
  <si>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</si>
  <si>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</si>
  <si>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</si>
  <si>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</si>
  <si>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</si>
  <si>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</si>
  <si>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</si>
  <si>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</si>
  <si>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</si>
  <si>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</si>
  <si>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</si>
  <si>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</si>
  <si>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</si>
  <si>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</si>
  <si>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</si>
  <si>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</si>
  <si>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</si>
  <si>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</si>
  <si>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</si>
  <si>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</si>
  <si>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</si>
  <si>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</si>
  <si>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</si>
  <si>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</si>
  <si>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</si>
  <si>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</si>
  <si>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</si>
  <si>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</si>
  <si>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</si>
  <si>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</si>
  <si>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</si>
  <si>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</si>
  <si>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</si>
  <si>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</si>
  <si>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</si>
  <si>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</si>
  <si>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</si>
  <si>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</si>
  <si>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</si>
  <si>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</si>
  <si>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</si>
  <si>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</si>
  <si>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</si>
  <si>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</si>
  <si>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</si>
  <si>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</si>
  <si>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</si>
  <si>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</si>
  <si>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</si>
  <si>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</si>
  <si>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</si>
  <si>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</si>
  <si>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</si>
  <si>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</si>
  <si>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</si>
  <si>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</si>
  <si>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</si>
  <si>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</si>
  <si>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</si>
  <si>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</si>
  <si>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</si>
  <si>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</si>
  <si>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</si>
  <si>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</si>
  <si>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</si>
  <si>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</si>
  <si>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</si>
  <si>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</si>
  <si>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</si>
  <si>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</si>
  <si>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</si>
  <si>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</si>
  <si>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</si>
  <si>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</si>
  <si>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</si>
  <si>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</si>
  <si>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</si>
  <si>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</si>
  <si>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</si>
  <si>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</si>
  <si>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</si>
  <si>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</si>
  <si>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</si>
  <si>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</si>
  <si>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</si>
  <si>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</si>
  <si>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</si>
  <si>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</si>
  <si>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</si>
  <si>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</si>
  <si>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</si>
  <si>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</si>
  <si>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</si>
  <si>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</si>
  <si>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</si>
  <si>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</si>
  <si>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</si>
  <si>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</si>
  <si>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</si>
  <si>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</si>
  <si>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</si>
  <si>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</si>
  <si>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</si>
  <si>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</si>
  <si>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</si>
  <si>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</si>
  <si>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</si>
  <si>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</si>
  <si>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</si>
  <si>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</si>
  <si>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</si>
  <si>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</si>
  <si>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</si>
  <si>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</si>
  <si>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</si>
  <si>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</si>
  <si>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</si>
  <si>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</si>
  <si>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</si>
  <si>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</si>
  <si>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</si>
  <si>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</si>
  <si>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</si>
  <si>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</si>
  <si>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</si>
  <si>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</si>
  <si>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</si>
  <si>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</si>
  <si>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</si>
  <si>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</si>
  <si>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</si>
  <si>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</si>
  <si>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</si>
  <si>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</si>
  <si>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</si>
  <si>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</si>
  <si>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</si>
  <si>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</si>
  <si>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</si>
  <si>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</si>
  <si>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</si>
  <si>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</si>
  <si>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</si>
  <si>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</si>
  <si>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</si>
  <si>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</si>
  <si>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</si>
  <si>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</si>
  <si>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</si>
  <si>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</si>
  <si>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</si>
  <si>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</si>
  <si>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</si>
  <si>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</si>
  <si>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</si>
  <si>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</si>
  <si>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</si>
  <si>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</si>
  <si>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</si>
  <si>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</si>
  <si>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</si>
  <si>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</si>
  <si>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</si>
  <si>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</si>
  <si>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</si>
  <si>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</si>
  <si>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</si>
  <si>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</si>
  <si>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</si>
  <si>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</si>
  <si>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</si>
  <si>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</si>
  <si>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</si>
  <si>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</si>
  <si>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</si>
  <si>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</si>
  <si>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</si>
  <si>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</si>
  <si>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</si>
  <si>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</si>
  <si>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</si>
  <si>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</si>
  <si>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</si>
  <si>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</si>
  <si>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</si>
  <si>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</si>
  <si>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</si>
  <si>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</si>
  <si>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</si>
  <si>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</si>
  <si>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</si>
  <si>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</si>
  <si>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</si>
  <si>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</si>
  <si>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</si>
  <si>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</si>
  <si>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</si>
  <si>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</si>
  <si>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</si>
  <si>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</si>
  <si>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</si>
  <si>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</si>
  <si>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</si>
  <si>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</si>
  <si>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</si>
  <si>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</si>
  <si>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</si>
  <si>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</si>
  <si>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</si>
  <si>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</si>
  <si>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</si>
  <si>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</si>
  <si>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</si>
  <si>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</si>
  <si>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</si>
  <si>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</si>
  <si>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</si>
  <si>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</si>
  <si>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</si>
  <si>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</si>
  <si>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</si>
  <si>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</si>
  <si>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</si>
  <si>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</si>
  <si>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</si>
  <si>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</si>
  <si>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</si>
  <si>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</si>
  <si>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</si>
  <si>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</si>
  <si>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</si>
  <si>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</si>
  <si>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</si>
  <si>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</si>
  <si>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</si>
  <si>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</si>
  <si>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</si>
  <si>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</si>
  <si>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</si>
  <si>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</si>
  <si>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</si>
  <si>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</si>
  <si>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</si>
  <si>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</si>
  <si>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</si>
  <si>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</si>
  <si>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</si>
  <si>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</si>
  <si>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</si>
  <si>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</si>
  <si>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</si>
  <si>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</si>
  <si>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</si>
  <si>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</si>
  <si>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</si>
  <si>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</si>
  <si>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</si>
  <si>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</si>
  <si>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</si>
  <si>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</si>
  <si>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</si>
  <si>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</si>
  <si>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</si>
  <si>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</si>
  <si>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</si>
  <si>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</si>
  <si>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</si>
  <si>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</si>
  <si>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</si>
  <si>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</si>
  <si>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</si>
  <si>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</si>
  <si>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</si>
  <si>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</si>
  <si>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</si>
  <si>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</si>
  <si>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</si>
  <si>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</si>
  <si>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</si>
  <si>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</si>
  <si>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</si>
  <si>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</si>
  <si>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</si>
  <si>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</si>
  <si>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</si>
  <si>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</si>
  <si>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</si>
  <si>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</si>
  <si>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</si>
  <si>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</si>
  <si>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</si>
  <si>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</si>
  <si>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</si>
  <si>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</si>
  <si>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</si>
  <si>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</si>
  <si>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</si>
  <si>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</si>
  <si>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</si>
  <si>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</si>
  <si>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</si>
  <si>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</si>
  <si>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</si>
  <si>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</si>
  <si>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</si>
  <si>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</si>
  <si>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</si>
  <si>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</si>
  <si>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</si>
  <si>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</si>
  <si>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</si>
  <si>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</si>
  <si>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</si>
  <si>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</si>
  <si>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</si>
  <si>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</si>
  <si>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</si>
  <si>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</si>
  <si>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</si>
  <si>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</si>
  <si>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</si>
  <si>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</si>
  <si>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</si>
  <si>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</si>
  <si>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</si>
  <si>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</si>
  <si>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</si>
  <si>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</si>
  <si>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</si>
  <si>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</si>
  <si>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</si>
  <si>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</si>
  <si>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</si>
  <si>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</si>
  <si>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</si>
  <si>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</si>
  <si>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</si>
  <si>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</si>
  <si>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</si>
  <si>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</si>
  <si>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</si>
  <si>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</si>
  <si>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</si>
  <si>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</si>
  <si>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</si>
  <si>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</si>
  <si>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</si>
  <si>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</si>
  <si>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</si>
  <si>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</si>
  <si>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</si>
  <si>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</si>
  <si>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</si>
  <si>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</si>
  <si>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</si>
  <si>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</si>
  <si>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</si>
  <si>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</si>
  <si>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</si>
  <si>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</si>
  <si>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</si>
  <si>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</si>
  <si>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</si>
  <si>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</si>
  <si>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</si>
  <si>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</si>
  <si>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</si>
  <si>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</si>
  <si>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</si>
  <si>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</si>
  <si>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</si>
  <si>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</si>
  <si>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</si>
  <si>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</si>
  <si>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</si>
  <si>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</si>
  <si>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</si>
  <si>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</si>
  <si>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</si>
  <si>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</si>
  <si>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</si>
  <si>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</si>
  <si>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</si>
  <si>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</si>
  <si>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</si>
  <si>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</si>
  <si>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</si>
  <si>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</si>
  <si>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</si>
  <si>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</si>
  <si>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</si>
  <si>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</si>
  <si>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</si>
  <si>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</si>
  <si>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</si>
  <si>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</si>
  <si>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</si>
  <si>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</si>
  <si>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</si>
  <si>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</si>
  <si>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</si>
  <si>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</si>
  <si>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</si>
  <si>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</si>
  <si>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</si>
  <si>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</si>
  <si>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</si>
  <si>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</si>
  <si>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</si>
  <si>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</si>
  <si>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</si>
  <si>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</si>
  <si>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</si>
  <si>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</si>
  <si>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</si>
  <si>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</si>
  <si>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</si>
  <si>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</si>
  <si>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</si>
  <si>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</si>
  <si>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</si>
  <si>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</si>
  <si>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</si>
  <si>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</si>
  <si>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</si>
  <si>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</si>
  <si>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</si>
  <si>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</si>
  <si>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</si>
  <si>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</si>
  <si>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</si>
  <si>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</si>
  <si>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</si>
  <si>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</si>
  <si>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</si>
  <si>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</si>
  <si>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</si>
  <si>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</si>
  <si>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</si>
  <si>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</si>
  <si>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</si>
  <si>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</si>
  <si>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</si>
  <si>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</si>
  <si>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</si>
  <si>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</si>
  <si>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</si>
  <si>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</si>
  <si>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</si>
  <si>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</si>
  <si>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</si>
  <si>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</si>
  <si>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</si>
  <si>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</si>
  <si>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</si>
  <si>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</si>
  <si>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</si>
  <si>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</si>
  <si>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</si>
  <si>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</si>
  <si>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</si>
  <si>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</si>
  <si>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</si>
  <si>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</si>
  <si>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</si>
  <si>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</si>
  <si>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</si>
  <si>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</si>
  <si>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</si>
  <si>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</si>
  <si>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</si>
  <si>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</si>
  <si>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</si>
  <si>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</si>
  <si>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</si>
  <si>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</si>
  <si>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</si>
  <si>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</si>
  <si>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</si>
  <si>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</si>
  <si>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</si>
  <si>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</si>
  <si>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</si>
  <si>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</si>
  <si>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</si>
  <si>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</si>
  <si>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</si>
  <si>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</si>
  <si>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</si>
  <si>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</si>
  <si>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</si>
  <si>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</si>
  <si>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</si>
  <si>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</si>
  <si>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</si>
  <si>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</si>
  <si>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</si>
  <si>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</si>
  <si>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</si>
  <si>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</si>
  <si>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</si>
  <si>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</si>
  <si>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</si>
  <si>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</si>
  <si>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</si>
  <si>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</si>
  <si>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</si>
  <si>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</si>
  <si>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</si>
  <si>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</si>
  <si>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</si>
  <si>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</si>
  <si>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</si>
  <si>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</si>
  <si>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</si>
  <si>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</si>
  <si>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</si>
  <si>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</si>
  <si>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</si>
  <si>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</si>
  <si>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</si>
  <si>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</si>
  <si>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</si>
  <si>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</si>
  <si>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</si>
  <si>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</si>
  <si>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</si>
  <si>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</si>
  <si>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</si>
  <si>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</si>
  <si>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</si>
  <si>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</si>
  <si>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</si>
  <si>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</si>
  <si>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</si>
  <si>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</si>
  <si>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</si>
  <si>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</si>
  <si>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</si>
  <si>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</si>
  <si>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</si>
  <si>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</si>
  <si>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</si>
  <si>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</si>
  <si>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</si>
  <si>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</si>
  <si>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</si>
  <si>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</si>
  <si>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</si>
  <si>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</si>
  <si>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</si>
  <si>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</si>
  <si>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</si>
  <si>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</si>
  <si>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</si>
  <si>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</si>
  <si>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</si>
  <si>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</si>
  <si>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</si>
  <si>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</si>
  <si>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</si>
  <si>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</si>
  <si>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</si>
  <si>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</si>
  <si>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</si>
  <si>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</si>
  <si>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</si>
  <si>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</si>
  <si>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</si>
  <si>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</si>
  <si>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</si>
  <si>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</si>
  <si>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</si>
  <si>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</si>
  <si>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</si>
  <si>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</si>
  <si>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</si>
  <si>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</si>
  <si>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</si>
  <si>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</si>
  <si>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</si>
  <si>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</si>
  <si>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</si>
  <si>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</si>
  <si>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</si>
  <si>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</si>
  <si>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</si>
  <si>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</si>
  <si>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</si>
  <si>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</si>
  <si>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</si>
  <si>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</si>
  <si>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</si>
  <si>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</si>
  <si>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</si>
  <si>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</si>
  <si>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</si>
  <si>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</si>
  <si>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</si>
  <si>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</si>
  <si>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</si>
  <si>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</si>
  <si>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</si>
  <si>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</si>
  <si>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</si>
  <si>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</si>
  <si>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</si>
  <si>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</si>
  <si>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</si>
  <si>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</si>
  <si>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</si>
  <si>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</si>
  <si>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</si>
  <si>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</si>
  <si>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</si>
  <si>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</si>
  <si>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</si>
  <si>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</si>
  <si>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</si>
  <si>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</si>
  <si>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</si>
  <si>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</si>
  <si>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</si>
  <si>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</si>
  <si>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</si>
  <si>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</si>
  <si>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</si>
  <si>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</si>
  <si>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</si>
  <si>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</si>
  <si>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</si>
  <si>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</si>
  <si>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</si>
  <si>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</si>
  <si>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</si>
  <si>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</si>
  <si>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</si>
  <si>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</si>
  <si>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</si>
  <si>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</si>
  <si>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</si>
  <si>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</si>
  <si>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</si>
  <si>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</si>
  <si>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</si>
  <si>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</si>
  <si>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</si>
  <si>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</si>
  <si>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</si>
  <si>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</si>
  <si>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</si>
  <si>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</si>
  <si>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</si>
  <si>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</si>
  <si>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</si>
  <si>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</si>
  <si>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</si>
  <si>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</si>
  <si>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</si>
  <si>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</si>
  <si>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</si>
  <si>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</si>
  <si>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</si>
  <si>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</si>
  <si>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</si>
  <si>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</si>
  <si>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</si>
  <si>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</si>
  <si>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</si>
  <si>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</si>
  <si>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</si>
  <si>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</si>
  <si>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</si>
  <si>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</si>
  <si>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</si>
  <si>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</si>
  <si>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</si>
  <si>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</si>
  <si>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</si>
  <si>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</si>
  <si>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</si>
  <si>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</si>
  <si>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</si>
  <si>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</si>
  <si>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</si>
  <si>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</si>
  <si>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</si>
  <si>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</si>
  <si>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</si>
  <si>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</si>
  <si>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</si>
  <si>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</si>
  <si>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</si>
  <si>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</si>
  <si>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</si>
  <si>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</si>
  <si>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</si>
  <si>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</si>
  <si>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</si>
  <si>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</si>
  <si>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</si>
  <si>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</si>
  <si>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</si>
  <si>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</si>
  <si>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</si>
  <si>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</si>
  <si>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</si>
  <si>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</si>
  <si>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</si>
  <si>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</si>
  <si>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</si>
  <si>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</si>
  <si>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</si>
  <si>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</si>
  <si>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</si>
  <si>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</si>
  <si>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</si>
  <si>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</si>
  <si>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</si>
  <si>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</si>
  <si>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</si>
  <si>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</si>
  <si>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</si>
  <si>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</si>
  <si>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</si>
  <si>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</si>
  <si>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</si>
  <si>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</si>
  <si>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</si>
  <si>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</si>
  <si>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</si>
  <si>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</si>
  <si>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</si>
  <si>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</si>
  <si>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</si>
  <si>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</si>
  <si>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</si>
  <si>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</si>
  <si>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</si>
  <si>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</si>
  <si>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</si>
  <si>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</si>
  <si>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</si>
  <si>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</si>
  <si>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</si>
  <si>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</si>
  <si>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</si>
  <si>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</si>
  <si>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</si>
  <si>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</si>
  <si>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</si>
  <si>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</si>
  <si>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</si>
  <si>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</si>
  <si>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</si>
  <si>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</si>
  <si>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</si>
  <si>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</si>
  <si>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</si>
  <si>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</si>
  <si>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</si>
  <si>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</si>
  <si>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</si>
  <si>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</si>
  <si>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</si>
  <si>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</si>
  <si>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</si>
  <si>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</si>
  <si>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</si>
  <si>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</si>
  <si>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</si>
  <si>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</si>
  <si>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</si>
  <si>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</si>
  <si>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</si>
  <si>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</si>
  <si>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</si>
  <si>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</si>
  <si>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</si>
  <si>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</si>
  <si>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</si>
  <si>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</si>
  <si>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</si>
  <si>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</si>
  <si>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</si>
  <si>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</si>
  <si>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</si>
  <si>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</si>
  <si>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</si>
  <si>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</si>
  <si>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</si>
  <si>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</si>
  <si>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</si>
  <si>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</si>
  <si>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</si>
  <si>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</si>
  <si>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</si>
  <si>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</si>
  <si>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</si>
  <si>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</si>
  <si>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</si>
  <si>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</si>
  <si>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</si>
  <si>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</si>
  <si>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</si>
  <si>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</si>
  <si>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</si>
  <si>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</si>
  <si>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</si>
  <si>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</si>
  <si>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</si>
  <si>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</si>
  <si>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</si>
  <si>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</si>
  <si>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</si>
  <si>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</si>
  <si>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</si>
  <si>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</si>
  <si>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</si>
  <si>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</si>
  <si>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</si>
  <si>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</si>
  <si>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</si>
  <si>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</si>
  <si>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</si>
  <si>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</si>
  <si>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</si>
  <si>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</si>
  <si>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</si>
  <si>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</si>
  <si>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</si>
  <si>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</si>
  <si>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</si>
  <si>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</si>
  <si>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</si>
  <si>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</si>
  <si>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</si>
  <si>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</si>
  <si>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</si>
  <si>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</si>
  <si>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</si>
  <si>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</si>
  <si>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</si>
  <si>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</si>
  <si>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</si>
  <si>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</si>
  <si>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</si>
  <si>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</si>
  <si>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</si>
  <si>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</si>
  <si>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</si>
  <si>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</si>
  <si>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</si>
  <si>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</si>
  <si>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</si>
  <si>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</si>
  <si>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</si>
  <si>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</si>
  <si>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</si>
  <si>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</si>
  <si>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</si>
  <si>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</si>
  <si>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</si>
  <si>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</si>
  <si>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</si>
  <si>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</si>
  <si>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</si>
  <si>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</si>
  <si>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</si>
  <si>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</si>
  <si>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</si>
  <si>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</si>
  <si>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</si>
  <si>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</si>
  <si>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</si>
  <si>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</si>
  <si>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</si>
  <si>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</si>
  <si>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</si>
  <si>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</si>
  <si>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</si>
  <si>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</si>
  <si>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</si>
  <si>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</si>
  <si>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</si>
  <si>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</si>
  <si>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</si>
  <si>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</si>
  <si>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</si>
  <si>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</si>
  <si>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</si>
  <si>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</si>
  <si>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</si>
  <si>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</si>
  <si>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</si>
  <si>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</si>
  <si>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</si>
  <si>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</si>
  <si>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</si>
  <si>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</si>
  <si>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</si>
  <si>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</si>
  <si>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</si>
  <si>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</si>
  <si>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</si>
  <si>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</si>
  <si>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</si>
  <si>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</si>
  <si>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</si>
  <si>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</si>
  <si>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</si>
  <si>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</si>
  <si>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</si>
  <si>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</si>
  <si>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</si>
  <si>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</si>
  <si>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</si>
  <si>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</si>
  <si>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</si>
  <si>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</si>
  <si>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</si>
  <si>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</si>
  <si>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</si>
  <si>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</si>
  <si>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</si>
  <si>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</si>
  <si>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</si>
  <si>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</si>
  <si>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</si>
  <si>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</si>
  <si>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</si>
  <si>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</si>
  <si>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</si>
  <si>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</si>
  <si>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</si>
  <si>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</si>
  <si>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</si>
  <si>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</si>
  <si>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</si>
  <si>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</si>
  <si>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</si>
  <si>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</si>
  <si>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</si>
  <si>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</si>
  <si>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</si>
  <si>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</si>
  <si>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</si>
  <si>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</si>
  <si>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</si>
  <si>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</si>
  <si>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</si>
  <si>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</si>
  <si>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</si>
  <si>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</si>
  <si>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</si>
  <si>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</si>
  <si>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</si>
  <si>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</si>
  <si>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</si>
  <si>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</si>
  <si>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</si>
  <si>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</si>
  <si>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</si>
  <si>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</si>
  <si>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</si>
  <si>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</si>
  <si>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</si>
  <si>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</si>
  <si>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</si>
  <si>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</si>
  <si>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</si>
  <si>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</si>
  <si>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</si>
  <si>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</si>
  <si>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</si>
  <si>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</si>
  <si>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</si>
  <si>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</si>
  <si>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</si>
  <si>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</si>
  <si>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</si>
  <si>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</si>
  <si>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</si>
  <si>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</si>
  <si>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</si>
  <si>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</si>
  <si>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</si>
  <si>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</si>
  <si>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</si>
  <si>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</si>
  <si>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</si>
  <si>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</si>
  <si>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</si>
  <si>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</si>
  <si>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</si>
  <si>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</si>
  <si>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</si>
  <si>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</si>
  <si>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</si>
  <si>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</si>
  <si>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</si>
  <si>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</si>
  <si>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</si>
  <si>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</si>
  <si>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</si>
  <si>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</si>
  <si>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</si>
  <si>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</si>
  <si>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</si>
  <si>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</si>
  <si>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</si>
  <si>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</si>
  <si>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</si>
  <si>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</si>
  <si>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</si>
  <si>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</si>
  <si>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</si>
  <si>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</si>
  <si>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</si>
  <si>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</si>
  <si>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</si>
  <si>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</si>
  <si>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</si>
  <si>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</si>
  <si>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</si>
  <si>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</si>
  <si>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</si>
  <si>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</si>
  <si>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</si>
  <si>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</si>
  <si>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</si>
  <si>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</si>
  <si>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</si>
  <si>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</si>
  <si>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</si>
  <si>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</si>
  <si>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</si>
  <si>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</si>
  <si>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</si>
  <si>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</si>
  <si>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</si>
  <si>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</si>
  <si>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</si>
  <si>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</si>
  <si>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</si>
  <si>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</si>
  <si>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</si>
  <si>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</si>
  <si>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</si>
  <si>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</si>
  <si>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</si>
  <si>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</si>
  <si>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</si>
  <si>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</si>
  <si>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</si>
  <si>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</si>
  <si>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</si>
  <si>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</si>
  <si>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</si>
  <si>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</si>
  <si>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</si>
  <si>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</si>
  <si>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</si>
  <si>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</si>
  <si>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</si>
  <si>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</si>
  <si>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</si>
  <si>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</si>
  <si>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</si>
  <si>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</si>
  <si>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</si>
  <si>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</si>
  <si>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</si>
  <si>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</si>
  <si>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</si>
  <si>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</si>
  <si>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</si>
  <si>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</si>
  <si>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</si>
  <si>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</si>
  <si>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</si>
  <si>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</si>
  <si>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</si>
  <si>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</si>
  <si>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</si>
  <si>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</si>
  <si>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</si>
  <si>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</si>
  <si>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</si>
  <si>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</si>
  <si>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</si>
  <si>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</si>
  <si>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</si>
  <si>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</si>
  <si>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</si>
  <si>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</si>
  <si>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</si>
  <si>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</si>
  <si>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</si>
  <si>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</si>
  <si>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</si>
  <si>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</si>
  <si>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</si>
  <si>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</si>
  <si>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</si>
  <si>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</si>
  <si>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</si>
  <si>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</si>
  <si>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</si>
  <si>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</si>
  <si>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</si>
  <si>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</si>
  <si>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</si>
  <si>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</si>
  <si>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</si>
  <si>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</si>
  <si>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</si>
  <si>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</si>
  <si>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</si>
  <si>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</si>
  <si>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</si>
  <si>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</si>
  <si>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</si>
  <si>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</si>
  <si>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</si>
  <si>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</si>
  <si>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</si>
  <si>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</si>
  <si>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</si>
  <si>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</si>
  <si>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</si>
  <si>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</si>
  <si>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</si>
  <si>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</si>
  <si>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</si>
  <si>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</si>
  <si>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</si>
  <si>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</si>
  <si>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</si>
  <si>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</si>
  <si>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</si>
  <si>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</si>
  <si>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</si>
  <si>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</si>
  <si>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</si>
  <si>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</si>
  <si>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</si>
  <si>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</si>
  <si>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</si>
  <si>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</si>
  <si>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</si>
  <si>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</si>
  <si>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</si>
  <si>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</si>
  <si>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</si>
  <si>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</si>
  <si>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</si>
  <si>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</si>
  <si>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</si>
  <si>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</si>
  <si>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</si>
  <si>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</si>
  <si>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</si>
  <si>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</si>
  <si>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</si>
  <si>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</si>
  <si>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</si>
  <si>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</si>
  <si>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</si>
  <si>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</si>
  <si>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</si>
  <si>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</si>
  <si>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</si>
  <si>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</si>
  <si>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</si>
  <si>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</si>
  <si>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</si>
  <si>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</si>
  <si>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</si>
  <si>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</si>
  <si>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</si>
  <si>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</si>
  <si>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</si>
  <si>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</si>
  <si>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</si>
  <si>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</si>
  <si>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</si>
  <si>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</si>
  <si>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</si>
  <si>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</si>
  <si>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</si>
  <si>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</si>
  <si>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</si>
  <si>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</si>
  <si>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</si>
  <si>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</si>
  <si>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</si>
  <si>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</si>
  <si>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</si>
  <si>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</si>
  <si>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</si>
  <si>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</si>
  <si>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</si>
  <si>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</si>
  <si>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</si>
  <si>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</si>
  <si>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</si>
  <si>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</si>
  <si>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</si>
  <si>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</si>
  <si>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</si>
  <si>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</si>
  <si>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</si>
  <si>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</si>
  <si>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</si>
  <si>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</si>
  <si>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</si>
  <si>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</si>
  <si>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</si>
  <si>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</si>
  <si>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</si>
  <si>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</si>
  <si>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</si>
  <si>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</si>
  <si>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</si>
  <si>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</si>
  <si>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</si>
  <si>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</si>
  <si>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</si>
  <si>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</si>
  <si>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</si>
  <si>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</si>
  <si>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</si>
  <si>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</si>
  <si>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</si>
  <si>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</si>
  <si>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</si>
  <si>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</si>
  <si>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</si>
  <si>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</si>
  <si>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</si>
  <si>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</si>
  <si>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</si>
  <si>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</si>
  <si>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</si>
  <si>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</si>
  <si>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</si>
  <si>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</si>
  <si>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</si>
  <si>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</si>
  <si>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</si>
  <si>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</si>
  <si>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</si>
  <si>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</si>
  <si>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</si>
  <si>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</si>
  <si>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</si>
  <si>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</si>
  <si>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</si>
  <si>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</si>
  <si>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</si>
  <si>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</si>
  <si>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</si>
  <si>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</si>
  <si>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</si>
  <si>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</si>
  <si>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</si>
  <si>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</si>
  <si>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</si>
  <si>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</si>
  <si>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</si>
  <si>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</si>
  <si>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</si>
  <si>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</si>
  <si>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</si>
  <si>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</si>
  <si>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</si>
  <si>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</si>
  <si>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</si>
  <si>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</si>
  <si>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</si>
  <si>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</si>
  <si>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</si>
  <si>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</si>
  <si>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</si>
  <si>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</si>
  <si>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</si>
  <si>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</si>
  <si>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</si>
  <si>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</si>
  <si>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</si>
  <si>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</si>
  <si>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</si>
  <si>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</si>
  <si>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</si>
  <si>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</si>
  <si>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</si>
  <si>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</si>
  <si>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</si>
  <si>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</si>
  <si>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</si>
  <si>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</si>
  <si>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</si>
  <si>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</si>
  <si>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</si>
  <si>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</si>
  <si>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</si>
  <si>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</si>
  <si>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</si>
  <si>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</si>
  <si>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</si>
  <si>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</si>
  <si>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</si>
  <si>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</si>
  <si>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</si>
  <si>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</si>
  <si>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</si>
  <si>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</si>
  <si>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</si>
  <si>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</si>
  <si>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</si>
  <si>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</si>
  <si>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</si>
  <si>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</si>
  <si>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</si>
  <si>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</si>
  <si>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</si>
  <si>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</si>
  <si>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</si>
  <si>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</si>
  <si>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</si>
  <si>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</si>
  <si>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</si>
  <si>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</si>
  <si>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</si>
  <si>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</si>
  <si>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</si>
  <si>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</si>
  <si>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</si>
  <si>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</si>
  <si>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</si>
  <si>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</si>
  <si>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</si>
  <si>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</si>
  <si>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</si>
  <si>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</si>
  <si>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</si>
  <si>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</si>
  <si>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</si>
  <si>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</si>
  <si>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</si>
  <si>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</si>
  <si>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</si>
  <si>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</si>
  <si>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</si>
  <si>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</si>
  <si>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</si>
  <si>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</si>
  <si>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</si>
  <si>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</si>
  <si>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</si>
  <si>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</si>
  <si>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</si>
  <si>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</si>
  <si>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</si>
  <si>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</si>
  <si>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</si>
  <si>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</si>
  <si>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</si>
  <si>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</si>
  <si>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</si>
  <si>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</si>
  <si>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</si>
  <si>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</si>
  <si>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</si>
  <si>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</si>
  <si>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</si>
  <si>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</si>
  <si>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</si>
  <si>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</si>
  <si>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</si>
  <si>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</si>
  <si>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</si>
  <si>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</si>
  <si>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</si>
  <si>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</si>
  <si>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</si>
  <si>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</si>
  <si>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</si>
  <si>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</si>
  <si>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</si>
  <si>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</si>
  <si>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</si>
  <si>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</si>
  <si>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</si>
  <si>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</si>
  <si>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</si>
  <si>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</si>
  <si>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</si>
  <si>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</si>
  <si>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</si>
  <si>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</si>
  <si>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</si>
  <si>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</si>
  <si>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</si>
  <si>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</si>
  <si>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</si>
  <si>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</si>
  <si>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</si>
  <si>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</si>
  <si>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</si>
  <si>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</si>
  <si>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</si>
  <si>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</si>
  <si>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</si>
  <si>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</si>
  <si>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</si>
  <si>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</si>
  <si>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</si>
  <si>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</si>
  <si>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</si>
  <si>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</si>
  <si>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</si>
  <si>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</si>
  <si>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</si>
  <si>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</si>
  <si>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</si>
  <si>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</si>
  <si>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</si>
  <si>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</si>
  <si>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</si>
  <si>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</si>
  <si>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</si>
  <si>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</si>
  <si>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</si>
  <si>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</si>
  <si>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</si>
  <si>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</si>
  <si>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</si>
  <si>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</si>
  <si>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</si>
  <si>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</si>
  <si>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</si>
  <si>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</si>
  <si>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</si>
  <si>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</si>
  <si>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</si>
  <si>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</si>
  <si>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</si>
  <si>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</si>
  <si>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</si>
  <si>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</si>
  <si>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</si>
  <si>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</si>
  <si>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</si>
  <si>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</si>
  <si>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</si>
  <si>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</si>
  <si>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</si>
  <si>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</si>
  <si>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</si>
  <si>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</si>
  <si>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</si>
  <si>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</si>
  <si>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</si>
  <si>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</si>
  <si>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</si>
  <si>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</si>
  <si>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</si>
  <si>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</si>
  <si>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</si>
  <si>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</si>
  <si>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</si>
  <si>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</si>
  <si>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</si>
  <si>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</si>
  <si>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</si>
  <si>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</si>
  <si>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</si>
  <si>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</si>
  <si>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</si>
  <si>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</si>
  <si>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</si>
  <si>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</si>
  <si>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</si>
  <si>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</si>
  <si>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</si>
  <si>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</si>
  <si>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</si>
  <si>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</si>
  <si>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</si>
  <si>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</si>
  <si>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</si>
  <si>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</si>
  <si>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</si>
  <si>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</si>
  <si>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</si>
  <si>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</si>
  <si>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</si>
  <si>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</si>
  <si>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</si>
  <si>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</si>
  <si>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</si>
  <si>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</si>
  <si>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</si>
  <si>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</si>
  <si>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</si>
  <si>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</si>
  <si>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</si>
  <si>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</si>
  <si>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</si>
  <si>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</si>
  <si>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</si>
  <si>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</si>
  <si>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</si>
  <si>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</si>
  <si>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</si>
  <si>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</si>
  <si>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</si>
  <si>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</si>
  <si>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</si>
  <si>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</si>
  <si>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</si>
  <si>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</si>
  <si>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</si>
  <si>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</si>
  <si>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</si>
  <si>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</si>
  <si>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</si>
  <si>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</si>
  <si>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</si>
  <si>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</si>
  <si>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</si>
  <si>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</si>
  <si>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</si>
  <si>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</si>
  <si>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</si>
  <si>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</si>
  <si>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</si>
  <si>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</si>
  <si>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</si>
  <si>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</si>
  <si>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</si>
  <si>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</si>
  <si>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</si>
  <si>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</si>
  <si>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</si>
  <si>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</si>
  <si>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</si>
  <si>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</si>
  <si>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</si>
  <si>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</si>
  <si>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</si>
  <si>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</si>
  <si>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</si>
  <si>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</si>
  <si>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</si>
  <si>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</si>
  <si>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</si>
  <si>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</si>
  <si>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</si>
  <si>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</si>
  <si>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</si>
  <si>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</si>
  <si>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</si>
  <si>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</si>
  <si>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</si>
  <si>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</si>
  <si>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</si>
  <si>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</si>
  <si>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</si>
  <si>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</si>
  <si>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</si>
  <si>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</si>
  <si>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</si>
  <si>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</si>
  <si>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</si>
  <si>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</si>
  <si>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</si>
  <si>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</si>
  <si>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</si>
  <si>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</si>
  <si>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</si>
  <si>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</si>
  <si>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</si>
  <si>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</si>
  <si>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</si>
  <si>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</si>
  <si>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</si>
  <si>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</si>
  <si>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</si>
  <si>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</si>
  <si>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</si>
  <si>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</si>
  <si>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</si>
  <si>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</si>
  <si>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</si>
  <si>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</si>
  <si>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</si>
  <si>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</si>
  <si>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</si>
  <si>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</si>
  <si>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</si>
  <si>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</si>
  <si>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</si>
  <si>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</si>
  <si>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</si>
  <si>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</si>
  <si>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</si>
  <si>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</si>
  <si>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</si>
  <si>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</si>
  <si>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</si>
  <si>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</si>
  <si>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</si>
  <si>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</si>
  <si>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</si>
  <si>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</si>
  <si>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</si>
  <si>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</si>
  <si>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</si>
  <si>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</si>
  <si>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</si>
  <si>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</si>
  <si>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</si>
  <si>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</si>
  <si>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</si>
  <si>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</si>
  <si>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</si>
  <si>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</si>
  <si>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</si>
  <si>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</si>
  <si>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</si>
  <si>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</si>
  <si>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</si>
  <si>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</si>
  <si>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</si>
  <si>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</si>
  <si>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</si>
  <si>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</si>
  <si>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</si>
  <si>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</si>
  <si>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</si>
  <si>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</si>
  <si>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</si>
  <si>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</si>
  <si>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</si>
  <si>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</si>
  <si>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</si>
  <si>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</si>
  <si>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</si>
  <si>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</si>
  <si>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</si>
  <si>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</si>
  <si>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</si>
  <si>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</si>
  <si>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</si>
  <si>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</si>
  <si>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</si>
  <si>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</si>
  <si>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</si>
  <si>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</si>
  <si>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</si>
  <si>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</si>
  <si>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</si>
  <si>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</si>
  <si>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</si>
  <si>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</si>
  <si>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</si>
  <si>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</si>
  <si>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</si>
  <si>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</si>
  <si>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</si>
  <si>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</si>
  <si>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</si>
  <si>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</si>
  <si>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</si>
  <si>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</si>
  <si>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</si>
  <si>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</si>
  <si>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</si>
  <si>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</si>
  <si>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</si>
  <si>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</si>
  <si>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</si>
  <si>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</si>
  <si>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</si>
  <si>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</si>
  <si>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</si>
  <si>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</si>
  <si>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</si>
  <si>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</si>
  <si>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</si>
  <si>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</si>
  <si>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</si>
  <si>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</si>
  <si>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</si>
  <si>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</si>
  <si>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</si>
  <si>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</si>
  <si>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</si>
  <si>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</si>
  <si>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</si>
  <si>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</si>
  <si>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</si>
  <si>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</si>
  <si>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</si>
  <si>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</si>
  <si>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</si>
  <si>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</si>
  <si>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</si>
  <si>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</si>
  <si>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</si>
  <si>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</si>
  <si>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</si>
  <si>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</si>
  <si>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</si>
  <si>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</si>
  <si>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</si>
  <si>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</si>
  <si>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</si>
  <si>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</si>
  <si>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</si>
  <si>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</si>
  <si>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</si>
  <si>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</si>
  <si>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</si>
  <si>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</si>
  <si>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</si>
  <si>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</si>
  <si>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</si>
  <si>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</si>
  <si>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</si>
  <si>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</si>
  <si>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</si>
  <si>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</si>
  <si>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</si>
  <si>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</si>
  <si>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</si>
  <si>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</si>
  <si>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</si>
  <si>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</si>
  <si>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</si>
  <si>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</si>
  <si>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</si>
  <si>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</si>
  <si>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</si>
  <si>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</si>
  <si>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</si>
  <si>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</si>
  <si>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</si>
  <si>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</si>
  <si>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</si>
  <si>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</si>
  <si>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</si>
  <si>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</si>
  <si>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</si>
  <si>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</si>
  <si>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</si>
  <si>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</si>
  <si>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</si>
  <si>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</si>
  <si>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</si>
  <si>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</si>
  <si>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</si>
  <si>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</si>
  <si>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</si>
  <si>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</si>
  <si>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</si>
  <si>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</si>
  <si>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</si>
  <si>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</si>
  <si>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</si>
  <si>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</si>
  <si>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</si>
  <si>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</si>
  <si>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</si>
  <si>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</si>
  <si>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</si>
  <si>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</si>
  <si>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</si>
  <si>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</si>
  <si>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</si>
  <si>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</si>
  <si>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</si>
  <si>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</si>
  <si>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</si>
  <si>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</si>
  <si>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</si>
  <si>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</si>
  <si>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</si>
  <si>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</si>
  <si>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</si>
  <si>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</si>
  <si>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</si>
  <si>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</si>
  <si>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</si>
  <si>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</si>
  <si>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</si>
  <si>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</si>
  <si>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</si>
  <si>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</si>
  <si>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</si>
  <si>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</si>
  <si>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</si>
  <si>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</si>
  <si>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</si>
  <si>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</si>
  <si>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</si>
  <si>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</si>
  <si>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</si>
  <si>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</si>
  <si>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</si>
  <si>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</si>
  <si>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</si>
  <si>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</si>
  <si>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</si>
  <si>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</si>
  <si>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</si>
  <si>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</si>
  <si>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</si>
  <si>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</si>
  <si>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</si>
  <si>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</si>
  <si>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</si>
  <si>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</si>
  <si>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</si>
  <si>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</si>
  <si>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</si>
  <si>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</si>
  <si>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</si>
  <si>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</si>
  <si>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</si>
  <si>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</si>
  <si>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</si>
  <si>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</si>
  <si>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</si>
  <si>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</si>
  <si>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</si>
  <si>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</si>
  <si>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</si>
  <si>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</si>
  <si>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</si>
  <si>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</si>
  <si>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</si>
  <si>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</si>
  <si>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</si>
  <si>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</si>
  <si>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</si>
  <si>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</si>
  <si>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</si>
  <si>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</si>
  <si>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</si>
  <si>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</si>
  <si>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</si>
  <si>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</si>
  <si>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</si>
  <si>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</si>
  <si>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</si>
  <si>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</si>
  <si>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</si>
  <si>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</si>
  <si>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</si>
  <si>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</si>
  <si>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</si>
  <si>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</si>
  <si>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</si>
  <si>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</si>
  <si>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</si>
  <si>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</si>
  <si>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</si>
  <si>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</si>
  <si>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</si>
  <si>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</si>
  <si>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</si>
  <si>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</si>
  <si>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</si>
  <si>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</si>
  <si>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</si>
  <si>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</si>
  <si>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</si>
  <si>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</si>
  <si>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</si>
  <si>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</si>
  <si>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</si>
  <si>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</si>
  <si>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</si>
  <si>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</si>
  <si>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</si>
  <si>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</si>
  <si>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</si>
  <si>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</si>
  <si>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</si>
  <si>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</si>
  <si>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</si>
  <si>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</si>
  <si>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</si>
  <si>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</si>
  <si>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</si>
  <si>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</si>
  <si>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</si>
  <si>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</si>
  <si>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</si>
  <si>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</si>
  <si>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</si>
  <si>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</si>
  <si>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</si>
  <si>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</si>
  <si>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</si>
  <si>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</si>
  <si>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</si>
  <si>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</si>
  <si>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</si>
  <si>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</si>
  <si>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</si>
  <si>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</si>
  <si>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</si>
  <si>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</si>
  <si>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</si>
  <si>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</si>
  <si>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</si>
  <si>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</si>
  <si>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</si>
  <si>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</si>
  <si>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</si>
  <si>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</si>
  <si>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</si>
  <si>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</si>
  <si>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</si>
  <si>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</si>
  <si>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</si>
  <si>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</si>
  <si>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</si>
  <si>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</si>
  <si>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</si>
  <si>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</si>
  <si>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</si>
  <si>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</si>
  <si>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</si>
  <si>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</si>
  <si>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</si>
  <si>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</si>
  <si>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</si>
  <si>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</si>
  <si>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</si>
  <si>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</si>
  <si>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</si>
  <si>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</si>
  <si>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</si>
  <si>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</si>
  <si>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</si>
  <si>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</si>
  <si>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</si>
  <si>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</si>
  <si>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</si>
  <si>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</si>
  <si>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</si>
  <si>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</si>
  <si>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</si>
  <si>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</si>
  <si>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</si>
  <si>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</si>
  <si>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</si>
  <si>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</si>
  <si>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</si>
  <si>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</si>
  <si>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</si>
  <si>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</si>
  <si>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</si>
  <si>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</si>
  <si>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</si>
  <si>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</si>
  <si>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</si>
  <si>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</si>
  <si>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</si>
  <si>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</si>
  <si>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</si>
  <si>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</si>
  <si>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</si>
  <si>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</si>
  <si>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</si>
  <si>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</si>
  <si>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</si>
  <si>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</si>
  <si>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</si>
  <si>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</si>
  <si>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</si>
  <si>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</si>
  <si>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</si>
  <si>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</si>
  <si>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</si>
  <si>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</si>
  <si>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</si>
  <si>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</si>
  <si>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</si>
  <si>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</si>
  <si>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</si>
  <si>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</si>
  <si>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</si>
  <si>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</si>
  <si>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</si>
  <si>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</si>
  <si>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</si>
  <si>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</si>
  <si>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</si>
  <si>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</si>
  <si>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</si>
  <si>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</si>
  <si>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</si>
  <si>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</si>
  <si>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</si>
  <si>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</si>
  <si>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</si>
  <si>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</si>
  <si>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</si>
  <si>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</si>
  <si>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</si>
  <si>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</si>
  <si>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</si>
  <si>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</si>
  <si>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</si>
  <si>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</si>
  <si>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</si>
  <si>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</si>
  <si>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</si>
  <si>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</si>
  <si>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</si>
  <si>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</si>
  <si>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</si>
  <si>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</si>
  <si>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</si>
  <si>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</si>
  <si>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</si>
  <si>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</si>
  <si>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</si>
  <si>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</si>
  <si>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</si>
  <si>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</si>
  <si>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</si>
  <si>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</si>
  <si>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</si>
  <si>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</si>
  <si>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</si>
  <si>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</si>
  <si>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</si>
  <si>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</si>
  <si>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</si>
  <si>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</si>
  <si>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</si>
  <si>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</si>
  <si>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</si>
  <si>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</si>
  <si>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</si>
  <si>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</si>
  <si>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</si>
  <si>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</si>
  <si>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</si>
  <si>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</si>
  <si>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</si>
  <si>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</si>
  <si>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</si>
  <si>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</si>
  <si>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</si>
  <si>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</si>
  <si>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</si>
  <si>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</si>
  <si>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</si>
  <si>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</si>
  <si>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</si>
  <si>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</si>
  <si>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</si>
  <si>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</si>
  <si>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</si>
  <si>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</si>
  <si>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</si>
  <si>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</si>
  <si>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</si>
  <si>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</si>
  <si>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</si>
  <si>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</si>
  <si>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</si>
  <si>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</si>
  <si>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</si>
  <si>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</si>
  <si>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</si>
  <si>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</si>
  <si>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</si>
  <si>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</si>
  <si>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</si>
  <si>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</si>
  <si>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</si>
  <si>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</si>
  <si>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</si>
  <si>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</si>
  <si>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</si>
  <si>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</si>
  <si>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</si>
  <si>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</si>
  <si>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</si>
  <si>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</si>
  <si>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</si>
  <si>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</si>
  <si>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</si>
  <si>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</si>
  <si>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</si>
  <si>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</si>
  <si>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</si>
  <si>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</si>
  <si>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</si>
  <si>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</si>
  <si>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</si>
  <si>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</si>
  <si>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</si>
  <si>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</si>
  <si>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</si>
  <si>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</si>
  <si>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</si>
  <si>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</si>
  <si>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</si>
  <si>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</si>
  <si>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</si>
  <si>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</si>
  <si>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</si>
  <si>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</si>
  <si>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</si>
  <si>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</si>
  <si>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</si>
  <si>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</si>
  <si>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</si>
  <si>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</si>
  <si>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</si>
  <si>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</si>
  <si>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</si>
  <si>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</si>
  <si>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</si>
  <si>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</si>
  <si>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</si>
  <si>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</si>
  <si>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</si>
  <si>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</si>
  <si>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</si>
  <si>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</si>
  <si>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</si>
  <si>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</si>
  <si>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</si>
  <si>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</si>
  <si>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</si>
  <si>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</si>
  <si>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</si>
  <si>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</si>
  <si>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</si>
  <si>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</si>
  <si>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</si>
  <si>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</si>
  <si>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</si>
  <si>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</si>
  <si>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</si>
  <si>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</si>
  <si>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</si>
  <si>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</si>
  <si>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</si>
  <si>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</si>
  <si>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</si>
  <si>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</si>
  <si>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</si>
  <si>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</si>
  <si>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</si>
  <si>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</si>
  <si>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</si>
  <si>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</si>
  <si>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</si>
  <si>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</si>
  <si>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</si>
  <si>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</si>
  <si>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</si>
  <si>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</si>
  <si>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</si>
  <si>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</si>
  <si>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</si>
  <si>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</si>
  <si>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</si>
  <si>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</si>
  <si>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</si>
  <si>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</si>
  <si>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</si>
  <si>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</si>
  <si>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</si>
  <si>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</si>
  <si>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</si>
  <si>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</si>
  <si>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</si>
  <si>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</si>
  <si>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</si>
  <si>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</si>
  <si>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</si>
  <si>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</si>
  <si>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</si>
  <si>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</si>
  <si>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</si>
  <si>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</si>
  <si>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</si>
  <si>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</si>
  <si>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</si>
  <si>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</si>
  <si>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</si>
  <si>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</si>
  <si>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</si>
  <si>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</si>
  <si>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</si>
  <si>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</si>
  <si>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</si>
  <si>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</si>
  <si>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</si>
  <si>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</si>
  <si>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</si>
  <si>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</si>
  <si>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</si>
  <si>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</si>
  <si>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</si>
  <si>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</si>
  <si>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</si>
  <si>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</si>
  <si>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</si>
  <si>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</si>
  <si>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</si>
  <si>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</si>
  <si>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</si>
  <si>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</si>
  <si>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</si>
  <si>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</si>
  <si>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</si>
  <si>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</si>
  <si>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</si>
  <si>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</si>
  <si>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</si>
  <si>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</si>
  <si>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</si>
  <si>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</si>
  <si>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</si>
  <si>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</si>
  <si>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</si>
  <si>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</si>
  <si>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</si>
  <si>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</si>
  <si>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</si>
  <si>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</si>
  <si>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</si>
  <si>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</si>
  <si>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</si>
  <si>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</si>
  <si>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</si>
  <si>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</si>
  <si>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</si>
  <si>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</si>
  <si>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</si>
  <si>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</si>
  <si>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</si>
  <si>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</si>
  <si>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</si>
  <si>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</si>
  <si>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</si>
  <si>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</si>
  <si>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</si>
  <si>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</si>
  <si>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</si>
  <si>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</si>
  <si>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</si>
  <si>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</si>
  <si>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</si>
  <si>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</si>
  <si>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</si>
  <si>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</si>
  <si>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</si>
  <si>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</si>
  <si>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</si>
  <si>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</si>
  <si>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</si>
  <si>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</si>
  <si>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</si>
  <si>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</si>
  <si>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</si>
  <si>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</si>
  <si>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</si>
  <si>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</si>
  <si>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</si>
  <si>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</si>
  <si>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</si>
  <si>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</si>
  <si>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</si>
  <si>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</si>
  <si>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</si>
  <si>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</si>
  <si>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</si>
  <si>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</si>
  <si>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</si>
  <si>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</si>
  <si>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</si>
  <si>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</si>
  <si>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</si>
  <si>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</si>
  <si>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</si>
  <si>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</si>
  <si>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</si>
  <si>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</si>
  <si>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</si>
  <si>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</si>
  <si>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</si>
  <si>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</si>
  <si>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</si>
  <si>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</si>
  <si>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</si>
  <si>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</si>
  <si>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</si>
  <si>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</si>
  <si>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</si>
  <si>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</si>
  <si>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</si>
  <si>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</si>
  <si>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</si>
  <si>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</si>
  <si>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</si>
  <si>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</si>
  <si>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</si>
  <si>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</si>
  <si>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</si>
  <si>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</si>
  <si>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</si>
  <si>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</si>
  <si>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</si>
  <si>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</si>
  <si>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</si>
  <si>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</si>
  <si>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</si>
  <si>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</si>
  <si>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</si>
  <si>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</si>
  <si>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</si>
  <si>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</si>
  <si>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</si>
  <si>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</si>
  <si>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</si>
  <si>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</si>
  <si>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</si>
  <si>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</si>
  <si>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</si>
  <si>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</si>
  <si>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</si>
  <si>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</si>
  <si>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</si>
  <si>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</si>
  <si>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</si>
  <si>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</si>
  <si>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</si>
  <si>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</si>
  <si>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</si>
  <si>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</si>
  <si>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</si>
  <si>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</si>
  <si>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</si>
  <si>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</si>
  <si>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</si>
  <si>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</si>
  <si>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</si>
  <si>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</si>
  <si>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</si>
  <si>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</si>
  <si>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</si>
  <si>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</si>
  <si>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</si>
  <si>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</si>
  <si>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</si>
  <si>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</si>
  <si>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</si>
  <si>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</si>
  <si>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</si>
  <si>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</si>
  <si>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</si>
  <si>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</si>
  <si>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</si>
  <si>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</si>
  <si>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</si>
  <si>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</si>
  <si>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</si>
  <si>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</si>
  <si>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</si>
  <si>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</si>
  <si>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</si>
  <si>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</si>
  <si>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</si>
  <si>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</si>
  <si>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</si>
  <si>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</si>
  <si>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</si>
  <si>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</si>
  <si>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</si>
  <si>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</si>
  <si>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</si>
  <si>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</si>
  <si>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</si>
  <si>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</si>
  <si>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</si>
  <si>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</si>
  <si>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</si>
  <si>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</si>
  <si>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</si>
  <si>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</si>
  <si>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</si>
  <si>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</si>
  <si>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</si>
  <si>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</si>
  <si>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</si>
  <si>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</si>
  <si>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</si>
  <si>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</si>
  <si>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</si>
  <si>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</si>
  <si>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</si>
  <si>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</si>
  <si>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</si>
  <si>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</si>
  <si>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</si>
  <si>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</si>
  <si>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</si>
  <si>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</si>
  <si>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</si>
  <si>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</si>
  <si>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</si>
  <si>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</si>
  <si>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</si>
  <si>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</si>
  <si>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</si>
  <si>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</si>
  <si>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</si>
  <si>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</si>
  <si>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</si>
  <si>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</si>
  <si>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</si>
  <si>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</si>
  <si>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</si>
  <si>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</si>
  <si>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</si>
  <si>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</si>
  <si>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</si>
  <si>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</si>
  <si>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</si>
  <si>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</si>
  <si>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</si>
  <si>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</si>
  <si>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</si>
  <si>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</si>
  <si>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</si>
  <si>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</si>
  <si>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</si>
  <si>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</si>
  <si>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</si>
  <si>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</si>
  <si>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</si>
  <si>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</si>
  <si>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</si>
  <si>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</si>
  <si>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</si>
  <si>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</si>
  <si>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</si>
  <si>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</si>
  <si>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</si>
  <si>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</si>
  <si>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</si>
  <si>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</si>
  <si>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</si>
  <si>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</si>
  <si>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</si>
  <si>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</si>
  <si>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</si>
  <si>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</si>
  <si>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</si>
  <si>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</si>
  <si>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</si>
  <si>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</si>
  <si>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</si>
  <si>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</si>
  <si>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</si>
  <si>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</si>
  <si>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</si>
  <si>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</si>
  <si>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</si>
  <si>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</si>
  <si>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</si>
  <si>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</si>
  <si>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</si>
  <si>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</si>
  <si>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</si>
  <si>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</si>
  <si>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</si>
  <si>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</si>
  <si>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</si>
  <si>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</si>
  <si>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</si>
  <si>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</si>
  <si>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</si>
  <si>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</si>
  <si>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</si>
  <si>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</si>
  <si>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</si>
  <si>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</si>
  <si>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</si>
  <si>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</si>
  <si>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</si>
  <si>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</si>
  <si>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</si>
  <si>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</si>
  <si>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</si>
  <si>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</si>
  <si>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</si>
  <si>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</si>
  <si>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</si>
  <si>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</si>
  <si>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</si>
  <si>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</si>
  <si>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</si>
  <si>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</si>
  <si>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</si>
  <si>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</si>
  <si>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</si>
  <si>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</si>
  <si>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</si>
  <si>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</si>
  <si>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</si>
  <si>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</si>
  <si>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</si>
  <si>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</si>
  <si>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</si>
  <si>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</si>
  <si>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</si>
  <si>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</si>
  <si>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</si>
  <si>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</si>
  <si>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</si>
  <si>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</si>
  <si>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</si>
  <si>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</si>
  <si>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</si>
  <si>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</si>
  <si>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</si>
  <si>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</si>
  <si>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</si>
  <si>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</si>
  <si>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</si>
  <si>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</si>
  <si>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</si>
  <si>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</si>
  <si>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</si>
  <si>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</si>
  <si>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</si>
  <si>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</si>
  <si>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</si>
  <si>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</si>
  <si>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</si>
  <si>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</si>
  <si>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</si>
  <si>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</si>
  <si>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</si>
  <si>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</si>
  <si>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</si>
  <si>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</si>
  <si>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</si>
  <si>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</si>
  <si>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</si>
  <si>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</si>
  <si>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</si>
  <si>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</si>
  <si>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</si>
  <si>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</si>
  <si>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</si>
  <si>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</si>
  <si>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</si>
  <si>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</si>
  <si>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</si>
  <si>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</si>
  <si>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</si>
  <si>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</si>
  <si>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</si>
  <si>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</si>
  <si>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</si>
  <si>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</si>
  <si>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</si>
  <si>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</si>
  <si>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</si>
  <si>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</si>
  <si>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</si>
  <si>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</si>
  <si>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</si>
  <si>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</si>
  <si>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</si>
  <si>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</si>
  <si>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</si>
  <si>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</si>
  <si>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</si>
  <si>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</si>
  <si>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</si>
  <si>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</si>
  <si>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</si>
  <si>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</si>
  <si>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</si>
  <si>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</si>
  <si>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</si>
  <si>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</si>
  <si>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</si>
  <si>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</si>
  <si>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</si>
  <si>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</si>
  <si>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</si>
  <si>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</si>
  <si>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</si>
  <si>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</si>
  <si>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</si>
  <si>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</si>
  <si>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</si>
  <si>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</si>
  <si>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</si>
  <si>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</si>
  <si>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</si>
  <si>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</si>
  <si>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</si>
  <si>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</si>
  <si>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</si>
  <si>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</si>
  <si>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</si>
  <si>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</si>
  <si>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</si>
  <si>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</si>
  <si>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</si>
  <si>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</si>
  <si>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</si>
  <si>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</si>
  <si>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</si>
  <si>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</si>
  <si>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</si>
  <si>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</si>
  <si>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</si>
  <si>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</si>
  <si>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</si>
  <si>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</si>
  <si>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</si>
  <si>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</si>
  <si>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</si>
  <si>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</si>
  <si>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</si>
  <si>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</si>
  <si>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</si>
  <si>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</si>
  <si>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</si>
  <si>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</si>
  <si>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</si>
  <si>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</si>
  <si>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</si>
  <si>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</si>
  <si>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</si>
  <si>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</si>
  <si>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</si>
  <si>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</si>
  <si>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</si>
  <si>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</si>
  <si>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</si>
  <si>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</si>
  <si>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</si>
  <si>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</si>
  <si>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</si>
  <si>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</si>
  <si>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</si>
  <si>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</si>
  <si>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</si>
  <si>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</si>
  <si>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</si>
  <si>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</si>
  <si>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</si>
  <si>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</si>
  <si>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</si>
  <si>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</si>
  <si>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</si>
  <si>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</si>
  <si>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</si>
  <si>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</si>
  <si>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</si>
  <si>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</si>
  <si>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</si>
  <si>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</si>
  <si>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</si>
  <si>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</si>
  <si>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</si>
  <si>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</si>
  <si>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</si>
  <si>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</si>
  <si>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</si>
  <si>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</si>
  <si>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</si>
  <si>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</si>
  <si>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</si>
  <si>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</si>
  <si>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</si>
  <si>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</si>
  <si>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</si>
  <si>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</si>
  <si>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</si>
  <si>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</si>
  <si>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</si>
  <si>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</si>
  <si>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</si>
  <si>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</si>
  <si>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</si>
  <si>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</si>
  <si>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</si>
  <si>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</si>
  <si>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</si>
  <si>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</si>
  <si>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</si>
  <si>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</si>
  <si>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</si>
  <si>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</si>
  <si>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</si>
  <si>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</si>
  <si>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</si>
  <si>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</si>
  <si>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</si>
  <si>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</si>
  <si>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</si>
  <si>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</si>
  <si>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</si>
  <si>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</si>
  <si>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</si>
  <si>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</si>
  <si>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</si>
  <si>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</si>
  <si>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</si>
  <si>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</si>
  <si>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</si>
  <si>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</si>
  <si>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</si>
  <si>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</si>
  <si>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</si>
  <si>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</si>
  <si>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</si>
  <si>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</si>
  <si>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</si>
  <si>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</si>
  <si>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</si>
  <si>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</si>
  <si>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</si>
  <si>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</si>
  <si>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</si>
  <si>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</si>
  <si>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</si>
  <si>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</si>
  <si>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</si>
  <si>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</si>
  <si>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</si>
  <si>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</si>
  <si>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</si>
  <si>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</si>
  <si>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</si>
  <si>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</si>
  <si>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</si>
  <si>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</si>
  <si>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</si>
  <si>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</si>
  <si>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</si>
  <si>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</si>
  <si>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</si>
  <si>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</si>
  <si>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</si>
  <si>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</si>
  <si>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</si>
  <si>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</si>
  <si>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</si>
  <si>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</si>
  <si>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</si>
  <si>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</si>
  <si>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</si>
  <si>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</si>
  <si>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</si>
  <si>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</si>
  <si>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</si>
  <si>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</si>
  <si>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</si>
  <si>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</si>
  <si>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</si>
  <si>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</si>
  <si>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</si>
  <si>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</si>
  <si>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</si>
  <si>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</si>
  <si>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</si>
  <si>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</si>
  <si>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</si>
  <si>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</si>
  <si>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</si>
  <si>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</si>
  <si>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</si>
  <si>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</si>
  <si>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</si>
  <si>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</si>
  <si>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</si>
  <si>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</si>
  <si>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</si>
  <si>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</si>
  <si>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</si>
  <si>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</si>
  <si>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</si>
  <si>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</si>
  <si>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</si>
  <si>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</si>
  <si>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</si>
  <si>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</si>
  <si>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</si>
  <si>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</si>
  <si>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</si>
  <si>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</si>
  <si>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</si>
  <si>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</si>
  <si>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</si>
  <si>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</si>
  <si>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</si>
  <si>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</si>
  <si>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</si>
  <si>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</si>
  <si>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</si>
  <si>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</si>
  <si>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</si>
  <si>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</si>
  <si>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</si>
  <si>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</si>
  <si>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</si>
  <si>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</si>
  <si>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</si>
  <si>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</si>
  <si>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</si>
  <si>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</si>
  <si>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</si>
  <si>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</si>
  <si>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</si>
  <si>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</si>
  <si>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</si>
  <si>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</si>
  <si>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</si>
  <si>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</si>
  <si>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</si>
  <si>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</si>
  <si>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</si>
  <si>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</si>
  <si>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</si>
  <si>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</si>
  <si>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</si>
  <si>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</si>
  <si>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</si>
  <si>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</si>
  <si>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</si>
  <si>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</si>
  <si>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</si>
  <si>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</si>
  <si>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</si>
  <si>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</si>
  <si>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</si>
  <si>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</si>
  <si>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</si>
  <si>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</si>
  <si>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</si>
  <si>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</si>
  <si>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</si>
  <si>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</si>
  <si>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</si>
  <si>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</si>
  <si>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</si>
  <si>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</si>
  <si>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</si>
  <si>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</si>
  <si>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</si>
  <si>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</si>
  <si>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</si>
  <si>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</si>
  <si>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</si>
  <si>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</si>
  <si>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</si>
  <si>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</si>
  <si>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</si>
  <si>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</si>
  <si>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</si>
  <si>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</si>
  <si>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</si>
  <si>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</si>
  <si>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</si>
  <si>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</si>
  <si>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</si>
  <si>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</si>
  <si>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</si>
  <si>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</si>
  <si>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</si>
  <si>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</si>
  <si>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</si>
  <si>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</si>
  <si>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</si>
  <si>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</si>
  <si>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</si>
  <si>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</si>
  <si>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</si>
  <si>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</si>
  <si>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</si>
  <si>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</si>
  <si>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</si>
  <si>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</si>
  <si>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</si>
  <si>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</si>
  <si>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</si>
  <si>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</si>
  <si>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</si>
  <si>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</si>
  <si>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</si>
  <si>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</si>
  <si>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</si>
  <si>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</si>
  <si>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</si>
  <si>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</si>
  <si>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</si>
  <si>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</si>
  <si>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</si>
  <si>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</si>
  <si>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</si>
  <si>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</si>
  <si>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</si>
  <si>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</si>
  <si>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</si>
  <si>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</si>
  <si>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</si>
  <si>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</si>
  <si>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</si>
  <si>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</si>
  <si>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</si>
  <si>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</si>
  <si>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</si>
  <si>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</si>
  <si>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</si>
  <si>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</si>
  <si>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</si>
  <si>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</si>
  <si>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</si>
  <si>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</si>
  <si>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</si>
  <si>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</si>
  <si>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</si>
  <si>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</si>
  <si>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</si>
  <si>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</si>
  <si>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</si>
  <si>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</si>
  <si>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</si>
  <si>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</si>
  <si>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</si>
  <si>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</si>
  <si>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</si>
  <si>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</si>
  <si>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</si>
  <si>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</si>
  <si>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</si>
  <si>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</si>
  <si>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</si>
  <si>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</si>
  <si>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</si>
  <si>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</si>
  <si>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</si>
  <si>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</si>
  <si>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</si>
  <si>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</si>
  <si>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</si>
  <si>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</si>
  <si>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</si>
  <si>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</si>
  <si>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</si>
  <si>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</si>
  <si>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</si>
  <si>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</si>
  <si>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</si>
  <si>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</si>
  <si>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</si>
  <si>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</si>
  <si>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</si>
  <si>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</si>
  <si>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</si>
  <si>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</si>
  <si>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</si>
  <si>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</si>
  <si>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</si>
  <si>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</si>
  <si>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</si>
  <si>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</si>
  <si>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</si>
  <si>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</si>
  <si>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</si>
  <si>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</si>
  <si>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</si>
  <si>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</si>
  <si>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</si>
  <si>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</si>
  <si>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</si>
  <si>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</si>
  <si>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</si>
  <si>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</si>
  <si>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</si>
  <si>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</si>
  <si>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</si>
  <si>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</si>
  <si>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</si>
  <si>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</si>
  <si>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</si>
  <si>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</si>
  <si>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</si>
  <si>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</si>
  <si>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</si>
  <si>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</si>
  <si>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</si>
  <si>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</si>
  <si>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</si>
  <si>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</si>
  <si>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</si>
  <si>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</si>
  <si>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</si>
  <si>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</si>
  <si>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</si>
  <si>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</si>
  <si>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</si>
  <si>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</si>
  <si>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</si>
  <si>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</si>
  <si>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</si>
  <si>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</si>
  <si>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</si>
  <si>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</si>
  <si>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</si>
  <si>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</si>
  <si>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</si>
  <si>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</si>
  <si>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</si>
  <si>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</si>
  <si>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</si>
  <si>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</si>
  <si>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</si>
  <si>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</si>
  <si>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</si>
  <si>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</si>
  <si>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</si>
  <si>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</si>
  <si>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</si>
  <si>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</si>
  <si>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</si>
  <si>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</si>
  <si>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</si>
  <si>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</si>
  <si>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</si>
  <si>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</si>
  <si>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</si>
  <si>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</si>
  <si>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</si>
  <si>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</si>
  <si>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</si>
  <si>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</si>
  <si>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</si>
  <si>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</si>
  <si>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</si>
  <si>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</si>
  <si>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</si>
  <si>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</si>
  <si>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</si>
  <si>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</si>
  <si>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</si>
  <si>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</si>
  <si>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</si>
  <si>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</si>
  <si>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</si>
  <si>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</si>
  <si>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</si>
  <si>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</si>
  <si>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</si>
  <si>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</si>
  <si>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</si>
  <si>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</si>
  <si>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</si>
  <si>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</si>
  <si>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</si>
  <si>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</si>
  <si>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</si>
  <si>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</si>
  <si>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</si>
  <si>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</si>
  <si>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</si>
  <si>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</si>
  <si>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</si>
  <si>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</si>
  <si>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</si>
  <si>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</si>
  <si>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</si>
  <si>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</si>
  <si>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</si>
  <si>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</si>
  <si>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</si>
  <si>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</si>
  <si>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</si>
  <si>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</si>
  <si>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</si>
  <si>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</si>
  <si>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</si>
  <si>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</si>
  <si>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</si>
  <si>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</si>
  <si>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</si>
  <si>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</si>
  <si>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</si>
  <si>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</si>
  <si>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</si>
  <si>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</si>
  <si>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</si>
  <si>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</si>
  <si>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</si>
  <si>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</si>
  <si>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</si>
  <si>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</si>
  <si>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</si>
  <si>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</si>
  <si>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</si>
  <si>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</si>
  <si>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</si>
  <si>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</si>
  <si>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</si>
  <si>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</si>
  <si>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</si>
  <si>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</si>
  <si>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</si>
  <si>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</si>
  <si>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</si>
  <si>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</si>
  <si>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</si>
  <si>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</si>
  <si>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</si>
  <si>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</si>
  <si>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</si>
  <si>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</si>
  <si>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</si>
  <si>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</si>
  <si>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</si>
  <si>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</si>
  <si>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</si>
  <si>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</si>
  <si>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</si>
  <si>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</si>
  <si>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</si>
  <si>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</si>
  <si>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</si>
  <si>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</si>
  <si>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</si>
  <si>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</si>
  <si>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</si>
  <si>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</si>
  <si>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</si>
  <si>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</si>
  <si>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</si>
  <si>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</si>
  <si>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</si>
  <si>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</si>
  <si>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</si>
  <si>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</si>
  <si>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</si>
  <si>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</si>
  <si>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</si>
  <si>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</si>
  <si>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</si>
  <si>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</si>
  <si>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</si>
  <si>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</si>
  <si>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</si>
  <si>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</si>
  <si>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</si>
  <si>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</si>
  <si>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</si>
  <si>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</si>
  <si>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</si>
  <si>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</si>
  <si>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</si>
  <si>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</si>
  <si>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</si>
  <si>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</si>
  <si>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</si>
  <si>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</si>
  <si>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</si>
  <si>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</si>
  <si>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</si>
  <si>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</si>
  <si>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</si>
  <si>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</si>
  <si>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</si>
  <si>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</si>
  <si>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</si>
  <si>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</si>
  <si>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</si>
  <si>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</si>
  <si>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</si>
  <si>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</si>
  <si>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</si>
  <si>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</si>
  <si>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</si>
  <si>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</si>
  <si>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</si>
  <si>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</si>
  <si>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</si>
  <si>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</si>
  <si>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</si>
  <si>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</si>
  <si>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</si>
  <si>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</si>
  <si>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</si>
  <si>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</si>
  <si>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</si>
  <si>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</si>
  <si>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</si>
  <si>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</si>
  <si>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</si>
  <si>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</si>
  <si>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</si>
  <si>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</si>
  <si>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</si>
  <si>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</si>
  <si>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</si>
  <si>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</si>
  <si>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</si>
  <si>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</si>
  <si>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</si>
  <si>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</si>
  <si>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</si>
  <si>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</si>
  <si>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</si>
  <si>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</si>
  <si>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</si>
  <si>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</si>
  <si>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</si>
  <si>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</si>
  <si>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</si>
  <si>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</si>
  <si>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</si>
  <si>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</si>
  <si>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</si>
  <si>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</si>
  <si>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</si>
  <si>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</si>
  <si>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</si>
  <si>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</si>
  <si>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</si>
  <si>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</si>
  <si>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</si>
  <si>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</si>
  <si>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</si>
  <si>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</si>
  <si>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</si>
  <si>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</si>
  <si>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</si>
  <si>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</si>
  <si>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</si>
  <si>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</si>
  <si>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</si>
  <si>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</si>
  <si>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</si>
  <si>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</si>
  <si>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</si>
  <si>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</si>
  <si>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</si>
  <si>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</si>
  <si>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</si>
  <si>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</si>
  <si>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</si>
  <si>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</si>
  <si>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</si>
  <si>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</si>
  <si>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</si>
  <si>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</si>
  <si>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</si>
  <si>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</si>
  <si>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</si>
  <si>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</si>
  <si>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</si>
  <si>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</si>
  <si>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</si>
  <si>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</si>
  <si>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</si>
  <si>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</si>
  <si>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</si>
  <si>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</si>
  <si>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</si>
  <si>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</si>
  <si>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</si>
  <si>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</si>
  <si>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</si>
  <si>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</si>
  <si>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</si>
  <si>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</si>
  <si>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</si>
  <si>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</si>
  <si>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</si>
  <si>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</si>
  <si>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</si>
  <si>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</si>
  <si>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</si>
  <si>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</si>
  <si>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</si>
  <si>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</si>
  <si>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</si>
  <si>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</si>
  <si>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</si>
  <si>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</si>
  <si>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</si>
  <si>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</si>
  <si>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</si>
  <si>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</si>
  <si>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</si>
  <si>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</si>
  <si>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</si>
  <si>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</si>
  <si>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</si>
  <si>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</si>
  <si>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</si>
  <si>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</si>
  <si>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</si>
  <si>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</si>
  <si>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</si>
  <si>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</si>
  <si>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</si>
  <si>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</si>
  <si>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</si>
  <si>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</si>
  <si>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</si>
  <si>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</si>
  <si>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</si>
  <si>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</si>
  <si>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</si>
  <si>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</si>
  <si>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</si>
  <si>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</si>
  <si>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</si>
  <si>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</si>
  <si>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</si>
  <si>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</si>
  <si>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</si>
  <si>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</si>
  <si>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</si>
  <si>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</si>
  <si>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</si>
  <si>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</si>
  <si>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</si>
  <si>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</si>
  <si>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</si>
  <si>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</si>
  <si>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</si>
  <si>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</si>
  <si>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</si>
  <si>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</si>
  <si>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</si>
  <si>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</si>
  <si>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</si>
  <si>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</si>
  <si>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</si>
  <si>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</si>
  <si>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</si>
  <si>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</si>
  <si>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</si>
  <si>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</si>
  <si>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</si>
  <si>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</si>
  <si>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</si>
  <si>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</si>
  <si>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</si>
  <si>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</si>
  <si>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</si>
  <si>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</si>
  <si>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</si>
  <si>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</si>
  <si>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</si>
  <si>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</si>
  <si>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</si>
  <si>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</si>
  <si>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</si>
  <si>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</si>
  <si>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</si>
  <si>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</si>
  <si>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</si>
  <si>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</si>
  <si>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</si>
  <si>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</si>
  <si>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</si>
  <si>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</si>
  <si>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</si>
  <si>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</si>
  <si>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</si>
  <si>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</si>
  <si>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</si>
  <si>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</si>
  <si>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</si>
  <si>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</si>
  <si>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</si>
  <si>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</si>
  <si>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</si>
  <si>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</si>
  <si>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</si>
  <si>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</si>
  <si>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</si>
  <si>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</si>
  <si>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</si>
  <si>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</si>
  <si>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</si>
  <si>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</si>
  <si>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</si>
  <si>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</si>
  <si>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</si>
  <si>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</si>
  <si>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</si>
  <si>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</si>
  <si>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</si>
  <si>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</si>
  <si>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</si>
  <si>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</si>
  <si>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</si>
  <si>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</si>
  <si>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</si>
  <si>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</si>
  <si>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</si>
  <si>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</si>
  <si>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</si>
  <si>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</si>
  <si>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</si>
  <si>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</si>
  <si>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</si>
  <si>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</si>
  <si>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</si>
  <si>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</si>
  <si>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</si>
  <si>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</si>
  <si>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</si>
  <si>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</si>
  <si>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</si>
  <si>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</si>
  <si>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</si>
  <si>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</si>
  <si>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</si>
  <si>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</si>
  <si>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</si>
  <si>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</si>
  <si>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</si>
  <si>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</si>
  <si>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</si>
  <si>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</si>
  <si>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</si>
  <si>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</si>
  <si>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</si>
  <si>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</si>
  <si>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</si>
  <si>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</si>
  <si>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</si>
  <si>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</si>
  <si>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</si>
  <si>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</si>
  <si>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</si>
  <si>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</si>
  <si>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</si>
  <si>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</si>
  <si>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</si>
  <si>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</si>
  <si>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</si>
  <si>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</si>
  <si>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</si>
  <si>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</si>
  <si>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</si>
  <si>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</si>
  <si>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</si>
  <si>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</si>
  <si>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</si>
  <si>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</si>
  <si>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</si>
  <si>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</si>
  <si>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</si>
  <si>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</si>
  <si>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</si>
  <si>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</si>
  <si>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</si>
  <si>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</si>
  <si>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</si>
  <si>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</si>
  <si>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</si>
  <si>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</si>
  <si>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</si>
  <si>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</si>
  <si>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</si>
  <si>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</si>
  <si>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</si>
  <si>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</si>
  <si>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</si>
  <si>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</si>
  <si>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</si>
  <si>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</si>
  <si>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</si>
  <si>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</si>
  <si>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</si>
  <si>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</si>
  <si>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</si>
  <si>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</si>
  <si>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</si>
  <si>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</si>
  <si>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</si>
  <si>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</si>
  <si>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</si>
  <si>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</si>
  <si>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</si>
  <si>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</si>
  <si>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</si>
  <si>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</si>
  <si>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</si>
  <si>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</si>
  <si>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</si>
  <si>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</si>
  <si>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</si>
  <si>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</si>
  <si>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</si>
  <si>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</si>
  <si>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</si>
  <si>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</si>
  <si>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</si>
  <si>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</si>
  <si>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</si>
  <si>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</si>
  <si>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</si>
  <si>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</si>
  <si>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</si>
  <si>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</si>
  <si>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Standard Classt</t>
  </si>
  <si>
    <t>Row Labels</t>
  </si>
  <si>
    <t>Grand Total</t>
  </si>
  <si>
    <t>Sum of Sales</t>
  </si>
  <si>
    <t>Jan</t>
  </si>
  <si>
    <t>Feb</t>
  </si>
  <si>
    <t>Mar</t>
  </si>
  <si>
    <t>Apr</t>
  </si>
  <si>
    <t>May</t>
  </si>
  <si>
    <t>Jun</t>
  </si>
  <si>
    <t>Jul</t>
  </si>
  <si>
    <t>Aug</t>
  </si>
  <si>
    <t>Sep</t>
  </si>
  <si>
    <t>Oct</t>
  </si>
  <si>
    <t>Nov</t>
  </si>
  <si>
    <t>Dec</t>
  </si>
  <si>
    <t>Sum of Profit</t>
  </si>
  <si>
    <t>States</t>
  </si>
  <si>
    <t>Sum of Quantity</t>
  </si>
  <si>
    <t>Count of Order ID</t>
  </si>
  <si>
    <t>Sum of Field1</t>
  </si>
  <si>
    <t>2011</t>
  </si>
  <si>
    <t>2012</t>
  </si>
  <si>
    <t>2013</t>
  </si>
  <si>
    <t>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</si>
</sst>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 &quot;K&quot;"/>
    <numFmt numFmtId="166" formatCode="_([$$-409]* #,##0.00_);_([$$-409]* \(#,##0.00\);_([$$-409]* &quot;-&quot;??_);_(@_)"/>
    <numFmt numFmtId="167" formatCode="&quot;#&quot;\ \ 0"/>
  </numFmts>
  <fonts count="7" x14ac:knownFonts="1">
    <font>
      <sz val="11"/>
      <color theme="1"/>
      <name val="Calibri"/>
      <scheme val="minor"/>
    </font>
    <font>
      <sz val="12"/>
      <color rgb="FF000000"/>
      <name val="Calibri"/>
      <family val="2"/>
    </font>
    <font>
      <sz val="11"/>
      <color theme="1"/>
      <name val="Calibri"/>
      <family val="2"/>
      <scheme val="minor"/>
    </font>
    <font>
      <sz val="11"/>
      <color theme="1"/>
      <name val="Calibri"/>
      <family val="2"/>
    </font>
    <font>
      <sz val="11"/>
      <color theme="1"/>
      <name val="Lato"/>
    </font>
    <font>
      <sz val="11"/>
      <color theme="1"/>
      <name val="Calibri"/>
      <family val="2"/>
      <scheme val="minor"/>
    </font>
    <font>
      <sz val="11"/>
      <color theme="1"/>
      <name val="Futura Medium"/>
    </font>
  </fonts>
  <fills count="2">
    <fill>
      <patternFill patternType="none"/>
    </fill>
    <fill>
      <patternFill patternType="gray125"/>
    </fill>
  </fills>
  <borders count="14">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999999"/>
      </left>
      <right/>
      <top style="thin">
        <color indexed="65"/>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5" fillId="0" borderId="0" applyFont="0" applyFill="0" applyBorder="0" applyAlignment="0" applyProtection="0"/>
  </cellStyleXfs>
  <cellXfs count="33">
    <xf numFmtId="0" fontId="0" fillId="0" borderId="0" xfId="0"/>
    <xf numFmtId="0" fontId="1" fillId="0" borderId="0" xfId="0" applyFont="1"/>
    <xf numFmtId="0" fontId="2" fillId="0" borderId="0" xfId="0" applyFont="1"/>
    <xf numFmtId="14" fontId="3" fillId="0" borderId="0" xfId="0" applyNumberFormat="1" applyFont="1"/>
    <xf numFmtId="164" fontId="4" fillId="0" borderId="0" xfId="0" applyNumberFormat="1" applyFont="1"/>
    <xf numFmtId="0" fontId="0" fillId="0" borderId="1" xfId="0" pivotButton="1" applyBorder="1"/>
    <xf numFmtId="0" fontId="0" fillId="0" borderId="3" xfId="0" applyBorder="1"/>
    <xf numFmtId="0" fontId="0" fillId="0" borderId="1" xfId="0" applyBorder="1" applyAlignment="1">
      <alignment horizontal="left"/>
    </xf>
    <xf numFmtId="0" fontId="0" fillId="0" borderId="6" xfId="0" applyBorder="1" applyAlignment="1">
      <alignment horizontal="left"/>
    </xf>
    <xf numFmtId="0" fontId="0" fillId="0" borderId="0" xfId="0" pivotButton="1"/>
    <xf numFmtId="0" fontId="0" fillId="0" borderId="0" xfId="0" applyAlignment="1">
      <alignment horizontal="left"/>
    </xf>
    <xf numFmtId="165" fontId="0" fillId="0" borderId="0" xfId="0" applyNumberFormat="1"/>
    <xf numFmtId="0" fontId="0" fillId="0" borderId="2" xfId="0" applyBorder="1" applyAlignment="1">
      <alignment horizontal="left"/>
    </xf>
    <xf numFmtId="165" fontId="2" fillId="0" borderId="0" xfId="0" applyNumberFormat="1" applyFont="1"/>
    <xf numFmtId="10" fontId="0" fillId="0" borderId="3" xfId="0" applyNumberFormat="1" applyBorder="1"/>
    <xf numFmtId="10" fontId="0" fillId="0" borderId="4" xfId="0" applyNumberFormat="1" applyBorder="1"/>
    <xf numFmtId="10" fontId="0" fillId="0" borderId="5" xfId="0" applyNumberFormat="1" applyBorder="1"/>
    <xf numFmtId="166" fontId="0" fillId="0" borderId="0" xfId="0" applyNumberFormat="1"/>
    <xf numFmtId="167" fontId="0" fillId="0" borderId="0" xfId="0" applyNumberFormat="1"/>
    <xf numFmtId="10" fontId="0" fillId="0" borderId="0" xfId="1" applyNumberFormat="1" applyFont="1"/>
    <xf numFmtId="0" fontId="0" fillId="0" borderId="1" xfId="0" applyBorder="1"/>
    <xf numFmtId="0" fontId="0" fillId="0" borderId="8" xfId="0" applyBorder="1"/>
    <xf numFmtId="0" fontId="0" fillId="0" borderId="2" xfId="0" applyBorder="1"/>
    <xf numFmtId="0" fontId="0" fillId="0" borderId="9" xfId="0" applyBorder="1"/>
    <xf numFmtId="0" fontId="0" fillId="0" borderId="10" xfId="0" applyBorder="1"/>
    <xf numFmtId="0" fontId="0" fillId="0" borderId="11" xfId="0" applyBorder="1"/>
    <xf numFmtId="0" fontId="0" fillId="0" borderId="7" xfId="0" applyBorder="1" applyAlignment="1">
      <alignment horizontal="left"/>
    </xf>
    <xf numFmtId="0" fontId="0" fillId="0" borderId="7" xfId="0" applyBorder="1"/>
    <xf numFmtId="0" fontId="0" fillId="0" borderId="12" xfId="0" applyBorder="1"/>
    <xf numFmtId="0" fontId="0" fillId="0" borderId="13" xfId="0" applyBorder="1"/>
    <xf numFmtId="164" fontId="6" fillId="0" borderId="0" xfId="1" applyNumberFormat="1" applyFont="1" applyAlignment="1">
      <alignment horizontal="center" vertical="center"/>
    </xf>
    <xf numFmtId="0" fontId="0" fillId="0" borderId="4" xfId="0" applyBorder="1"/>
    <xf numFmtId="0" fontId="0" fillId="0" borderId="5" xfId="0" applyBorder="1"/>
  </cellXfs>
  <cellStyles count="2">
    <cellStyle name="Normal" xfId="0" builtinId="0"/>
    <cellStyle name="Per cent" xfId="1" builtinId="5"/>
  </cellStyles>
  <dxfs count="9">
    <dxf>
      <numFmt numFmtId="165" formatCode="\$\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dxf>
    <dxf>
      <font>
        <color theme="0"/>
      </font>
    </dxf>
    <dxf>
      <font>
        <color theme="0"/>
      </font>
    </dxf>
    <dxf>
      <font>
        <color theme="0"/>
      </font>
      <fill>
        <patternFill>
          <bgColor theme="1" tint="0.14996795556505021"/>
        </patternFill>
      </fill>
      <border diagonalUp="0" diagonalDown="0">
        <left/>
        <right/>
        <top/>
        <bottom/>
        <vertical/>
        <horizontal/>
      </border>
    </dxf>
    <dxf>
      <font>
        <b/>
        <i val="0"/>
        <color theme="0"/>
      </font>
      <fill>
        <patternFill>
          <bgColor theme="1" tint="0.14996795556505021"/>
        </patternFill>
      </fill>
      <border diagonalUp="0" diagonalDown="0">
        <left/>
        <right/>
        <top/>
        <bottom/>
        <vertical/>
        <horizontal/>
      </border>
    </dxf>
  </dxfs>
  <tableStyles count="2">
    <tableStyle name="AB" pivot="0" table="0" count="13" xr9:uid="{23E03E8E-1D70-1B4B-8F34-BF82AE292F13}">
      <tableStyleElement type="wholeTable" dxfId="8"/>
      <tableStyleElement type="headerRow" dxfId="7"/>
      <tableStyleElement type="firstRowStripe" dxfId="6"/>
      <tableStyleElement type="firstColumnStripe" dxfId="5"/>
      <tableStyleElement type="secondColumnStripe" dxfId="4"/>
    </tableStyle>
    <tableStyle name="Data-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Tanay Kedar.xlsx]Piechart!PivotTable5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Piechart!$B$3</c:f>
              <c:strCache>
                <c:ptCount val="1"/>
                <c:pt idx="0">
                  <c:v>Total</c:v>
                </c:pt>
              </c:strCache>
            </c:strRef>
          </c:tx>
          <c:explosion val="1"/>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F95-3E4B-B37A-E934EAD1799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F95-3E4B-B37A-E934EAD1799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F95-3E4B-B37A-E934EAD179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Piechart!$A$4:$A$7</c:f>
              <c:strCache>
                <c:ptCount val="3"/>
                <c:pt idx="0">
                  <c:v>Furniture</c:v>
                </c:pt>
                <c:pt idx="1">
                  <c:v>Office Supplies</c:v>
                </c:pt>
                <c:pt idx="2">
                  <c:v>Technology</c:v>
                </c:pt>
              </c:strCache>
            </c:strRef>
          </c:cat>
          <c:val>
            <c:numRef>
              <c:f>Piechart!$B$4:$B$7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FF71-5649-8177-AC66A24E7F5A}"/>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Tanay Kedar.xlsx]Top 5 Category!PivotTable7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Category'!$B$3</c:f>
              <c:strCache>
                <c:ptCount val="1"/>
                <c:pt idx="0">
                  <c:v>Total</c:v>
                </c:pt>
              </c:strCache>
            </c:strRef>
          </c:tx>
          <c:spPr>
            <a:solidFill>
              <a:schemeClr val="accent1"/>
            </a:solidFill>
            <a:ln>
              <a:noFill/>
            </a:ln>
            <a:effectLst/>
          </c:spPr>
          <c:invertIfNegative val="0"/>
          <c:cat>
            <c:strRef>
              <c:f>'Top 5 Category'!$A$4:$A$9</c:f>
              <c:strCache>
                <c:ptCount val="5"/>
                <c:pt idx="0">
                  <c:v>Binders</c:v>
                </c:pt>
                <c:pt idx="1">
                  <c:v>Tables</c:v>
                </c:pt>
                <c:pt idx="2">
                  <c:v>Storage</c:v>
                </c:pt>
                <c:pt idx="3">
                  <c:v>Chairs</c:v>
                </c:pt>
                <c:pt idx="4">
                  <c:v>Phones</c:v>
                </c:pt>
              </c:strCache>
            </c:strRef>
          </c:cat>
          <c:val>
            <c:numRef>
              <c:f>'Top 5 Category'!$B$4:$B$9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3934-534D-85DB-282D4FF350C2}"/>
            </c:ext>
          </c:extLst>
        </c:ser>
        <c:dLbls>
          <c:showLegendKey val="0"/>
          <c:showVal val="0"/>
          <c:showCatName val="0"/>
          <c:showSerName val="0"/>
          <c:showPercent val="0"/>
          <c:showBubbleSize val="0"/>
        </c:dLbls>
        <c:gapWidth val="219"/>
        <c:axId val="1947019535"/>
        <c:axId val="1947021247"/>
      </c:barChart>
      <c:catAx>
        <c:axId val="194701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021247"/>
        <c:crosses val="autoZero"/>
        <c:auto val="1"/>
        <c:lblAlgn val="ctr"/>
        <c:lblOffset val="100"/>
        <c:noMultiLvlLbl val="0"/>
      </c:catAx>
      <c:valAx>
        <c:axId val="1947021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01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Tanay Kedar.xlsx]KPI!PivotTable8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E33-884E-A0FB-C833254FCEEE}"/>
            </c:ext>
          </c:extLst>
        </c:ser>
        <c:dLbls>
          <c:showLegendKey val="0"/>
          <c:showVal val="0"/>
          <c:showCatName val="0"/>
          <c:showSerName val="0"/>
          <c:showPercent val="0"/>
          <c:showBubbleSize val="0"/>
        </c:dLbls>
        <c:smooth val="0"/>
        <c:axId val="1954237071"/>
        <c:axId val="1954165775"/>
      </c:lineChart>
      <c:catAx>
        <c:axId val="1954237071"/>
        <c:scaling>
          <c:orientation val="minMax"/>
        </c:scaling>
        <c:delete val="1"/>
        <c:axPos val="b"/>
        <c:numFmt formatCode="General" sourceLinked="1"/>
        <c:majorTickMark val="none"/>
        <c:minorTickMark val="none"/>
        <c:tickLblPos val="nextTo"/>
        <c:crossAx val="1954165775"/>
        <c:crosses val="autoZero"/>
        <c:auto val="1"/>
        <c:lblAlgn val="ctr"/>
        <c:lblOffset val="100"/>
        <c:noMultiLvlLbl val="0"/>
      </c:catAx>
      <c:valAx>
        <c:axId val="1954165775"/>
        <c:scaling>
          <c:orientation val="minMax"/>
        </c:scaling>
        <c:delete val="1"/>
        <c:axPos val="l"/>
        <c:numFmt formatCode="General" sourceLinked="1"/>
        <c:majorTickMark val="none"/>
        <c:minorTickMark val="none"/>
        <c:tickLblPos val="nextTo"/>
        <c:crossAx val="195423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Tanay Kedar.xlsx]KPI!PivotTable9</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6324-9645-9158-CBD66436C4E5}"/>
            </c:ext>
          </c:extLst>
        </c:ser>
        <c:dLbls>
          <c:showLegendKey val="0"/>
          <c:showVal val="0"/>
          <c:showCatName val="0"/>
          <c:showSerName val="0"/>
          <c:showPercent val="0"/>
          <c:showBubbleSize val="0"/>
        </c:dLbls>
        <c:smooth val="0"/>
        <c:axId val="215073904"/>
        <c:axId val="1954083103"/>
      </c:lineChart>
      <c:catAx>
        <c:axId val="215073904"/>
        <c:scaling>
          <c:orientation val="minMax"/>
        </c:scaling>
        <c:delete val="1"/>
        <c:axPos val="b"/>
        <c:numFmt formatCode="General" sourceLinked="1"/>
        <c:majorTickMark val="none"/>
        <c:minorTickMark val="none"/>
        <c:tickLblPos val="nextTo"/>
        <c:crossAx val="1954083103"/>
        <c:crosses val="autoZero"/>
        <c:auto val="1"/>
        <c:lblAlgn val="ctr"/>
        <c:lblOffset val="100"/>
        <c:noMultiLvlLbl val="0"/>
      </c:catAx>
      <c:valAx>
        <c:axId val="1954083103"/>
        <c:scaling>
          <c:orientation val="minMax"/>
        </c:scaling>
        <c:delete val="1"/>
        <c:axPos val="l"/>
        <c:numFmt formatCode="General" sourceLinked="1"/>
        <c:majorTickMark val="none"/>
        <c:minorTickMark val="none"/>
        <c:tickLblPos val="nextTo"/>
        <c:crossAx val="21507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Tanay Kedar.xlsx]KPI!PivotTable10</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B8E0-8844-AAF6-449494EB1720}"/>
            </c:ext>
          </c:extLst>
        </c:ser>
        <c:dLbls>
          <c:showLegendKey val="0"/>
          <c:showVal val="0"/>
          <c:showCatName val="0"/>
          <c:showSerName val="0"/>
          <c:showPercent val="0"/>
          <c:showBubbleSize val="0"/>
        </c:dLbls>
        <c:smooth val="0"/>
        <c:axId val="209910064"/>
        <c:axId val="209958208"/>
      </c:lineChart>
      <c:catAx>
        <c:axId val="209910064"/>
        <c:scaling>
          <c:orientation val="minMax"/>
        </c:scaling>
        <c:delete val="1"/>
        <c:axPos val="b"/>
        <c:numFmt formatCode="General" sourceLinked="1"/>
        <c:majorTickMark val="none"/>
        <c:minorTickMark val="none"/>
        <c:tickLblPos val="nextTo"/>
        <c:crossAx val="209958208"/>
        <c:crosses val="autoZero"/>
        <c:auto val="1"/>
        <c:lblAlgn val="ctr"/>
        <c:lblOffset val="100"/>
        <c:noMultiLvlLbl val="0"/>
      </c:catAx>
      <c:valAx>
        <c:axId val="209958208"/>
        <c:scaling>
          <c:orientation val="minMax"/>
        </c:scaling>
        <c:delete val="1"/>
        <c:axPos val="l"/>
        <c:numFmt formatCode="General" sourceLinked="1"/>
        <c:majorTickMark val="none"/>
        <c:minorTickMark val="none"/>
        <c:tickLblPos val="nextTo"/>
        <c:crossAx val="20991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Tanay Kedar.xlsx]KPI!PivotTable11</c:name>
    <c:fmtId val="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1509-B74D-A88A-5095A3F216BB}"/>
            </c:ext>
          </c:extLst>
        </c:ser>
        <c:dLbls>
          <c:showLegendKey val="0"/>
          <c:showVal val="0"/>
          <c:showCatName val="0"/>
          <c:showSerName val="0"/>
          <c:showPercent val="0"/>
          <c:showBubbleSize val="0"/>
        </c:dLbls>
        <c:smooth val="0"/>
        <c:axId val="210167248"/>
        <c:axId val="210168960"/>
      </c:lineChart>
      <c:catAx>
        <c:axId val="210167248"/>
        <c:scaling>
          <c:orientation val="minMax"/>
        </c:scaling>
        <c:delete val="1"/>
        <c:axPos val="b"/>
        <c:numFmt formatCode="General" sourceLinked="1"/>
        <c:majorTickMark val="none"/>
        <c:minorTickMark val="none"/>
        <c:tickLblPos val="nextTo"/>
        <c:crossAx val="210168960"/>
        <c:crosses val="autoZero"/>
        <c:auto val="1"/>
        <c:lblAlgn val="ctr"/>
        <c:lblOffset val="100"/>
        <c:noMultiLvlLbl val="0"/>
      </c:catAx>
      <c:valAx>
        <c:axId val="210168960"/>
        <c:scaling>
          <c:orientation val="minMax"/>
        </c:scaling>
        <c:delete val="1"/>
        <c:axPos val="l"/>
        <c:numFmt formatCode="General" sourceLinked="1"/>
        <c:majorTickMark val="none"/>
        <c:minorTickMark val="none"/>
        <c:tickLblPos val="nextTo"/>
        <c:crossAx val="2101672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Tanay Kedar.xlsx]KPI!PivotTable12</c:name>
    <c:fmtId val="1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7EB2-CB49-8DCD-0F7B0A34FDE9}"/>
            </c:ext>
          </c:extLst>
        </c:ser>
        <c:dLbls>
          <c:showLegendKey val="0"/>
          <c:showVal val="0"/>
          <c:showCatName val="0"/>
          <c:showSerName val="0"/>
          <c:showPercent val="0"/>
          <c:showBubbleSize val="0"/>
        </c:dLbls>
        <c:smooth val="0"/>
        <c:axId val="210337744"/>
        <c:axId val="210335680"/>
      </c:lineChart>
      <c:catAx>
        <c:axId val="210337744"/>
        <c:scaling>
          <c:orientation val="minMax"/>
        </c:scaling>
        <c:delete val="1"/>
        <c:axPos val="b"/>
        <c:numFmt formatCode="General" sourceLinked="1"/>
        <c:majorTickMark val="none"/>
        <c:minorTickMark val="none"/>
        <c:tickLblPos val="nextTo"/>
        <c:crossAx val="210335680"/>
        <c:crosses val="autoZero"/>
        <c:auto val="1"/>
        <c:lblAlgn val="ctr"/>
        <c:lblOffset val="100"/>
        <c:noMultiLvlLbl val="0"/>
      </c:catAx>
      <c:valAx>
        <c:axId val="210335680"/>
        <c:scaling>
          <c:orientation val="minMax"/>
        </c:scaling>
        <c:delete val="1"/>
        <c:axPos val="l"/>
        <c:numFmt formatCode="General" sourceLinked="1"/>
        <c:majorTickMark val="none"/>
        <c:minorTickMark val="none"/>
        <c:tickLblPos val="nextTo"/>
        <c:crossAx val="21033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Tanay Kedar.xlsx]Combo Chart!PivotTable3</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ln w="31750" cap="rnd">
            <a:solidFill>
              <a:schemeClr val="accent2"/>
            </a:solidFill>
            <a:round/>
          </a:ln>
          <a:effectLst/>
        </c:spPr>
        <c:marker>
          <c:symbol val="none"/>
        </c:marker>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B7D2-C340-B987-C4E0253AFC54}"/>
            </c:ext>
          </c:extLst>
        </c:ser>
        <c:dLbls>
          <c:showLegendKey val="0"/>
          <c:showVal val="0"/>
          <c:showCatName val="0"/>
          <c:showSerName val="0"/>
          <c:showPercent val="0"/>
          <c:showBubbleSize val="0"/>
        </c:dLbls>
        <c:gapWidth val="150"/>
        <c:axId val="972967856"/>
        <c:axId val="972969568"/>
      </c:barChart>
      <c:lineChart>
        <c:grouping val="standard"/>
        <c:varyColors val="0"/>
        <c:ser>
          <c:idx val="1"/>
          <c:order val="1"/>
          <c:tx>
            <c:strRef>
              <c:f>'Combo Chart'!$C$3</c:f>
              <c:strCache>
                <c:ptCount val="1"/>
                <c:pt idx="0">
                  <c:v>Sum of Profit</c:v>
                </c:pt>
              </c:strCache>
            </c:strRef>
          </c:tx>
          <c:spPr>
            <a:ln w="317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B7D2-C340-B987-C4E0253AFC54}"/>
            </c:ext>
          </c:extLst>
        </c:ser>
        <c:dLbls>
          <c:showLegendKey val="0"/>
          <c:showVal val="0"/>
          <c:showCatName val="0"/>
          <c:showSerName val="0"/>
          <c:showPercent val="0"/>
          <c:showBubbleSize val="0"/>
        </c:dLbls>
        <c:marker val="1"/>
        <c:smooth val="0"/>
        <c:axId val="972967856"/>
        <c:axId val="972969568"/>
      </c:lineChart>
      <c:catAx>
        <c:axId val="97296785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2969568"/>
        <c:crosses val="autoZero"/>
        <c:auto val="1"/>
        <c:lblAlgn val="ctr"/>
        <c:lblOffset val="100"/>
        <c:noMultiLvlLbl val="0"/>
      </c:catAx>
      <c:valAx>
        <c:axId val="972969568"/>
        <c:scaling>
          <c:orientation val="minMax"/>
        </c:scaling>
        <c:delete val="0"/>
        <c:axPos val="l"/>
        <c:majorGridlines>
          <c:spPr>
            <a:ln w="9525" cap="flat" cmpd="sng" algn="ctr">
              <a:solidFill>
                <a:schemeClr val="tx2">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2967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Tanay Kedar.xlsx]KPI!PivotTable8</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87917317607215"/>
          <c:y val="0.39285714285714285"/>
          <c:w val="0.87912082682392789"/>
          <c:h val="0.5714285714285714"/>
        </c:manualLayout>
      </c:layout>
      <c:lineChart>
        <c:grouping val="standard"/>
        <c:varyColors val="0"/>
        <c:ser>
          <c:idx val="0"/>
          <c:order val="0"/>
          <c:tx>
            <c:strRef>
              <c:f>KPI!$B$3</c:f>
              <c:strCache>
                <c:ptCount val="1"/>
                <c:pt idx="0">
                  <c:v>Total</c:v>
                </c:pt>
              </c:strCache>
            </c:strRef>
          </c:tx>
          <c:spPr>
            <a:ln w="38100"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0BCC-7E40-B3C0-B1F48DB88228}"/>
            </c:ext>
          </c:extLst>
        </c:ser>
        <c:dLbls>
          <c:showLegendKey val="0"/>
          <c:showVal val="0"/>
          <c:showCatName val="0"/>
          <c:showSerName val="0"/>
          <c:showPercent val="0"/>
          <c:showBubbleSize val="0"/>
        </c:dLbls>
        <c:smooth val="0"/>
        <c:axId val="1954237071"/>
        <c:axId val="1954165775"/>
      </c:lineChart>
      <c:catAx>
        <c:axId val="1954237071"/>
        <c:scaling>
          <c:orientation val="minMax"/>
        </c:scaling>
        <c:delete val="1"/>
        <c:axPos val="b"/>
        <c:numFmt formatCode="General" sourceLinked="1"/>
        <c:majorTickMark val="none"/>
        <c:minorTickMark val="none"/>
        <c:tickLblPos val="nextTo"/>
        <c:crossAx val="1954165775"/>
        <c:crosses val="autoZero"/>
        <c:auto val="1"/>
        <c:lblAlgn val="ctr"/>
        <c:lblOffset val="100"/>
        <c:noMultiLvlLbl val="0"/>
      </c:catAx>
      <c:valAx>
        <c:axId val="1954165775"/>
        <c:scaling>
          <c:orientation val="minMax"/>
        </c:scaling>
        <c:delete val="1"/>
        <c:axPos val="l"/>
        <c:numFmt formatCode="General" sourceLinked="1"/>
        <c:majorTickMark val="none"/>
        <c:minorTickMark val="none"/>
        <c:tickLblPos val="nextTo"/>
        <c:crossAx val="195423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Tanay Kedar.xlsx]KPI!PivotTable9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478260869565216E-2"/>
          <c:y val="0.1111111111111111"/>
          <c:w val="0.91304347826086951"/>
          <c:h val="0.51111111111111107"/>
        </c:manualLayout>
      </c:layout>
      <c:lineChart>
        <c:grouping val="standard"/>
        <c:varyColors val="0"/>
        <c:ser>
          <c:idx val="0"/>
          <c:order val="0"/>
          <c:tx>
            <c:strRef>
              <c:f>KPI!$E$3</c:f>
              <c:strCache>
                <c:ptCount val="1"/>
                <c:pt idx="0">
                  <c:v>Total</c:v>
                </c:pt>
              </c:strCache>
            </c:strRef>
          </c:tx>
          <c:spPr>
            <a:ln w="38100" cap="rnd">
              <a:solidFill>
                <a:schemeClr val="bg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AECF-1948-8994-47475BB6DD3A}"/>
            </c:ext>
          </c:extLst>
        </c:ser>
        <c:dLbls>
          <c:showLegendKey val="0"/>
          <c:showVal val="0"/>
          <c:showCatName val="0"/>
          <c:showSerName val="0"/>
          <c:showPercent val="0"/>
          <c:showBubbleSize val="0"/>
        </c:dLbls>
        <c:smooth val="0"/>
        <c:axId val="215073904"/>
        <c:axId val="1954083103"/>
      </c:lineChart>
      <c:catAx>
        <c:axId val="215073904"/>
        <c:scaling>
          <c:orientation val="minMax"/>
        </c:scaling>
        <c:delete val="1"/>
        <c:axPos val="b"/>
        <c:numFmt formatCode="General" sourceLinked="1"/>
        <c:majorTickMark val="none"/>
        <c:minorTickMark val="none"/>
        <c:tickLblPos val="nextTo"/>
        <c:crossAx val="1954083103"/>
        <c:crosses val="autoZero"/>
        <c:auto val="1"/>
        <c:lblAlgn val="ctr"/>
        <c:lblOffset val="100"/>
        <c:noMultiLvlLbl val="0"/>
      </c:catAx>
      <c:valAx>
        <c:axId val="1954083103"/>
        <c:scaling>
          <c:orientation val="minMax"/>
        </c:scaling>
        <c:delete val="1"/>
        <c:axPos val="l"/>
        <c:numFmt formatCode="General" sourceLinked="1"/>
        <c:majorTickMark val="none"/>
        <c:minorTickMark val="none"/>
        <c:tickLblPos val="nextTo"/>
        <c:crossAx val="21507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Tanay Kedar.xlsx]KPI!PivotTable10</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94160583941604E-2"/>
          <c:y val="0.20454545454545456"/>
          <c:w val="0.83941605839416056"/>
          <c:h val="0.5"/>
        </c:manualLayout>
      </c:layout>
      <c:lineChart>
        <c:grouping val="standard"/>
        <c:varyColors val="0"/>
        <c:ser>
          <c:idx val="0"/>
          <c:order val="0"/>
          <c:tx>
            <c:strRef>
              <c:f>KPI!$H$3</c:f>
              <c:strCache>
                <c:ptCount val="1"/>
                <c:pt idx="0">
                  <c:v>Total</c:v>
                </c:pt>
              </c:strCache>
            </c:strRef>
          </c:tx>
          <c:spPr>
            <a:ln w="38100" cap="rnd">
              <a:solidFill>
                <a:schemeClr val="bg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BAF0-1643-9062-A43800761986}"/>
            </c:ext>
          </c:extLst>
        </c:ser>
        <c:dLbls>
          <c:showLegendKey val="0"/>
          <c:showVal val="0"/>
          <c:showCatName val="0"/>
          <c:showSerName val="0"/>
          <c:showPercent val="0"/>
          <c:showBubbleSize val="0"/>
        </c:dLbls>
        <c:smooth val="0"/>
        <c:axId val="209910064"/>
        <c:axId val="209958208"/>
      </c:lineChart>
      <c:catAx>
        <c:axId val="209910064"/>
        <c:scaling>
          <c:orientation val="minMax"/>
        </c:scaling>
        <c:delete val="1"/>
        <c:axPos val="b"/>
        <c:numFmt formatCode="General" sourceLinked="1"/>
        <c:majorTickMark val="none"/>
        <c:minorTickMark val="none"/>
        <c:tickLblPos val="nextTo"/>
        <c:crossAx val="209958208"/>
        <c:crosses val="autoZero"/>
        <c:auto val="1"/>
        <c:lblAlgn val="ctr"/>
        <c:lblOffset val="100"/>
        <c:noMultiLvlLbl val="0"/>
      </c:catAx>
      <c:valAx>
        <c:axId val="209958208"/>
        <c:scaling>
          <c:orientation val="minMax"/>
        </c:scaling>
        <c:delete val="1"/>
        <c:axPos val="l"/>
        <c:numFmt formatCode="General" sourceLinked="1"/>
        <c:majorTickMark val="none"/>
        <c:minorTickMark val="none"/>
        <c:tickLblPos val="nextTo"/>
        <c:crossAx val="20991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Tanay Kedar.xlsx]KPI!PivotTable11</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30538239080155E-2"/>
          <c:y val="0.13333333333333333"/>
          <c:w val="0.8523489932885906"/>
          <c:h val="0.51111111111111107"/>
        </c:manualLayout>
      </c:layout>
      <c:lineChart>
        <c:grouping val="standard"/>
        <c:varyColors val="0"/>
        <c:ser>
          <c:idx val="0"/>
          <c:order val="0"/>
          <c:tx>
            <c:strRef>
              <c:f>KPI!$K$3</c:f>
              <c:strCache>
                <c:ptCount val="1"/>
                <c:pt idx="0">
                  <c:v>Total</c:v>
                </c:pt>
              </c:strCache>
            </c:strRef>
          </c:tx>
          <c:spPr>
            <a:ln w="38100" cap="rnd">
              <a:solidFill>
                <a:schemeClr val="bg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F51E-0C47-9D02-9C8CB5E072F6}"/>
            </c:ext>
          </c:extLst>
        </c:ser>
        <c:dLbls>
          <c:showLegendKey val="0"/>
          <c:showVal val="0"/>
          <c:showCatName val="0"/>
          <c:showSerName val="0"/>
          <c:showPercent val="0"/>
          <c:showBubbleSize val="0"/>
        </c:dLbls>
        <c:smooth val="0"/>
        <c:axId val="210167248"/>
        <c:axId val="210168960"/>
      </c:lineChart>
      <c:catAx>
        <c:axId val="210167248"/>
        <c:scaling>
          <c:orientation val="minMax"/>
        </c:scaling>
        <c:delete val="1"/>
        <c:axPos val="b"/>
        <c:numFmt formatCode="General" sourceLinked="1"/>
        <c:majorTickMark val="none"/>
        <c:minorTickMark val="none"/>
        <c:tickLblPos val="nextTo"/>
        <c:crossAx val="210168960"/>
        <c:crosses val="autoZero"/>
        <c:auto val="1"/>
        <c:lblAlgn val="ctr"/>
        <c:lblOffset val="100"/>
        <c:noMultiLvlLbl val="0"/>
      </c:catAx>
      <c:valAx>
        <c:axId val="210168960"/>
        <c:scaling>
          <c:orientation val="minMax"/>
        </c:scaling>
        <c:delete val="1"/>
        <c:axPos val="l"/>
        <c:numFmt formatCode="General" sourceLinked="1"/>
        <c:majorTickMark val="none"/>
        <c:minorTickMark val="none"/>
        <c:tickLblPos val="nextTo"/>
        <c:crossAx val="2101672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Tanay Kedar.xlsx]Combo Chart!PivotTable3</c:name>
    <c:fmtId val="2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none"/>
        </c:marker>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0DFE-7B4C-8254-2ACC962FD4BC}"/>
            </c:ext>
          </c:extLst>
        </c:ser>
        <c:dLbls>
          <c:showLegendKey val="0"/>
          <c:showVal val="1"/>
          <c:showCatName val="0"/>
          <c:showSerName val="0"/>
          <c:showPercent val="0"/>
          <c:showBubbleSize val="0"/>
        </c:dLbls>
        <c:gapWidth val="150"/>
        <c:overlap val="-25"/>
        <c:axId val="972967856"/>
        <c:axId val="972969568"/>
      </c:barChart>
      <c:lineChart>
        <c:grouping val="standard"/>
        <c:varyColors val="0"/>
        <c:ser>
          <c:idx val="1"/>
          <c:order val="1"/>
          <c:tx>
            <c:strRef>
              <c:f>'Combo Chart'!$C$3</c:f>
              <c:strCache>
                <c:ptCount val="1"/>
                <c:pt idx="0">
                  <c:v>Sum of Profit</c:v>
                </c:pt>
              </c:strCache>
            </c:strRef>
          </c:tx>
          <c:spPr>
            <a:ln w="317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0DFE-7B4C-8254-2ACC962FD4BC}"/>
            </c:ext>
          </c:extLst>
        </c:ser>
        <c:dLbls>
          <c:showLegendKey val="0"/>
          <c:showVal val="1"/>
          <c:showCatName val="0"/>
          <c:showSerName val="0"/>
          <c:showPercent val="0"/>
          <c:showBubbleSize val="0"/>
        </c:dLbls>
        <c:marker val="1"/>
        <c:smooth val="0"/>
        <c:axId val="972967856"/>
        <c:axId val="972969568"/>
      </c:lineChart>
      <c:catAx>
        <c:axId val="9729678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2969568"/>
        <c:crosses val="autoZero"/>
        <c:auto val="1"/>
        <c:lblAlgn val="ctr"/>
        <c:lblOffset val="100"/>
        <c:noMultiLvlLbl val="0"/>
      </c:catAx>
      <c:valAx>
        <c:axId val="972969568"/>
        <c:scaling>
          <c:orientation val="minMax"/>
        </c:scaling>
        <c:delete val="1"/>
        <c:axPos val="l"/>
        <c:numFmt formatCode="\$\ 0.00,\ &quot;K&quot;" sourceLinked="1"/>
        <c:majorTickMark val="none"/>
        <c:minorTickMark val="none"/>
        <c:tickLblPos val="nextTo"/>
        <c:crossAx val="972967856"/>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Tanay Kedar.xlsx]Piechart!PivotTable5</c:name>
    <c:fmtId val="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5">
              <a:lumMod val="60000"/>
              <a:lumOff val="40000"/>
            </a:schemeClr>
          </a:solidFill>
          <a:ln>
            <a:solidFill>
              <a:schemeClr val="accent1">
                <a:lumMod val="20000"/>
                <a:lumOff val="80000"/>
              </a:schemeClr>
            </a:solid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92D050"/>
          </a:solidFill>
          <a:ln>
            <a:solidFill>
              <a:schemeClr val="accent6">
                <a:lumMod val="40000"/>
                <a:lumOff val="60000"/>
              </a:schemeClr>
            </a:solid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Piechart!$B$3</c:f>
              <c:strCache>
                <c:ptCount val="1"/>
                <c:pt idx="0">
                  <c:v>Total</c:v>
                </c:pt>
              </c:strCache>
            </c:strRef>
          </c:tx>
          <c:explosion val="2"/>
          <c:dPt>
            <c:idx val="0"/>
            <c:bubble3D val="0"/>
            <c:spPr>
              <a:solidFill>
                <a:schemeClr val="accent5">
                  <a:lumMod val="60000"/>
                  <a:lumOff val="40000"/>
                </a:schemeClr>
              </a:solidFill>
              <a:ln>
                <a:solidFill>
                  <a:schemeClr val="accent1">
                    <a:lumMod val="20000"/>
                    <a:lumOff val="8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575-1844-A54A-2F0EA89D991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575-1844-A54A-2F0EA89D9916}"/>
              </c:ext>
            </c:extLst>
          </c:dPt>
          <c:dPt>
            <c:idx val="2"/>
            <c:bubble3D val="0"/>
            <c:spPr>
              <a:solidFill>
                <a:srgbClr val="92D050"/>
              </a:solidFill>
              <a:ln>
                <a:solidFill>
                  <a:schemeClr val="accent6">
                    <a:lumMod val="40000"/>
                    <a:lumOff val="6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575-1844-A54A-2F0EA89D991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Piechart!$A$4:$A$7</c:f>
              <c:strCache>
                <c:ptCount val="3"/>
                <c:pt idx="0">
                  <c:v>Furniture</c:v>
                </c:pt>
                <c:pt idx="1">
                  <c:v>Office Supplies</c:v>
                </c:pt>
                <c:pt idx="2">
                  <c:v>Technology</c:v>
                </c:pt>
              </c:strCache>
            </c:strRef>
          </c:cat>
          <c:val>
            <c:numRef>
              <c:f>Piechart!$B$4:$B$7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8575-1844-A54A-2F0EA89D9916}"/>
            </c:ext>
          </c:extLst>
        </c:ser>
        <c:dLbls>
          <c:showLegendKey val="0"/>
          <c:showVal val="0"/>
          <c:showCatName val="1"/>
          <c:showSerName val="0"/>
          <c:showPercent val="1"/>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 Tanay Kedar.xlsx]Top 5 Category!PivotTable7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00,\ &quot;K&quot;" sourceLinked="0"/>
          <c:spPr>
            <a:noFill/>
            <a:ln>
              <a:noFill/>
            </a:ln>
            <a:effectLst/>
          </c:spPr>
          <c:txPr>
            <a:bodyPr rot="0" spcFirstLastPara="1" vertOverflow="ellipsis" vert="horz" wrap="square" anchor="ctr" anchorCtr="1"/>
            <a:lstStyle/>
            <a:p>
              <a:pPr>
                <a:defRPr sz="900" b="1" i="1" u="none" strike="noStrike" kern="1200" baseline="0">
                  <a:pattFill prst="pct5">
                    <a:fgClr>
                      <a:schemeClr val="accent1"/>
                    </a:fgClr>
                    <a:bgClr>
                      <a:schemeClr val="bg1"/>
                    </a:bgClr>
                  </a:patt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25840519935009"/>
          <c:y val="0.39547410808176664"/>
          <c:w val="0.7860908011498563"/>
          <c:h val="0.5914965759573213"/>
        </c:manualLayout>
      </c:layout>
      <c:barChart>
        <c:barDir val="bar"/>
        <c:grouping val="clustered"/>
        <c:varyColors val="0"/>
        <c:ser>
          <c:idx val="0"/>
          <c:order val="0"/>
          <c:tx>
            <c:strRef>
              <c:f>'Top 5 Category'!$B$3</c:f>
              <c:strCache>
                <c:ptCount val="1"/>
                <c:pt idx="0">
                  <c:v>Total</c:v>
                </c:pt>
              </c:strCache>
            </c:strRef>
          </c:tx>
          <c:spPr>
            <a:solidFill>
              <a:schemeClr val="accent1"/>
            </a:solidFill>
            <a:ln>
              <a:noFill/>
            </a:ln>
            <a:effectLst/>
          </c:spPr>
          <c:invertIfNegative val="0"/>
          <c:dLbls>
            <c:numFmt formatCode="\$\ 0.00,\ &quot;K&quot;" sourceLinked="0"/>
            <c:spPr>
              <a:noFill/>
              <a:ln>
                <a:noFill/>
              </a:ln>
              <a:effectLst/>
            </c:spPr>
            <c:txPr>
              <a:bodyPr rot="0" spcFirstLastPara="1" vertOverflow="ellipsis" vert="horz" wrap="square" anchor="ctr" anchorCtr="1"/>
              <a:lstStyle/>
              <a:p>
                <a:pPr>
                  <a:defRPr sz="900" b="1" i="1" u="none" strike="noStrike" kern="1200" baseline="0">
                    <a:pattFill prst="pct5">
                      <a:fgClr>
                        <a:schemeClr val="accent1"/>
                      </a:fgClr>
                      <a:bgClr>
                        <a:schemeClr val="bg1"/>
                      </a:bgClr>
                    </a:patt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Category'!$A$4:$A$9</c:f>
              <c:strCache>
                <c:ptCount val="5"/>
                <c:pt idx="0">
                  <c:v>Binders</c:v>
                </c:pt>
                <c:pt idx="1">
                  <c:v>Tables</c:v>
                </c:pt>
                <c:pt idx="2">
                  <c:v>Storage</c:v>
                </c:pt>
                <c:pt idx="3">
                  <c:v>Chairs</c:v>
                </c:pt>
                <c:pt idx="4">
                  <c:v>Phones</c:v>
                </c:pt>
              </c:strCache>
            </c:strRef>
          </c:cat>
          <c:val>
            <c:numRef>
              <c:f>'Top 5 Category'!$B$4:$B$9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4581-4348-BA40-E93E1D96464C}"/>
            </c:ext>
          </c:extLst>
        </c:ser>
        <c:dLbls>
          <c:showLegendKey val="0"/>
          <c:showVal val="1"/>
          <c:showCatName val="0"/>
          <c:showSerName val="0"/>
          <c:showPercent val="0"/>
          <c:showBubbleSize val="0"/>
        </c:dLbls>
        <c:gapWidth val="100"/>
        <c:overlap val="-25"/>
        <c:axId val="1947019535"/>
        <c:axId val="1947021247"/>
      </c:barChart>
      <c:catAx>
        <c:axId val="194701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pattFill prst="pct5">
                  <a:fgClr>
                    <a:schemeClr val="accent1"/>
                  </a:fgClr>
                  <a:bgClr>
                    <a:schemeClr val="bg1"/>
                  </a:bgClr>
                </a:pattFill>
                <a:latin typeface="+mn-lt"/>
                <a:ea typeface="+mn-ea"/>
                <a:cs typeface="+mn-cs"/>
              </a:defRPr>
            </a:pPr>
            <a:endParaRPr lang="en-US"/>
          </a:p>
        </c:txPr>
        <c:crossAx val="1947021247"/>
        <c:crosses val="autoZero"/>
        <c:auto val="1"/>
        <c:lblAlgn val="ctr"/>
        <c:lblOffset val="100"/>
        <c:noMultiLvlLbl val="0"/>
      </c:catAx>
      <c:valAx>
        <c:axId val="1947021247"/>
        <c:scaling>
          <c:orientation val="minMax"/>
        </c:scaling>
        <c:delete val="1"/>
        <c:axPos val="b"/>
        <c:numFmt formatCode="General" sourceLinked="1"/>
        <c:majorTickMark val="none"/>
        <c:minorTickMark val="none"/>
        <c:tickLblPos val="nextTo"/>
        <c:crossAx val="19470195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pattFill prst="pct5">
                <a:fgClr>
                  <a:schemeClr val="accent1"/>
                </a:fgClr>
                <a:bgClr>
                  <a:schemeClr val="bg1"/>
                </a:bgClr>
              </a:patt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attFill prst="pct5">
            <a:fgClr>
              <a:schemeClr val="accent1"/>
            </a:fgClr>
            <a:bgClr>
              <a:schemeClr val="bg1"/>
            </a:bgClr>
          </a:patt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793F18CD-468C-DE4A-9E9F-77DA84600013}">
          <cx:tx>
            <cx:txData>
              <cx:f>_xlchart.v1.1</cx:f>
              <cx:v>Profit</cx:v>
            </cx:txData>
          </cx:tx>
          <cx:dataPt idx="3"/>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436D3FCF-155A-444E-9636-F7F6E0003251}">
          <cx:tx>
            <cx:txData>
              <cx:f>_xlchart.v5.5</cx:f>
              <cx:v>Sum of Sales</cx:v>
            </cx:txData>
          </cx:tx>
          <cx:dataId val="0"/>
          <cx:layoutPr>
            <cx:geography cultureLanguage="en-GB" cultureRegion="IN" attribution="Powered by Bing">
              <cx:geoCache provider="{E9337A44-BEBE-4D9F-B70C-5C5E7DAFC167}">
                <cx:binary>7H1Zc9tIsu5fcfj5QF0bUKiJ6YlogBRJUZtlWbb8gqAlGSigsBb2X38TImlT0NKnD3XiXkZcTUdP
2xQTWfVV7pmFf9+1/7pTD6viQxurRP/rrv3zY1CW2b/++EPfBQ/xSh/F8q5IdfqzPLpL4z/Snz/l
3cMf98WqkYn/B0GY/XEXrIryof34n38DNf8hPU3vVqVMk0/VQ9FdPehKlfqNz1786MNdWiXl8HUf
KP358Usiy4f7D5/LVfmgP354SEpZdtdd9vDnxye/+fHDH2N6z579QQF7ZXUP36XiyETU5Ixy9PhD
P35QaeJvPjaEOELYphYVTDz+sO2zz1cxfP+/zdYjU6v7++JB6w+b/3/29Screfap1Km73hQ3HXj/
8vlxsX883fT//Hv0F7D80d/s4DLeq7/7CFiPZTKRuizkXYn//DgrVsn9h+u0XKntzqxRefKLLzH6
d49aH5wXGXzGxdcuBbb8v+Pg6U69dS4YOQK4LWJhc427/fRcYMSPTBMzZiK0/oXts9fnYsPQf314
44A83aGXD8hrdJ5898+PX28//o3A/D95eL4+6PLDjSx8mcjVdgNfOz7/ffCofWQxYnIbkzU2/Cl4
NjqyMOVUIPxL6NcKZQPeLlv7Q/gmtTGQNwcJ5OVDkuhO1at3xZGhI1tYlrDXKCGEn+LI+ZFNbVtw
vpFBENJdHHe52hvGN4mNULz86yBR/JxWZfBhsopAm293cn9pZOyIUQszk/MXpRFk8IhQxAS2RsZ1
l5+98XuT2Ai/z5ODxO/8ofkwX8WZDmTx8I4A0iPLNi0sKBi74WfkI3F8BNhaRCCx/pxsn71Wp0/Y
2hvHt6mNgDyfHySQX1cAYeKXabLdyXcQQ37EMAZX135FDAkCj8ZiNmJrqwjKdleZ/uZpbwjfIDXC
7+shK1J3VaRKJu+oSik9EghCEYJ/Oy670Qo4NrZgyMYYr1Wt9RTDtQ7c8rU3jn9DboTlZ/cgZfEi
Uqsgjd8TRfPItClj1kadjt0aAaEFsilCW4MpnqK45Whv/F4lNELuYnmQyF0/tCu93br9FSjFR8yi
NgPpWps5UJC7wgepAkopAW90E3WMvNFHdvbG7GUqI8Cuvx0kYOdp8b/hf4LhA+BAK9K1UgRx2sVt
8D+ZJSghG6U5ErddrvaG701iIxTPD9MLvQogO/VhoRUkht5P+hg+sohNhGlvQATp2kVxcEKxbSOL
bRI24KTuui+7XO2N4pvERiheLQ5SFv8XsjJg1jCxBbU2DugYQcjaQKhvCrT5fITglqO90XuV0Ai5
m8N0PocA6TYtou3539/yDclQKggD67a2fIDME9kzQTYRghBxkyQfuZ1bjvZG7lVCI+TObw9S5q4h
iwblgYd3jN2peWQz8EcQqMbHH4jNd6GzrSPKKKS5+QZacGp21eYvlvbG7nVKI/Cuzw8SPDcF8O5K
eVeV2y18B8kbUismNuk29TLyOTk54tQmkOg2tw9d51x2uNkbubdojbBzrw8Su/OHenW/2u7g/rBB
VZFCKoWZ9HdielfqMLaOLNOkNt+I5Ujq1vzsDdwrZEaYnR9myeH84Uex0tE7ogYupkk4FIa49aKu
hADPhrofaNONLh3J3Jajd8BtvbRnhMbITQ9T2h7DvG0W6h2lDvIqVFD+S+pGZT8ujrANQmdZG3zH
bsoTvp5t/tosvqQcXi7drkO97TKfkRtj6R4klmdpUq7eM8XJ+BECa4cFZy/6mhgJKO5CIGFRtj06
a5O3YeXZRv9T3F6jMwLs7DBN3bZ140P684Obqir+8c6Vd4EYFN4HcHYtHpRqEYYSESTQ1vH7CLyX
2Nobyf8W0RGsk8OUwy/lKtiKw0sq6h93RVEy2EGySVGPogaoLxxZ3CaEWCMdOvCxN24vEhnh9OUw
xe9MDiHe+9bXhxBOYEa3bskoRhDsCAsoJ0CCc3tCNgpzy8vegP1a1TNKI9TODjO2O1vJ5B2DcmYC
YhZYMbrJVY4cFUscEQzJFMRfbjp8ZOfZVv9jOzcs6hmVMWCH6WKCZUuL1X26PfDvoBJtaAi0TROx
34mSXQOHEXifYPmgVXT70G0kvmbl2U7/U7y2a3pGaASZe3GYnqS8C6S/es+OB3Zkc8YFuCNrn2OU
cLZNSJ4gAdnml6vlZxuOnm34P0XuVUIj5M4OtFTwUMQQBmyP/f6yBh1jiJsE/jdONJMjC3pyhWVv
SnmjCPxmzcnegL1GZ4TXzWH6ILOHFDpu3zFxQgEWBllI8ELWMdvIA7EpVGChwx46U37FdGsZWqvI
DUN7w/YanRFss78OVEFqLeGfLJPvJ2oAHWT+IQ+58USEeBq32RBtm1DcYWRj9kb+/tnA0ZqpveF7
i9YIwrPPBwnhX2r1Y/WurUQAHziSEIiNXEio69gMEikEbZpRANddkdtwsjdmr9EZ4fXX6WHiVUSr
RL9rExH4JEP+mL4yVyIINEsLbJrmyznmvzYc7Q/ca4TGyF0dJHJfpb5LEy3f152EMTBhUmtT1Hmu
Kjm0f5mmgNa94WcUCPxiaW/sXqc0Au/r4iDBW6TNO3on0L0AgbQFM34vZ5QFhXZLhCyMNp+PTNzA
zd6QvUhkhNbiQP2Sldaru6DSD2Wpt1bmHYIAcgRNCeA0Qoz2+DNyKqHhy0IwuwlF1O1DN2mtXX72
Bu7sTWojBM8OE8GLQL5jpgSmthgYMKjgvFz8tsFnQVCmo+z3yO2uazJwszdsLxIZoXUxP0jtOLjJ
aVXI7anfX9RgXhKa8sDj2Ex+oFG6f3BKOKccbztkR2H3lqO9UXuV0Ai5s8NMcZ2mldTyXculFB0J
aEpAFoxnrX+exm8Cg7+JoVJjb4RxVHf7xdLe2L1OaQTe6WEqyYWCWZ5UvqeFQ0eYsOF2gU2a/7lD
iZltUfNXcL4V+bWh23K0N3SvEhohtzjMKO4YEvDyPdu7iH1kgp8PJbe1ZzIe4AELx2ywb2QY4hl+
RpHAhqG9cXuNzgi248OEbQlOQXUXddtD/w52DjrQCSe2Zf6e0Nmt4UBBgNgcLB3e4Dayc1uO9gbu
VUIj5Ja3B+mhDG3aZw+tvHtHr5LCFDmB3jzMNs1bIFO72GFkHWGYmoNOZwgUdv3J39zsjdsbpEbI
nZ8dJHKLe5h13G7f/gIHhRzo94GWSfZyBQ5jBulliAVg7GP71I1tGxjZG6/H5TyjMoJqMTlIqIaz
ePJQ6Id3VJAQusGQHIIc16aQMwoEOMAFpQK49GnjbI68yd88Pdv0tUS+dKRe6Z78tbxnpEb4nZ8c
JH6TB7VqVu95TwN0nSMo5Vhk21Yy8ie5CXOOtsUo3vTgjWRuy9GzDf+n2L1KaITcZHqQyJ2tiu59
hxshABfgmQBuT40atyBVApcY/bp9bORIbjnZG7FXCY0QOztMXemulPyZFu96ORHlR8SELi5oHlk7
+aP8JFzBALdMcRgo2Bq/pxbuN097o/cGqRF+7mHG3hfFg/+ud6HAPRowBwCxtfVi1gQ/3oUCeRXo
6HqK2pqTvRF7hcwIrYvDrL0t37tmakM4zWDuBu75evwZSZqA9KUNtzTCPY5rNEeYrfnZG7NXyIww
W34+SJv2VyH79D3nOCBeA7sFecftTPCoQeGxhXwY1of2ki2ou1HbhqG9UXuNzgi2v74fJGyL5P6d
88niaOiGZPa2/2AUZkNfCUAKLZPbUfCRD7lhaG/YXqMzgm3xf6mf/PULVX9dKjpZlavp4y21Oxed
vv3p9q7T0Vc32YyXYqfNR4v7Pz9iCpK0c/vtQORJHmQO4YaUW3O285WHlS7//GhgE3pTEEdQmYPG
dAxdXx8/NHB35fCRBVf0MYuBK2PDPX7QvfLxQzJMy/35kRC4vA/cHGFCkZ3BFR3gwkJ5avgIg1cL
saSN4HY/qB1BHeLXDcGXqerAov/ajs2fPyRVfJnKpNR/fjShWzdb/9rAK4MRBttkAtiyYJidwQmF
z+9WV3BPGvw2/i9kCdWHpk8+a51llZP1se6cGgOfbq9icZoxv/gUSFXcZTwi10EQGVdE5N0sYUaX
uUrapqt0ayUO8lQzMSzslsLIpmZbZ7caIaBjGT7xHaNO5WVYtFnkGJlJF2nQRscVNGFNMxyKU2Kg
9jIQSTORYdTNUtJFV31I+7nwuXYCbFQPSW/0hROwhl0YrQwu2kRJ5QS6bFbCz7oVp0EnJ34A2+YG
fm1Ip4iK/pgrlJ+YnZH9qEgQrkq/6S6NqMMTYofdbVf0hSsyP+Iu7fryoS587JBMsYUPAfsnP7A+
4dKQ0kmVJl8q2vYRePO/bkt+AQIKJ2AMgWXB/XHDRX9QdhoybbsQxD1joeFp63NfULEwaWVOM9IW
liPS1ogcSvKSO5LE4jLlGTlNGgJLyyw7NV0ZoXrWB2E35dxMF6Kv6rPeM4NzUrH0HsvI+Jrkpr4K
OqOdmjIMzyqzxIFjB6W6UcqzZ35QZMeVpumFbRdfSkXNuZk1p9xvyDUJyIwH4j7MrfzH24sWYKie
LhrmMIYDPIxqw0g3G87lzrnLwI/0PZQln1kae7d4QN9PU/wNajvtpcFRsahCWizisCmnLEhi4sRG
2R9rGvZnbdWiH1mEYRuE2bQXfsKikyal5mevg//KwYA+kCzFS98gzUVQWfiU+nl7adrejc9aMhNS
qpsoaWrXihSay6RJZoFRGLOoptakAxmd9iiGM01LVC9RT+8TqzptCoLnZeWZ884udOkwj05k20XT
1mzIFGUiODblrcpEeMJY2tzJIKWOKmlzlxUeXfBOFfOixLXjBUHtZnV1XMqmvQKhjM55bYAw6UjO
I3qPYhkWjuUVlp5EYW8ubebHrvTstppIqXMn5aGYob4gLpGVPeFJ0l61CaDklIkMz+KA5qedrcjX
rkyyB1vlceEkTaEtB/qs8nnbc3ycBFrPRZvJpSpLdOYFXXtpJ7g+M6McFkdopeJpHvThvCuCULg9
88mVIcv2QpcYNpRI/1j2dj9vzEE2jaj/FNeN/soCnf8QfuSfMlYIF/ltC+bmLYEZ6SxoK4Ibi6Cx
iEJFYXCGBFjT3bND/Nrz/JobV0GJ+k+lqJKZgbW66drGnhS8Ei4Tw9kp0v6uIXbv6lJnncuaLrgP
s7Q9zyzineQlyr/ynGUTFSg0y+3sWytYNMkrK/4S50AlqgtTOWFNk5kC7E9TzwscVPr9VJt+O+3i
lFy1qIiYwztYalcZ3RkLPOmCuuqOa2aSQaGm0UlhZiWemqVBphJVOdBs6/a8iNL+0+OxzcJcuFJa
3VmRm/gUZ6n3M1U2+mYbsf4qQqy/Jkafn0MdvAidOAviYEJpIn8kKJrlaWHEbtWKKnBoVVkz1vUR
n0Z2YF/YKE87yBe9tf0EPRHdYfsp2B2OYOSbQEclH0R7R3SbHGvD7wvvihSZZUxKzLHTFbnxOewF
rACHBLlWro3rsJN14JhtJrKztkiCdmYjCeaFggxWDlG5d2JHdbaKaqvoHJE3me9muPBuC9bBYhBR
eJHLyjj+5wtgg3mF0Vmwy4/zELsLSPpIFzjw+ZWy+nLahrg9zzPfP84tTxWOTkDPeHkD+oJYoGKS
wDSmlp1kK+Qhc4kby/sJskdBMXfpirYcn1pNG50EJKu841zZ3rXieew5QeIr23mb90d7/NteP24+
g+4tjKE5GS4PGmY5dnlv4kIWPWvMq7QyzcRptPZ+wmn27HmhC3WDe9mfha1uLxSvk1kZ27ACkiTW
ws5kfZLGtnQbQYqFMptikfLcuC6tWMxEw0rpFnmVXPS2lqecwPqbWCjilLrRP2swEwCRZD+011QL
1Pd27UZ5315WrImSGa954Wah2TstKUANVZX3lQQ4nBu2YZ9omZOpB0nWY6Wpf5ypoL0trKSfFU3t
LWQXFNM+4YntloS0D9jXoK9IzIza1RnB055m4pim0Q8cF3Md0CR3aJRlC8Vq7zbhIOrgE7SXj6Ln
CcO/LzwjqKdWBH9ZJZF30rcFuVJEd9UkDmntCpIH9yjT/XGIAu8WTl79wFQ8aJBha0LunVQy6c8Y
6mH7WAyaL5MFcjoSR9coI73vsNyS33gc3tE0The5H7SLqCHaLQpSuwZT5DRoGz0xuWrPQ9yDLXn7
IICTOBZDAQOqCNpQQGcP7uDIbQBdHVc6qvOrQOGSux0CAXMedbNq2nzWeXng8sCDBQR94B+DK5at
LFL2n3oMOmnqx3oRGDmfBCpUJ7lUunG6GMnIrY1Qxo7vJ8dlHg3iijn60TVIfQH1X/4gDasfKsmZ
MYEwNOYTHdipnCXgjp3VSWlOY446OAcsocpRVHnqWGEvRY7o42pu+0Y76fqML1oWf2mbFFPgEm5B
dw0iZyK3jE/Qf981E12h6j43wazA+QomRZqn8xb3esZAaudcycHlHHDNGll+1W00N42o7iYtkf1U
0O4rzrJkQlObOsBPEDs6BIEQPoPDGhLNXMu2+R10SsaToq6jkxSHaN4L1RmORft81uckSM9I6zHh
ZlUU3IAdkDfaCJVy+qyhtpPKOPyqYX6nd1SUW/48AL+ldWMK2sDRQRbcG4LjK6NuBgenaNMTZLdg
qnRsTYq+jnyHBlU5LdsgRrDcCFSegleGIEc3Bfy3V1YgBl1Aes+1Lc3YRPU4ufb9Ui88xMDq9Dik
PwLqyc71sZVFS6MsB/dHdJ98eJOIMe39HP2IVQp6tcxje9KBZkeukfT41Deb6KSDg2A7fpOmS4N1
QeqamNJvOO2lDeep6j+FifAqB/OwvSrAt5yXRiJ8R+u+/0msyF7YVW9M4TqEyHJsy8O+g4q+mbK6
Fq6tLRm4VuFxpykMOIUyBy/Taf1iUgozMhwz89BE0l795Ly5KtNcSdcEt9Vzmognrmqi+JzzOLgk
MW9cMAYCdkZ0/adHQdrEkhv/ex0S3aVZV0g/2Lw35dcf/3OdxvDP4ws9fv/l8NqV33+CacP1+1re
/C2YlRoqrXr8SwM3v2gBMxvuhmjyyR+ehbavBK9P3+LxP4psIUk7jLf8svzPItvR2z+GcHHznW1o
i2Ci0KQELvYBQ4ohXP0d2sJVBsjkEF3C/DzMqEFUuYlsYUob3g9BIE8MZgx6/ik4/pvIFuqkkGnk
UCR9vKYXrt/6J5EtFE13Agy46hfamIfxfbjUBMbk4Jb1p4bSqxosTTDj51V872sFau5vQpinEczz
B0CaYNcSFy1VcdbCA+zQcgI7diqxkvW5FG4Q3+9s/OaIPonSYSefLgbiJCgfEwoq3xzejvL0WR3W
WJmK4bPQVB0KMwiGID1ggUW2SZSb33XY+vZdkHp2iWZgoLTRw+Cz2cnkBFGU+/E9qE+b+xd+xQIY
3p15hY9mnZ1UD9JGtoxPq4Jpgy2RlfULpUXoFdd2iLqlxYzUu+7y8jgk0jzRZYgvwzwNpdOFXp6U
LkkguLdpYULMUFtGo52mpqKcmCrOg+hzLsBdhxwAS2qeToCJuHTA0SXaSSpyUuBMfulaVS2Vl1fc
7etONcdxLRWNl7w0w4nZWv25jSOz+W6kyHIiw4+lY5ekcGHaldELZvCsX4alCIzPDTIkS6a09sEN
yNwyCsvWm3FVSD37/1pj5+VPTxKCu8ktCpkKkLQ3tMZ4RGitNx6/tdEbwxQdaAxIhhGIHqCTBSRn
kxKDnmjbHm60EQzuhOaPubet4oC7bmxK4KJo+IRAOxmwsVUc0BkI7S6QFYOhPWSDxvknimOQ298e
NoMqPlwOSBFczAnUMBSznsoawSiIKjOwlsJPIWCPMQQCOCnmfddFvVsW2lztbNAL0v3SAznk3wQ0
+ENQhQdNthNPRbDqjGSxuaQmsSe4buSsF1V7aSk7n/udxn8XP7+wQNC9j4ME8KKXx/hu53kitHoN
toEteRpYq1DAA2gY4mtt1nItJuuXBr2wtFF2cdhLgHoIE6EewSHR83RpRdAEfhVhtozixlxJHhZz
s+xl5ljEx+dl34sbHoX4vPDM9urtXR30+whGOElwsTFkmGBqAo9gbHJwBpFRsKUmIVskdoaJY5iJ
PYlrP4ndtx+Gnzrjj4cGTiAWBK5rhdTVICO7GLaQHYx5K9mySS14EM8KVDtNiMCnqUse+k5Cwyw4
idtWg2tVBLX+xnCqgkmrpAHOTSKg3fSX1L2w88+XDwUgiNChcY9bHJpmnzIU4sCrlO+xpd0wWK6I
czlDRgT/+p89C8w/GCg4wnBwRtbJDylSQdexJdUNPq+Yoe95GbdXVUiy27eXNezjU1QtsOqQLod8
ORwtczCUO2dXlllhWGnFlrUX/NREi2lFYuNv0Hxp70AJQcUGHgZaagQmqkPGS6LYEhIF6TK06yAD
9zYzXNxH4Mi+vSL8NJ0yHB0LbhGCVD7cvQZbaI+Qsj2K697AdAkGNoontIZnYs+AZJ0qdHZr55G5
YlYHQipFe9UFJV1AAowu/oaN5yfYQtB6TdAgqpB2H7HhEQxZBAiZly0Y1xMaJdhwck/Yp5mh4YTm
Io6nUUQgLd31FWTPH4XXzLScgQYp5m9z8xICcLeBYGJAGgrUT2GOlLDaOMpAeGuvvYJKZ+M0SZUu
WVaI6T9/lAUXqJl4uGANrsd4+qg2s4u04DldShO2VwgfRNZQLah6CLpSeIfDW1L5VNWD+oZpyeEm
bgaWZWjPHD0sC8pU5XlmnHjgxfWOYRTZLYTJ2W3f2O1lnXSgHd5+Ih5w+y0xwyPh+hwoLkFPzQDw
UM3alZgs6tlwUbE4QV4hZ8xODOXoQrdXVmO0V1J7gCs1IZET2CG5lj6IVNyW6ZIbSdZMbGnl8z4H
8/eoQUoWZRoOAMTYkMU2ejyRGILHt1mG2d+nPIPh56BN4SDCe1noUJp6ynNityFrY8pOtELxMeqD
/jiVlnHsYx1VTorirvVdpcIi9dw0zDprCqNz1qeiMCBn3YUKePRiD4D0TL+872lc3rckGioqQQ9y
RXIDNC8qQlw7Jm4gEMe+YKs8sFtICebFHIXwtQJZQ9IevjfRIaGLhoT5bQle7NL2GT0pQthAp4vC
7tKXyiimFowx35R9YIRuILwcz7E2gbTmQdFMYhFYkQuOqEcdv5LUmqkkh2fYsNOWDrrLPIdCicNq
RgKnkhk+10EKJyRjOLvtUl72M8PrhXXSZDRd6tKPi0lX4CQ4iVRQ3kehym95lpDsJMayu4IiE1RR
SGnUkKuIfPkddwIg4z21oshp7Ma7ySEtcJuUkbWKJIHTzkJirjos9L0GpxwsdF2bq7iLyF3We2Re
5zy/KqwynpkNz10ufVY7oH9r02mECRYGdxhfGzQHIW1t+5R5keHSlsGOetK76RhkdzxK9T1UTuyJ
kRJ8XfYE9kc0Hr/S2u9vSG3q+0wwwCm2GnGD20LfR5B8I5CRKcW01x4ki2xItd9UEOhbjuF1dCG8
BKjEYYev+xL2jVVI52uLmoClPs60pShktoIinEPxp1ROxzmcbBZYrHPipOv5STA4JkbIoQaVQ80T
haS9itLOaqcKGYY1MROFz3OZw6mJKDJX3IpgN7swzEq3Tu0ucWvkceskG/SlUfNczzSrczUjLQFm
4PVRUTwtSrCLVhqA/KXI7/xp3Nv4PDBiBVCacWm7XmrnzYR3DOxNGXmecnBC4SzXoSFuNPKArF1C
vac1aHuZ4SG1W5Y8ao87CA0hUZuYhLoZ9fuznqved7GMzVWd5ubKCipBILNdCDUxO1x89mlP5n3f
+HxCfIt9T+o6ubZ72Z2pvFaTXLcpdkJDYfsYS1ScSJXWC1918Bit2tZtkj6tJkh71rVSvWwcBBny
yOFm2J1DQImWMQtSCFMjAYUNU1O3NQ3mdknfXUcCmdMqDbLsJEId5NfhTAZOj3Tyqcy0nTihV8UP
qVmUP23Wpwto8azOIdNYJW7Xhl7rVhFopqE6HU8blBWwCVCJ/mapqNDH2uysu6G+NdFlkpymGhWQ
+oRp58YRVSYnOEyTWZ1W6bkIa9y4Sa+D7z41TIenZXbWWYE1y5POW+Ku5PnM1o11m8m4PO6SrP9u
QarshEI+uHPahvXfE5VHU9MkUGHCNcBoeyZkxaMm+R5mIS8nSR1ABQ8VHAqLHdIOb3NNJkURG9Mc
fECnBuflOLZJOSgmz0lS5F1VkTYWSZRni7AI9HFnVt2D56fNNDCk8akTafxNRjVzVZeUTpbIyAlz
LR0eFSteMpAP2RsTj8SBW9UFPo6zFAjZxjlrAwTqn3pp6kQFDfDE4oqmJWTxBfQuOAX0qPsQoet2
KP/C3YdzKKF05iSRdQOlTg8exJTwJqzyg4WdZtqF9xMHkz7tjCmJ0+pLFll55taJPq7MqHOTAN0p
rtNvQkniSIHbY21AxbRSwIfwyvgTWKU+AuD74NRieeNkPgJEuU/C05SL5BKVVXapdAmH2oBsUrnq
vBKfGyQEkYCyh9lO06wk4dJqPXCwCW3L3AVtW977BQKFlPYCX3eohyOLylrcQGGw9ad21ZpoGsmg
TRzIOaLaibmnepeYRnrrYagYqDY33MdibakF2GO7Mj3pKMLSZVqogRpuMz2LZAkqCLQxOGZQU7w0
WoijtA7BhbPqHl/XGQPRrwIzn7OWhe3cxFF2m2VwbN2U16l2IpWoW5LmPvhzQdU4mKYkBZkPdBZ/
N8PAzn52Wc0cXfPSmype6mkSsuYhtpvcdyGFan4VlicWRSD0XKWdHzhJ68vKUTgMfui6XIXQaDE1
mfR914N6gP6meqMyPss+S+ncJoF9XhehdC0lo2nQNPk8NKz+GNJC2Zde+DF34D7h5kttFvGV5Wc/
ieq/tTCVchGVpJyDXuXKJaKopqzKyL1fBv59L2Xz2a84IAcSH05zSHMLh/m86Z06kFHn5ErzE8uE
N+tO2kZlsast0ONuVGm/mZeiRUsGNcszqEHTK6tvpeEUcVRhxwIUQhecHXFjJHWbTFtcKigrFuwC
al7qIsesuoqlnbtFivUdqw01Tcue/kiFVS9LyGsRx/SItBxtU+lGQRE4TdU3wolzBepCeOYkjG12
0jX1Dy8zms9N6UefcFWhM0gqm9+jxop8t1ABlJfDBEsn76h/Llgnz4rWpCeGaAQkAmtfr4hssmUM
r8qdJtKsltAIZHgOK6GsNcOg8o4NcGbrSQs1Ps+RzOPtcaASem1BUWteJ7T/nMnAO0UdZODLAKWO
qP3mFt4HnldTpDWTJ61sW9O1U2RA4t1roIHAalGTzQRcKDGHKNc4DXmffkGyIMI1oipOHALFiWhe
weE5b8DC/8R1rs+qLKtnLRjCZRLqWE2gh8HTToohvAhAuc0i5mHpZuBZGC5U3OtPPqkb6iShZ2Zw
LlVxG7UldaCz3zxtJQE1SlEnSjfPaujkIXFRea5KUnJW8q43nU7k2J7aijNQiLh5SIkFJVNh5P2x
n/lswRjUCelQ39EVl1c6xvmXCnf6xlYdm9bQe+P2YSudiFvMYSgIsNP2IZ/QrOHSxV4PVb24BDtU
oq52PQPyiBMGW3VZ9xCnJKqHIqWZevKCIN5+QUVjnJmypL4jaU6PbYMW3EmyxDzONTcbNyVS6FkF
Z/enByXLr5lNy7vG9Ph9Y5WWPEaZVWlXK2wqN0wVLxzPpunPvuxzOSmCvqvmvMx+mkHrX+owpmDl
4BXgJ1AfClInTZN8ErQy7xzGi8KNwDpfGKoJpwRZXjmBvidx4vdd2zooSDnU0StW2suoQp1jMF5/
C6wurVzu9+EF4h5Hjpcl6iIRSpVOQlrjU2BQQE1BAon9H/bObDtPXdvWr3JegN0EAgG3wF+5jO04
1Y1aMpMpQBRCIAnx9KcTZ+2VeO6TnHW/r5y4+AEhpDH6+Prg3CvXrebdWk8oaL1ksP9bQXnrFV4I
/xstFGLjT6nNPyso4Pz+8SLuFz30+1/+0EPRxRvyH/IzuosNeHEMPvSHHgrP826rzWI0IkDnWghp
/y6k4HXbFKWU/c2jSF/ZXn35oYfCRIH9GfpPigQK76lh+X+kh75mDhAUMIBa+6uGYS3EWb5KIYWP
XTe02PahcZnrMRsSLAGRmq+p71GVjJd9MzM0fJyhGfhedAVp1qbqSOjOWGexDXBu0qNecv0EAC4o
ctrl75ps6U41yvUFbUyOzXVNpiPYm0WWq6yTy8zxuB5Na/hWInh0yN6ypEuKWCassrmXVaL69Tzx
+GrIpLFYhYQuRJ+J53DAcl5g3+JlztoPuXPvwAdxhjhm9s/bYpHuuM4fGxuQaolb84DALrzCm2Ob
uliH2R0WHnS23AI+PSZ+am7wJ6GqNEntSY3BQ8NVO+Ppbd1ZI+W53ZwfinWm5P2mtb2GIObfcuXp
0esZBcx8BpqVb/uVd4OcES+xBplz2x3RQMQORe18/yTqJDkiilFli9JplZIpvM7D5nmUY1KIbLG3
WeyPme2WMpjIWAk7WqSXTbw8SUSbbzhK6Q8cEs9ajEzH4XH0BlfcZcFW5YbnRZba+BApi73UT12F
c5YVnZe4jMe83/eHtOArfW+kVOewqW/S2Een0NT3ItvsUkWexF2V2joq48TFxdCJLb5ZAm05Mgu2
QCLbFuTdyzl3w/Icz8iPCtVs4SGwqNbErad9oechwf1IzM2WReelJR8b5J2VwbUcJF/e8cGTq9zp
Zy99XOaAGj5p1/qrsFZp0fusrhBbHkS4JFXXCvE4gzIYKiTl3W3W9tNdN9Q9hrrr67RQ/chQ8JrZ
G0kDXgV1aj9yzaMHj/rVIRFsvQGI8A3xJeJ55IHswKdGvNlcO1+teVcgw6clRSZ90zHJEVUxXpkh
4A8hXT6IeRzKBNnXpUaNW1y7hXT2YUXNYPqshZg/ETeZvxskGQ+sV8l1Kyb6JFncVtiezU0yzxMr
F9tjyJzq9a2JyCe3xuYuUBECake+Qbb9lDo3zmWfDNMFoiQiu4aSe9+l4Vz12mcfM1Gbt4jpxrK1
vDuwiXemBGZh+jOJTdIeORuHDluwc59qsY2kCj3UhcMcIM4vZKvDYsNdPiTQaw/NMFvyYMetKyWp
yY3aE4NyDT1/sCp645LwIwoHH4k2hSaIbXRKenXOWaMQEaX1pE92xowhImLvE569FVx9I5HhvmjT
Th00XpJ8Tjprs/u6i1Ux5GCR2ppFZ4E15xGfIIqUzvXdPDXXGcvdZQ2HHtEIi2skfWJ20S0C8k2c
Mr5qURpoZ30TKPOoF5/ilOZjGxj+xpphLPQkkc1ZaqvZsvVoSH7yMa0vUm52eoi2KOvPhoc9OAXj
22tk9a08NDN20GIlY3I7J5QfUjrWl7rn4WFSiytYGgRVCPD2fax7nxTLdj2QNDgL5EEnmXWi4CwK
jgn3tsiJd8chRplUrJ38gPjQAz2a3HXWpMd4WPpCcR+aIptjiXSsTR7wtlx5UEzagrm6LzMr47Kd
+umqlXSrRmPUycYzyglhL26dTRxGoN22t1NHkkuyZPp2JUvwzomqNt21IVJUfTerrmjEmB0gGfTH
Vl0zv36I+MqqUc/RZd34dkjwW9ddQsbbsKNTUyRxsOpiGqeIVIlJaHqRzGZYqfT0QHNN38LlALCD
qayqk7B2pVebP/GAj2mZd1J+3NrcFPGauuskDtsCC8SnTmYtQmMDQgnUgD7uZRSEbvYOMoX/29Sb
xU/T9FgnIu6KtFHmtHIE8ZxNSFPrXBY1G8JqjIi58B6w0DhyfdN05hM2FnZ0S2fPwzY5PKV8DLZi
Uc6xsu+b5S+UO2h3AFI338Q9z49WhE8iZdmZBj25bkiqSj1k7alLgx6kFAAzlZECPsTsMKSjL8Mh
sOdID+RCPMBynsv6woCbHZAvk2u2OIK8XWfHWZHoxiBxvl6HtDmsUffI2ebLdBbpySlkkgUE2L9N
480ICSqLwXFi7XUQDipQrtNlysN+K1ohp4qs9I0OxzIY18iXCR7R21qJ5q4ha1bKDpUIIJ55lURN
eOWXiR+dma7Xvp8OZFvnr8mo11Ig5DsAVlI3C0WEu6Hwf9Fb/iXLl/4iEv11yoU5GOm+9H2MvAL6
3cEYbDehRn6vZ3E2rqNVz5EkhvxxmQd6R/toKDJjkwcXN/1RB/Od8O0jFLfgwdXtmxXjesXXJMLT
2N2JtN+OK5M5tkYkUASS4syOyTbrKpa5GIrEmqXU8eqfY+k9sjGM6+NkGsGutnbx5tbPRIyHCDsn
eMBmpZDFCN3z3NiNnhzYkG3kUPNcbU99Q/Lgg5uj1VdNmmZbBdkpKomVQwoYTYZdFx9SkMv+rJLm
KUk1a6vNbghlZtnFd1aGGtMKAFQRtW07IsvX/Tc/hmtSgISa7qMxCupKtXp7T5VZ3/cjWa9S4BDX
Zhrm0+QDBzEQRUAGKVTaK8Kkw9LfDRgDWy9nsHXbIeyxYmYyYJ99m7UV4rn2ypLc0AIqV/+Ybaa5
6kk/V3iZD5D+3B19lImvU2SCE3wOyZvZZ9PRZVN4pHppB+iXWF7lRDFA0kMJrIkQ72LPVZW2IC20
gppU5JDSzzs2aiuyJaZwowldgd1tc8UYK3qtlenrA5gKFc5F5E2eFdi5yDGZsbcVmUdpAMqKaYoN
avMVEopBVMBELUDQ2oPdgCnkEkwTQ+DHiZEFAcZyHyYBW0qk4FNzlMmUH8Ys33RVU8MqCTDt4wyN
I6zWlrQPWa2nxzZvQY/kzDflGObJaW74etSoL5+3sF5tMcnVkoJ4nUJJ03553wEnqvichzd9m/UJ
NJrVf9hoEx/ZnJzows1UNNtifJENyFon2fByHqk9iyZwtgiaWRzoGvR3sWe7ghSkU1f2cONc4iYm
70F7t6VQhNelMDSTR+VBsWC6LKRs9LJ8wOK9oXYys+sxD7/EKaR1nyakL3BH+QQokPi1yLWsD24x
rS+0SaJyWdimypjV/f0wzVlYQv00hyWpb1Xi1DF3/XLjTJpcGAQgyGioXD3MnTYS0PnQneKB6UOO
m3aVmXmyVTfE/uvKs/pTjpj7OfIsveYwTLCy8Ta9mSGrsooLFDhue8BcZeTTD0tP5/eeQzZnIomP
XQCtOIIsdtGRhxtmblv2karYunLOlD438DZhL4ny2671/lsU8B0nbMLPWE+bq8YF4cFPMfsAinKG
kKMhqB2DqamzaiEQXcTSa8inkHNMOEKOYm4oRp/Kg4wbgMdrb3azkL3eUuvuPFSgxxliZtEObi3b
REbFKFX92QPInopoHGMI0uMC5S1U+jBFdin7EZIA5ct0CCDfHiNL0q8RMuAbFCfBDk2belIO5esS
63n797iE89t8IN0HEZJOQA5v8yuIZ/yqgVPoiig+HVPM12tgU+yBbosroTKPl2gjOMCWBMAhY3Xw
Qxoi9icM+i83UPSWWmJp7oejYyo5tV0wXFaCWFzlnXsL4ZAeA6IPi5ra+0ZAe2rb3t61eO35NRYJ
W+EBxMOS2ggBC1Y+KjVsBMGkDrJv2cHHYT/Cj+CnYuxnPOs6bq9Vgxil6wkgkXzp/qolS3YwtnaH
Bh6Gv+0yuq+sX+usVF2+3lqw1fTodDwevye1/5v//yn/T8j+8p//rv/+I///8cKDX/ipl7/5V+Yf
ogUkpcjf0Y+C7Q1i/jvzT9Hdn6KXJ5QsyIMvvsF/kVA7QpmgQr93QfhBV/6bhIJpELEJyuY/jPb/
Ikh/MCO/Mwf+CltAd0A3NgCZOMP9NQMxecVBZKE1WzNmyTnL4Ajq6zpDeDLRF/no/5MRgvOL4b1m
Ibr17W2m9jfK/1rs5cZOER0FP5t2GMIC22FWZCsfPw2LXd/0LKWXbptQhR1R3/sDTrLfr5+r498P
Dt4BfRwxbHg116tLrFnXrVRmOUqD+SiPqZ5dZVcUT/uEyMc2jMbPIu9Vjgy3odW8+ebbGqCydGCa
0arTIcqApm1Oi826kk7BdGXkWN/PWQvFtO14Ui5eI98SKMqZOeWPPYNL8qdJ9eO2/UyH/o8XAcQH
Dc5ROsNEejWCRGM76JctP8OPER3WeNyOfdDHlyZ1/nmiBFJoKFN6CHqooiFZ1UeXo4yYjMLj/ECV
vGFYLt+Mc5YVxG7A8FGOOtpMdpc1txKagwvf9o3Zq2Dbgoi+H/4Eiv0KfLxMAvg/4GYAO4VmO68q
/nMM55JPXY7NBrVZTTbkYVb7075i/360XrMF+3QDEkZxzL0F5GvcJrHh3KsQR7JUkDOiZ9w8lk1X
eqHTA0lgtPv98V49RN9nGJAPMIuY4vCq7TPwJ2IpCudh6IMOxxONfsCKMiMWF/8Z7vV9/OIdd04A
e2TQEF+NX66xXHQugAsoAj6YYdQUzWEmnLO3v7+c7xzQTzzJfj0JGEgsTPu68I9FoRXorOMwB8/R
FnaXLZ2jQ51jzniPG+d7qvcKFkPaPi7y0dsEABHkkypukUTUZtiu+ySZHrTfrVXMJjM28gZVOBvC
6ys6xa/GbvCnBnPz2Yp08CXdSBwUonUw/8YCB1lVHB3QnbU5zxGb3zu2NeffXyQaXbxeF0BbhCGG
M0ohNYAI/fWu8QhCCpLB9exaGhY96q+XVPAZUa6Wx1HOO5Iw/r12OoAgBdMYJm977vrWHG2olqNU
Wt8p2TgUpwdaTWwg78NINndJ7mOoOn3/PpnYQYcuegpB1kBscl1YahjQ3kZE5sd6a4ZqsfX6XIsh
qgbR+JMUx7C14hOWM3lmS5JA3IqSs21A4GB3qSHyc5RPBGvOsGl4JDNNf6hRrzvBeJG9BWPZXtqg
7ashnOqlmAT/q8bGU/azFJdYbfZedaGbCrul8U2fAV+wnMGLbCOYZWJlSmbY2JVLKMaz1KN8h5yw
7CZIJkPvg/skV/6r934uMiApByEXekp43M7INKAZblKxKki3+CGpKXmrzNy/T0Ut/1ZhPUKLIrn3
Za7rAf6PkdBihJ3pQwqooEr7CNhonneX1rfrzTbl7B7VfoSXWTPkBe0bd2+WYfoytF3ymUzzIVhz
QDhcfgtkkN0GQxdUsWjEIUj1VQ9fb9mxcDrIKL+sNhjuRq54Ea2DWwoBhqgI0gEQfXuzj2c1dq0q
4XIIinlEehL29CPgYJTEUU+/CNn3QF2Ufw46FEXxU7LdhSYAuuEhlB4I9pey7R09RWOeXcwW08+a
s/kNAul5uCwELtMpnelbGcOQqzAjbCcLM1H6eZz0eJR1FKC6tcJdMEaDfgYghlhTrg63Zm0LUBri
7Lw51jV9iDgiaaxt9rKgGFzA8b1kha6jr1TjnmsWqgevu9sG9vAS6Y+srOhMZThi7bpfTKkJuVIR
8iAi4rho81U8QfS/5YJ9qldPzjVswo883Pyh1QzOYvk56oehgq24LYOWgX2C6Ie0VIc36Wrc1ZDI
vBjtBkcUgQBh2ikoFnAyRZoHNZYo48qwH1DSbcf1OshEfpLzCsYjyPjHQNUeJ7PyYx1BB6slBbWg
yWQxuaxLK2xD8tiIjA1V65qmMoJFJz3PwXWyjSNE6ZGUKMr6z8goyQP6R6cZFN4kQ/Ee+MA9hNAd
rpnD6dr7MEatc+3OIW3IOR3xuLDAj0TCkBpt0kCLBZJVQ98stqXm5Ura4S9tY/Gh5aH5ytLZf6BW
u6s+y+xF2nwprFDxjSaBOk3AeMqEE3sxIZ6vwEtVmM57QQvSpnN4GZo83aYqnFh/6InoizXY1ufY
kuEIVrO+QMZTh7gboQV6w1E4Mc0pZNNw06wougyodhbJiP+2g5Gqatg6XeWKyAqMrD8FLJuLaSby
yFvrkRBoN94RL7qKKwQFMFuQQo+RrFQEc1gjsHOEG88KqGzqQCxM7bhifZWyJTo4jWpBVMMRsi1k
fr/BMHof4UG98w2ZTAXtnsGxq0b7LWzBu+Ud2c4oAOi/6nQVRzY26bu6WYabIUmBiRHEF+DP6nvA
MohOLEK+cYSSxkTe4uyAYEyFgY3osEJGeexEPH1oWyrB0mxoEBEgLgwS5U+dDMHlxRNSc5Gbd+My
dzAMgyLbgpqcuzbG2qNxkXD3bresG+EEzWOcl6fqjoK4uUpnMJHegewu0TFaVqCD1CHXFlcOROQ+
J72DBkqjwwRY7RAnsbjfUoUSuYzBGAF+6Ob3grEEYjTFmUiTk5O1y157ZnDDLTRFag0bSnKgeZ3c
h1gYyg0vWDkBXNmAGbKuzFPDrxCrJKXiLC8QR+orC20ROEjt/0YMbN81VmNdHyNowb6zXYHYBoUZ
0k8nPgTJ9aLH4NHjAHUVdNh5N54CI0t8nXxyPNG7LF0vjxA68S8pIJeTaIJNvg4/kCy5nmXYwr47
jSdQjhCEEC/S62Qlp2XCohBqQ+8sneKjQun40suIlbZr6+NIeX0YB/MWqHJUumWBcCwdRKuGvNF8
yG0h0YPjpJX19QnDn8q/UACY6hs995PFbIZfaFkHaDOQB0ilaaT5Tc57cAUQBGcA81kU13eri9Z+
e2Gd/zdhfUlY/xrNsGj/+E00/27vtpedYYT7KQ76R7r6PDTLt6//52n5vHybf05av//dj5SVsf9C
1QddcRBoIlxHTfpfKSv8f/+F7AOtgmG2Qw+/PbL+kbHirSKYkyne4ok2R3sN+0e6uveyAXKNJDNE
Lpsj2PpPCtWU/hK07UdEizl0htgtiTAWvkbYgT3pAThv8i0LYZ7NUeuMVdCVRNlme5ckRsnPcaCT
+ThMfvZxtUD0QmkJBjfyRQw6Rso2RqtMr/Cswiou82CYzi5HGeW2S3oVeEhRa6K+JHJp1xG9bljX
0lKkaRx+S1eUWx9BiaTdZ3j5FP+L9nRid4jGJkULULkzTiVWYKnu65AsbqhEl2jsB6NLEESEqUfL
Cbiy+9BfRz0d2r+D2Y74m59u6f+QLP7qWowBBKBrwG6UygEcYLj2dOWndCQNkcfVkBa/cTcO7XRe
+riLz3DSzzo9bzN8w0ArG4XOjx3hTcRftKL/Z7IPD+fPCTeOv7/yAjYuimwfPTzyV+kQWvrAGExY
87UNJZVNuaBtC8CYPI+CqT3q1Qm9gJ1ZRFwDcwk2NbxxMfWQ8sN4Y45eYZ8ZZontYqI6vIP/CEjl
H8bo1xQRogtFZoOwn8KLBTFlJyt+HqO1boKo1jT4ylC7IlGF1Uuk07HL4oWi2qMXxj7JhPDlDx6M
V/dmPy4MD2mE94OD+UBnil+PqwxA7zGg2VfhMecYpBDVzR/qmEeDgJmoMc39wBGGLUVdj1HEit9P
jfzXW4PDp3DX4ZWTMF3g3RbpPiw/TQ0B+xfa8NT0a5CigQUtE0dY8hkPUrBcYAlPu7smCMcQ2uTk
zZNEc6eths8dXk3yhzP5VQ3ADUBnjX3LQ095htF4nTODrSKtlwP/i+fbkOjTOKme+0PAexjAYVvV
K+7Kf3rxsCIyvNAKUhCK168TaMR3HOo20V9j5vCUH33ItlAeE+3MHB+ajMfskzYY9amYGYSkTyMQ
M5hRkH0R5f4wEcJXKxkGAOAOnhI8qGj1/ZKe/nwrcvTkytUSfKkbnfbBeQVbiQeiX8d6Hkvj2niL
ywatuiJVrHmE8mGRNKQ2T71iLYoGQaiHp7yvez1UE8qB0SM8tcP85fdjtutK/5YC9iYkFJY+EsM6
gzUcdslfJ4xxPENMvq1fVr1ACkedTBIMFlkdhUy+amqDJwV/8v7QLGh0gy+NEuY/HawwhMENwiGD
7EljLG2/nkY2RfPiZzZ+Gbok2GU3rF4IZBDdLh6mSqCK8vMsDF7d17cJ7C+lBnARQtUM2sDKYqqx
2u4rv6/xVwNYUgsLg1Tjn5Sg8PUDhqIxSKoIwVuEOwwn7a8nulI3qHwAkjpzdJbpDy3aEnXmzbQt
jRpKN3n4Usog7S1+NvqpH32Vyc3D16wUv8y5BvJS9tuGILyv4b0GMQ5FlS+lSUjQPaKPi9j6MqL5
iiUxCmCJgP0bLS3wqSh9OcTUv7//4SvPGC4FTa93XxGUEnScf+0twswcJjtY9QnNx5IWESwCSkxF
0F55ruGWSwMs7dy/rJ6difEz8305USFISaBWbqEM0Jejf36g49erOPx0CEaSHK1ygMf9Y1rIVc49
hwnhk9J4iqYDnWUW30ZhTT2MisZjOHJuu+1dj/QWAImBTwctU7DgO/Yopo0HMP/G7fZOB2Zmd3BC
7QHCGtu+Q6pqkv32jDOFQIpcP03so9Kt3N5tULscSqAdwMuobDD6uEHjkNf4JkV7iu1dBhco7h1N
Wo8v80YEHDEqmekMyMLs904C40aAMX0/fI6WKd4V2QjaDPseggeceRMMe2ywqKSXn9eZDRNKh+D9
7VNMoZPfaC25Lrqu11FfBoIDlIP5xYmPQzbw+J0lNsQkSzOBOMNOw4gQ5fdz4/USjtFH8QLYIIoY
DIWNV5sJ5X4QYa66T1uIgpVAWyAkIOgNMAKUvVAzOSwUvz/i69UIxtMYXXCwb+NtFv+kFGcAQLVD
85WPdAP5lJTOxPvyF6GaiM2b2Slhnzg6CmISusgss7iFaRgwyh+Chz2c/WVVpHh3bJRi40oimMgR
Jf/6lG/UminIWf+uB8G1ULgMTBJ8G6d6wmpUA/MND2iKgmaIds4EVhxVQ4g/APCL7AhGL3WdLZZI
TGiJkLGnFYJq5tESJmT2cckC0pQT3HrjNSYRQRWRxBxmLYAy4f6w1wTzcLQ1oosLb+WyP/noQ0bv
I+z3aOCEsiJd7R9M3q/XNTT5yKBb71eNq6XICX69Ysl4PTgg089Ar6BoHRKNQvJ1BFcr5i3Q1jg+
1yHKtxM4jJzii1i+R7YBU/uUpqZ1EX8ClbRP6WhqNrR5alQEQOfQTttMQnTVsrvTdEs8bFkVd/0e
U4c+6/F0puGEx+j3c+l786SftjbUz2CMR2rCIK0Dy31dlJro0G9jO0TP2YJmeuq4KLGfwBJQsz+6
359jvNvZ49x4ve6PONbKfUnRCgrx56AGaHINdmT/1oguSvJzl7cpKAxg2PjW5OETv+MT4Lrrpqb7
JXrRs/koIVHSo8q0pXPpsV/gcv9waa+iTFxajoIb7Lzo7QwA63XnxQUsTNqZ0T9TYfeVatETptYG
F9f41wJpGYiPhzNme5dGQJ9k0Qfj3ndrRZla+MPWs3ARx5wGxj0jStUYDpdCJB+uqN2wmgxNkGOK
ga9V++pmsGyem0iBzCkXRCQ4YLNwgv8hxwoxFL2IMRTwsdXBUiYdmDZX1HnU4n8v47MvhfLz7wfh
1TMKnpoiukLrtwxpJ/lHqBu6DY5qhuZnAHbQBO34Et7CELNaCeQzguj+p2Xh1Xa0HxLlGQJ4H01+
2T/qJqQdEUKqNX07mxAzZPF472dzwt6P8YlbFY/JgTsAX3MBv6LHgHcWzsbPPRY9jJLTa7e8Sdmc
cUCdS5xhMcADaR81XueDHaAP8OBDT8FG9eO2iQkePVesHdw8tMBTtN8OAekYQ48GXyG+5EAf7CNB
AzOcSSLhaXwn2bLnqb8fbTDiv66JuPh9E8AiAYAcUdDrzAbh4BwIsnr0j/Ws48ViJFUld4S3dyza
Yu3RalIzlRU5+j22daE17JZXpDMU/JVCtBNca9EH8S0H2UvLyY2r+Is0aN7puIkBFKXD2H2N227T
j8B+e/3ZoTzl7mOLeudWoRybJ6qcED/O5uhcktk7PdV8HQsG3grtLIkO82qAQTIs23UxwJ7GFegI
qMXB6hg43SrBt6A2op1HbTJI2rg95lFo4ifWLT4WJVlD48xJ5a4OOeI3LpbLUqeIzMp069y2Ia3F
VFSXVXo01Zpm1bKjzVNBq6QP1u2tYzCcvDMx2jZUNF6isIQ2nUPKZyBM8ypvIidLkXTijDe8Luil
Q9x2zYGykFPowjo6imDOanJQcuzjZ59YIYPnHJja+nZdVrrcBvBEBo/YMVLzNdGM6WcwNwK0rELn
1Xp+yNetkyfeQN04bmOc9XAeyZFG6COnt3nKvoTgrIavNXqr2rXCVPHTt9wszhGQL25Gt7+Fo91s
ViEPSDp24n0g2R3q7oGUJ8vQlqirv9XZQBeM8ooyrY5vNzpaTGkQfrOqHygjCyOHYYgVOsSZnDd1
B8l4lZM4oPS1OHsD/41omiOPe2eSRz5EdLqwNq4Fag8r0ilZKLsRbOvdnDVwd4kgZtNS1Vxvrb84
MQd1c3JNj92mlFCxscBa1ZjkwxgYlswXTA4X8NJRhC1oZqEQdeXF4mm2svsOfWnwZXn5JroCd/gZ
elzFONw2zvH0ZTNoeGSvWqaViM7hGoCqLz0wJpOe1qEN+w58rd33RZIEDS5HULQFpZ9X7hnJwTvV
eSLuvVNOpW9aHrSuA41Eg0hdpPF5Zu9ZS5MmLyZ0KsDClWqQY/IdapM82K7juJsxUgEA97C/xao9
1cl1QLlOu5uwAbLVvWlb12b84FosBOIwNiGQXmjf0X5KHp45aO5EoI8yIFQFPjyrhoWAWP8QiWjA
8foW0N2zEdkEnx3yYIxslJkGO0gZsnr/EJz/XgOeJlj5IrisYQNAYlDDycyObe32EaPdIvFlnOsl
eBr6dF/yY7uIDACxW0ZMgG1AvHGCX6TH76mXS62XZMPwTWCmMKZLPnMcratDJJlw4+23J1RxHSXv
w27dx3mI8xZaEgyPGrciGNAQNf42TUhopqNuGkRapctCDzN7k9WJCXAHYzOZd8Aq0fwR4xXU23iq
UbMLV5gL0v2UG9xpwKYMMwtHoPjR9IUH6z7BmA72O49G0/hel/f70Fgb4lexxcLXjXOANxaHLX9c
j0bJYPoCwa3G99AkdWRPMol5TuFNySEAFQoSPcbix+zh25zjI9M22C+OL/77YBjMGl3+iHHzZEv2
/1E0HrilMP8FTz+GOnj59X8N8svvQSmI5G0aqR4nAMy5tl9kw9Do8tQM1OOiUf9acSwBg0RDnpCA
izEHtPv9Ro2whGCqIfM2WlyGMPc8KUJZW8/u896MGCUb9R1+JVLQ2HQJmQN1HtR5/R70ih74EZ7R
VBB0C34ZQXiKY1wh2LX9mmq0NvZTqcaBufDsTbZn5+Tl1r5MD8Zlh/FhcYO/gIWh2y9+Zb7GPBWh
3g9Tw+WPb3oYfdP6Gc08Y7Nc4UrpPrwvE2kz3uAscZH7p4SNnvF3AAMoZte81PupvwxosLkN/xlh
mo7TQ0CSQbaXLUrSVZ3ErmiRg2vMiGc6b8WufMwO97exaTR9CZkYMH3mBBErLh6WGUzXGVr2/oFo
m4YvsRUZvnQDGoO4ot+S/fwHw0TtntHJpxPNcRAZPrcG7Sso0A7g6Ms1fZkrTTv/X+bOZDlupMvS
r9LWe5RhHha9QSBmMsRJTIobGEmlMAOOweEAnr4/iOqqpDJLsrTadC6U/5+iFBEIwP36ved8Jxi8
/Y9Ljre94+1MmVXwl7ADNLx4LrKCfX402sXVP1O5AbaJRIuaKdvoPcQ0vJF5St5PNCDDGI4lDQNa
NnxNqTx6TbI+zpL9lf9W4CzK/V1BsTjNJysACdAcBhswR7UpA7usYFz3CW1DXG2Sn08H2I8AQPHZ
lxfQyvw6V4ommqMrZMJhSy+/RII9xDQFVJfz6vB5m/HRrWP0udt4XtZ7XwUs5fluslqTFcbv0lL6
CCDZYisMDnUc9EcnYKuavujulLPeJGXTFMXhRzs5H0ogEDuJ17YRb7ON6Mg6iDzlcuwhU/DMgKcr
uWAgbot4ebTgmqoBAZVKlXsY3j86Dp+eS8RMfin4REWiemfrLrrBKjegreT3sIevdw39qvUWf++f
+n2huAKGNNfPO2QZfnP0wHPLz7cw9Pl/WbnQVw5ss0DUQMtidqtrCxwyPwH9Zz3Djo7sua/emywL
rtMu3sm6xdJ0TOJ2laYu7623mGM5XcPWQWePNQN6nvtcwfLAsjSUNCacM8TO9XkabJXRhE8Kf2Cp
tNwYpsiln1lp8h1nvfXiAStZWwWm9At68XlZIxo7Y/jlU35RlGexdlJx33XZJbDytUmJpp1L6RWx
5Q63Nm2sOd7i0NfmdOcqgdskonWBHjD0aAK5z3YC97BFjK0CvvxFsyFL71wUJVzQyonX260zO2bB
0fuVzIeGTjSz+swaT2pxqti7LRaptPuOYpquwiIQiDyz3nJ/aUosXIEc7dR6G2FjZvHneLl2qcqM
epXKOqgaJZ7dYE5bRNxT6ZYXF5LBHO9ss+kH7ZvCqTfFW3Y0C/thX9L/1jZ+aXjdIx1JVQwPetJi
RoM2M1vpdKc8apv2azBmKBu/9LFPa2Lf4VDEbaSZS188LrYEJ8CE2+XAEWJKaKgpIfgH0pDc5VUe
mPh8ICt4Y+gpJlNT9OOTvH+XrchpEG8cx5rXj/V9uSnLcV3/gjlZVxOq//XhzXqUOdW2/t69j3Nz
/W+OoWv8xJzM6w/GxA3wE5zc19lGVsaCRzmhWowvyzAbYot6hWCF9TKtv/PjlqWmZCVCNrX+1ns/
fF1ONfzx09xZXmiYne7fyJQcgSZUek33HCx5HJhH1dbrU55oy9oO7JkT8S+bsmw4tovO/W3rzB8u
9C3Xd15kTBqff7yQ0wVsaS23inb/fmKDds9kGa24kPZt8b5gFe+NxhZ9LHeDVrZrE7LvsETaUZVU
LYDZtHXBIMjMEXzmQTHFG0+ZiQSUbceeeA1vLNe3Jb8/cFpTsI+EsSPXh1yY65gxQp2+3pNeDMSG
0Xfa1xViKzA83L3vF4Q+8LroFb67llg23tj8nJpW6fm/aXz9dKCnl8P6wB1ssri5xt/ayunADIF+
tXmfNo3Lu/aSZOJpUA3LbKvZ6xNUjjRe0nDM2vW9/+Z09/Fst768uw5OwC86Bq//U/u9k1MD9dOj
VfW+NOb0gHkXnAN4kn79Uj810HmagAjqvBYtK35112P9X8YicA5aP6aU/H/3iF5MTbNpRWzbn7yA
mRUrspuuX6rMcr7hxkYn72x+LI6/fi8fWwgOcD26QoazOq8ti/vc/Phe4hFK9cCjdw8jg2Usc4y1
Hu97Iqy3YJV/f53//oJgMWkcuH5g0lwMfuorYqTWDdT+8V071WwUScGOD58KFgJtze9P9q8/4E9g
uvUTrgJ09DgozQ3GUT+94IR+JqmH0r37sWKodFmb9rNrzTiVJ7v3RyyF8dLdSmXNeVRJgEvPttWx
NGj9YrMf/eYdfbzTeUccpQi8YTQKBZcW3U+NxjnQNeXNVntXvj9UirqOZ3ySBUbBXeaPGV9BasuZ
JzOw2BwoLbR0fSO5sFq5bMaWk/3OqawGO9rE0jJvWOpbfpznIzYu2Wxxntyo93mWeF9mf/0hfv4a
+eJsHUgUExPSutA8f7xv2HfbATrDeEn7Yl2Zlu+FkMDcI2/Rvkn7X4EgHQYg5IHpfJHrP1AGfrpm
3kQ1Yvq6vPzY9qYkbfNQb1hZkdT1WfKvWmvOGumCiJvPt0KcV13/x89nqZhO9Jjll/dtiSJ5/Ta8
ouS5qPt23TB+fUHXv/C/WrX0ZwPGTzZPIHoUm47mT1M1NQOJ6RanOHi11hXOxqsgrzy72K7+5VK3
vhRfnc/Y6zuB9m9ugQqs0ozUMDm8lyKjQ3eE+8hsK/7160/102yNIywKjYBhPFeRcwAr68frWOuI
DXOiM96gkVG+vT9WQNfXUrGzoKIdRuWPcI70yu5MD0dcyaQjLBfd6DeDVU/e51zpLIK/eV/vEpG/
XHB6mFyC71llq2AAhtrHd6brzIu8LO333WLqKTQD7Ft8xRIUhWy+9SQ5+O6m6ZFq98B1gLIYbjgA
4jOqM1UE0qAECaugI3Vl2vRE9JsKTB+aYixezKov8ZQVxjRvYpNR2Je+xQOdbLvctOt2W5VyMYeN
3uhuX0V+59ACvLImfGXuTfA+ZyxcDknWp7gGHjNdF0k6Bkh55OhmBr2aHAkJNgnXy6qo1HLBLfKj
cPI0/lgaAqpdb1FODj6bmPt9eX0/AhXfrybebJMthSPrWp6o0dQotBvT5/xSm5LLTennSu9i9eVa
ZGrvK7NgaMv3pgufgI6w6IcK40jdd0GdRa7wyhyq4Y9WTMt2jpLyvcD6Xtkx8VNc36X11+LCa5Hj
HTnzFC7RWchotfuq4LSD45QpSgYXcap6znnMGQh2+GxRjgfWxZ0HTIPH3NW1tUnRj9i/N/P7+TBQ
c2/BogETRDuYzpDH9CPM08EHrwhbIFFYGltMFY55E7SB8NQ2aVl02gdnDsaleWAOsk7aqE11072g
wmS48ZAJuuBJxH2OzGGXdq1h5JvKoBj+NnMk7v2T46LuezacaR78C+28WNzWQZAX5jave03nhM6C
NuEQHlJm/Nu6mfluIzWZC2kxukbHZNxQMhoORF0sr+qqCAj6WULG5CrjlB/4HfPaLNXJjNDLQb26
elXMaRQj2K6xznp11T3VdIQ0fPjvo8Afa2TLnD5xr/yK/SRHmF26pqS6/17/0ZBf61cMjetm+H5r
lN+r1NorC46SXYBSR4Rjp7uVwQqbNB5vw4SdSrCBNgYPbC6Nfy/qQCt3VeYkTpgmibqH1g7vfM5U
vM/s0TpkurWQYTSNBzoszR2GZXMzBU568bKh1Ollj91DzE19sBMHLTBPX/qadwJfo57B1goMJM5+
aQ17DuG0usyaHCmhPzcFj2OthEtqTYZN2E7Jxmh1rdvBP7S3eZPJT0teDvqWmmLY+rNOjEfRu9Vb
KuS9adji3Nlacq7Gftg6Pa1xBDLJAaZeEKWB8m89lKLoDUT2laiqmHAldKcYZ+vIiYP25C8g7+a4
ZjpdCwezf7HiEwFqeTvFX3n0OSe+kpUh9+gxYkzqRbkvJqPEZxXkzi7N9eZekJhH5gatoz7UsI59
VtPiv+C4dFaBdPWg8IZsdXPQT9BYU6LbNM26smkf7josC3/25Lvc0tTM0FENVvAVoAIsS88Qxt1o
5mmGz7fWttiEhrt+tGmEsBRE/TzJk9Wjgg6dSsFq9II49Z+y0QzmI8oI+dabeFy2jRQDx6+sSonR
sxz/T39wvCrSYg3rQYBMIrKNIb+dRqvg/FY1Z6cfjHaDgbd50fNeXE3wlc+9a6x3aOyss91kVKeJ
Mvta94rxSFdeO2WFlZoRaUrlV0Mpqw7J4yHWbUDv+EWJVv3ZatpEOJixvICka0yUDgJZ47L03Llp
CRUCJVcnI7GoYjq5MmmR/YP9vMyGx0LMUW8zKqu0ECbrpTh1UwuzQUjz7JTVFNKBfnTU/KbLOL7Y
Bo/P2MshouWpr7yLavRQH2P1hdlXX0Rqd19mMVErAgMZkj4EMDMVxYoQReyrSct+YWLehJZZ1vuG
Bgb682q4Bf5R3EJGBQdUDEPyuU3n9qmbBElwLQFwWNo6kYc5749JMOEjBQ/elAL2mXx1E5h9WgJ3
HPOXvBKAdkELPtZN1oZCQGQJGG4chdn56LZ11NdZbb/0PjyYnDnEyDjElrxoDM1Gai0nZZlcub7W
QAE0iuCl0yi2Ip+6MQ+dvG9vXMhwxCO0rruBsuodBqNJb9APoTlRaffZRFS+H+Vk7HMxui+dFX9W
nN8/Ly0E0H0rwJAC+kj+nLkg+3TwpNxSns73Qxc4cdjZLZPkIhnAgI3j0Q0KbAXUx0aYeH3wOaiH
4BVokPWQd3HzOoI0+FNyg69MHPPaRvCw19kponZqh3vqXnJXVD1eaV1fPC86MEyLcB4UY7S5LymE
H/ayiRVJzzMcL4NTuAew7vFG9HW+LxzZfUZzZvH+R/Nk6LW1y12r/0K/sL0J6rQ7GHMZ3FdVt5yT
Pm+3E4iY9XheZZfa1odTJ211U/eES3T4AN+sYmRxMNt5xIJf8fDQa/tkWIM8T52njqTjkRjTSL/e
xy6kKY7tKD9pxwTHRUMujkG/uwXlkn72ael8aRd/eGDDTw48bN41uKUBbRWcNrCVzhWTd+ixA5FW
kb/MNQYMNHK7JdGam4LRwE0yNaLdoFjRd52C9CsGaSOYd5blqgtseUZAVdC1qJoH2KnwktKkmraW
V/gHg1nkZhSL/ckfE4uJQad91WITbdzV7NgLgSBzNVGDR1ARMYlcFY4F0XFLNGYBqq0MRHylNJHc
0P0pL+Tw1I/l0L3wZ6A7DZnx2FdUMLn08gu2JmShDo65U9AI8xmjES4aHN86rBtPfs7McWz3qVla
sJNSwzvb8YomwcZQB6cq9UXEfNmGxMgcPoLGAOExXwa0+pUVY4PS0CGcZzKhuNaurobuqg1GBlCA
eA11rO22+gTRV7v16iATG3fq0gbvn+ju8iQbAdxiO0rPVVY0WaR1tYNSM44NDXMBgUF3UCVJNdqv
pYceBS3E/IaoKdGopDgV9AqgbxgelcvGqWQ8XtPFyfuNJY3kQYEyxM2ml+4VMsLYiJRBiQjS0XGH
RyfjVNqxjnRicFYLSlIjdzqMg+udHHPS6/xhsebYHMN5auEynEwWO/3o20wq9i0QVYgUY+/Ie0Bk
RY4yKCmDLuxgHJTFRrOD6T6zUPOEZmqXt81saMtecQDOSR9pTf1KBTmeJbNjvnAN5Ah3CsI9cD10
3E65SaQakNPiBKB26vNPZEu5wWJx+Wt9qiL6R1WxqseE6VSfBjhk/hBBonAJXatl3/A8+IxdN9Ig
d2xrG5BTr4qUqTHUD9rPm2WYWiIqq5mBlCfz4lBnttNsEwaY10VG+zaClTgdrIT82cj19dSjVQfy
6VgkcEFCIR1vDsl5mx8w+AwXDf65t6nyGNeMZxcWLUJ6iY+G0LqvY0BpYnUCvBPkHcPaQiw1pbmh
hEu1ZoNmAImcCr3UvZs1G4zBppX+nAFUYeDCDwCqhE7xxiLU+u42FaUInaQ1pgC8gWd46VaYU+M4
14Y2uvIzQ+YqPuStb78k4/i8LGnyOUnFcxIIJw85JlT3Cs0JiXJxt9fZPHQWCbdjLOct53I2y0sH
Um43poQyilYsIvSQj0IjrpzqvqtL4rc6snOkD3sz7MahehuSmKDYhmivNpniayafvr4xpl610cJm
Y98ExM7dewibuigb6UFxP6zkOnR66qvRiOJWAIHxt73nJVeQwZp72QLp3soJVP+Rbnbi4ZqegmPV
5G1k1m25K9rYua8L3dgGQ9qci9jRrs1iss+mYJjaJD1D9YBjUQQkdHypQarucXebIFY8NuFID0aM
jsJwmwu6RjUcRQf9KOgVCWRtkWCrc/tRhIFRxWhbEWrKIxC6NbWS5vv9Aoroa8w8vt3nzP2ijodS
hctc4FqVJpt/RjAqSbzUF7yF+I5dJ9tJQIQbWQui0LLEeKYjOO0QEwX7Rg+qnSe8/EbL9W4zVm76
BIH3c0m6HtNDu955Zpx/aZQ5NKGDle+LBYz+JE0rnoAiTbm/AeVkn2JBcmSR6HTes2nccAi3PuUc
S04jWU5vRWp5zwUokydcX+qKjGKEE6JtjhCB5keGAhjZWNMmEVq53l67Maj1AsUBHE9b2m92sR7S
57pad22w3K/NCEB7W7oZA1qa3I17rJ06azZYwqaBGdjS0MT0VG5srJJ1JMSwnDvXsOXN1zRNh4IA
S95DmJcehI2Cv3dDW457Ip2Fc6xcaXoRR3gYqdRaRXICxDz8ITi1pZtCWJb+zMarujDQfDUeNDjs
0SBy7ZC1jvl51TPsDCLiZJjNmvjkOFP+KkdfsD1w8tw1Mkal1cSOdcVIsTuLGbFL2CWUNFdTL8Vr
YQ5Ttulpf45hNpbT2zDMPCs8lJzTpKC7+nVkmganLB9HqMKjdaJ5niDlyqaFYh4565/EM4zxrvLS
4Uw2XMdZlnJkiAhq0pyt1lZokfVldB4x3ZWw58cJhKnVQ32ETniRyjPumfr5AWolarjQHVRa7hVF
1YnVr1bbqU3TnFIuoPREXaI1OPKUoW1kvCoEoSU5IOPAyCYhShluoo2dVmluF+MuGV1GPFWxyQuK
tG67HmNx3IFpNKmprTpenuqe3EeQTQYRjJwq4oIlLXAbwDudIUGi7jV8oLX9yZUWfsfCaDPrpUTO
qkFy13wo4zsGecWkXxdp4zak2Go8mVg3l7TCgOux4TpzlDJX88tQojK3Z1jfc1wV59mPaelsevJY
DejVI10rCzJkIgO566Ros6ckKewmiQiH6Rjv4BKy6i4cp7Zxh11CrVYfZSq16lsPom90tim6rKre
Oi0zwPtYB1IEghIB11BH3Wxren6TS1HwPRDU1WcyR2HNbGJEfs/H/7MiglDnOvZ5PUeBSCfnyekc
M71/byJrYh2EDGWwtmxNI57EGabSOn5Hx7DOZ3gOF+9rYsf65O7Rey88b63RB9kXKVSqQZz2acBp
nGzjXLlsESzHw6NMaSj4VwMF5XTR80CH5QjAT7bFfmHqxrfFlpc3+avly3qsyAob5FyfLcnHW0Jc
bVASNohxrCq+twZHZO7WRUCbWSddynZu0EeB7eXvtOyk3QkBXM5EPthEBeqoaxORGaW7CFgxiT2g
iPLtfTZ4FYgCusMjHd5sg9RLlsreJvVkZ+VWKJRABDl2deNfLZR+/hYCqBsznRvhi5GBaLcBALF5
sew988jqUfiSQExUP+SeNZjiQlvy7GxRwVRf9Rp/KNMjPe2KbeP2QRph4ay9KVwI877FyCRxUaP+
PwVZMt7QxB0P9KezK3zJ1gaPpbzOjXmutivX4ziMuEotoZX3mLKVd2wp4bzQqsFRAStd01e7QUdd
OfkCtBLS7uKrWPS4YGmF0BS67KMyGqxlvuvhXk0UCKCxqUA5Ica5cJx959pDFcWVP71qSzzNgjwM
Un7v/CIrnEhlNYZnncH6GqHJ0YAc9pHTCPEZKVZwhFsHKOfF+DXRprXjQkVt1tj9yRzFPzbG2q6S
ho9oyGyDekNyZdNs7VnvD0bfeF/ws9o0LL3YTJoNDcXM4YTqzf2l8l1dRsTVyOEJSQZyjrATqP82
aE3akQLJMNE70dy6JJy8q9BuqcOvJwaBU6gsApC9wi1PGpxOJPbSwfSB5k9USErMWfYRENuAUZk2
pHv8FHwx2JS10ELzd2hF2eYbScPsdUFIwb0RB7dS0xs+5yJ2riGmGyiaU2QHsR9sczQff2qIqmge
5iK50liG+2cOlyq9BcIGUrpHX5UdqGDcU2d7TvbKEmnNe2u087tGWfE18s0Ear3BlffVMiGjI7wp
LJYlgx+V6eqzPznyRsEe5yNgr2Nq7VUNqynxmGiqneDOoH3oRUEOp8KgaZFFCs3OH8pa0ZlO0dsH
WJQ5ssnOuW9JE9gNZq0/uV1vgHhHH5l25YJzoF+AUfvOfMHraWaRKYHIc0KpEe4H2RiQAOF2qOb6
GspgmMRq4u0G5SrZ4DS8ETVpKTsmV8x/dQvDI4haCyYYlU9MF2YQHrJHK+lbigJABteWFPIqMY3R
j+CuCG+HQEM8qMkbUEMPNZ8SlYL3bHepT8AHBfinVlsr3t4nxSakpiY8AjBrgEymADcWsaHnKMJo
l9wsFR2AcHEFSIViRPgXWYSqb5d24s8kDjI/5CyViEZLfFN9Wm/NuCfUYnDmLx6rxXiehrojGLwd
/bueJArJyzlOy4EgowtUmc01ubbm2U/LwkO+FM+QbY04OGtaar7O4PRPkyb6GzSEOSkcvvmCW0fW
zD88uBwY1PNu44FQnCOpZgAZJTkw8VammV+y/nZWec4Nc3Z2g6ucRy1OBWHhQ18AWrebag6h5htf
sgAlBgxJo4NfEfT61lPOzKEgMHFbtCRVAxQgB+ChcKZObdg3qeqoz+Hvda2/Xjf3k7IUbWjLbOKL
X1bWU4v6IwlHWX6x+qp56gagC2lW03tE6YmAKxm55cvuS6IpPaG2mrSNRuVx3UlsRz19l+c6kdqx
y3mooy4rvE+DHJrT4LR4UDqvuKIv4B20WPcf6RhnHrdB4r4Sp2wBLdL7u7GbzSORW4MJztZXa7Wm
V0h6alo8Xt/7h94CbBctgUbhVMEt2pN4MpZ3uHjhrdPcijpudXvTWg6ZBFZgnOu5SdEsKuMpjSGf
EjthhKKXOpZOp9hWfhl/Q+6sRzj7h8+EfbR7A+L9a4My/olkaCCv2sSFw4rwhBfIv54QH+zFOPDU
+fIF4fRwI6Q+w0gcGt3gOVhugkQDrNcZdrVnP+hqjhm9Ffkeohn+9JVqze6PnGZH5IMIvbQNOdPh
lBrNo+aX9n2eEi8CkJnLKERtMKJDAVpY1tss6f53W8Aydtu9skEV1Rgxm8dd9cSJtqnEXWf3je18
GvK0ZZUH5rRqproWXzbihWkGj8ysgUFo88mGPoIsBm/9KuqyGn0aQE3ItMqXIwLzefgcZ5Ny3pza
bopDvoZ22pvY7vRBi/zRsVXH4lWgsmHWhm4jB1Pt6hGCQGOhbPSJONh0hdvp01HOE13M0DUnZ2fb
tfKf3boeWFRaUZRTyTrmpLoTUeehn4i02U0ShDY22i9k0pTxqL1mPNo8NMjrbRIEyGJr/tRbbfb6
iEErAsJtLyBZp0xSs6RAxSSSeBW3cw+Si7JP8mTR29vR8geOMJk1uV332BCANOYRA2Kfcx9WpmzK
L0A/e9lEJL6AQNrqwoKv+CrhBRsz9KFEkLKsGpuSLFxEyspwIBnayQEIa/P6SWw30QOA5slE/s8f
UksW0wmz2C/4PTT6ngvkZOg5MJ/zuY9LF5BIAJF79+vx3McJOVNDFCA6o8PVycsAdjX8/1UhQavM
H3TcC39WjVi9TeO7xsVy6o5BOekotkSSNuoT0IY0yxnR/eYNfBxvr28AoQDmXWB2TAkZCn18A5kz
441KMu9r8f4GqnflCUFAJXec1jAXe5+U/iuaw3+Xu/zX2OX/Ucrz+m7+PwtwRr+2Dtf/e/zgXdp8
/fN/Hfvypf76Aefw/gf/i0FoYFRbg04D1/yQxgq2gYm3TcY8hyNWqP/kOdjmf/AnsA65zMV+xBIw
tx3S//O/beM/DPQG8FmR7Tn/Cueg/x3C5a/3MG5s7if9b374tsO0WwVBc9C8noM2AeX3ASfbDLNc
AK7cdJ4YGY3XpSaykEPQU5k42lFX3sVsJN27aklB2/R2dRvQcbsppf4IiifJwrW+2zW28qNFatax
ww+1sRHb7fJ5wmjZexeBYAoilHGTT6p7Cazq2lXltaWpfTyIOBo6J8CFvSJnR+kz6oPrrMvsUq0d
kpa0lBAGecuM0mdtd0wVZvoCI1a/cY3eCoNOvTDnAIVdcHi1mSh1Q/atL/MiqkDRb73Gv3jWhEkB
NrVI6m9BUV8rY7yDrAz6mM4WGtFrOS83MPXPerISrHP81mn2MgsOQXi33hyC4GlPvDWey7be75oS
8kxXpdYfcYsfq/NdVHlE/TWkLIS15l+MwXoqxvLFIzBppyfqTu+K6/UKDBWoQLsov+VrCAyAiHxn
lXMTWRX9cJkQTDKqkZ64uvNr2Me+6SbHrgzeVFwEeyO1D0kyk1piNselXKMVVc+F0fWN7WQnM6WH
OBXTg5vOd0rYT6lVnACmv3Rt/tIszsWjWnFD1+63Nh+IiulbM8w3dsl3NVvDjmE0bQm7OC02cCQ2
sYpcioTDYMOFAuEQ07/vCNdCprDNCnJppDY254GlfJto67VMqxe6q+jK4WkjBKTNvL6WoDKjw7Hc
qF6/GUy1p+4/Gz5oQG3Uz8JrtM1YpN+skh9zjOyaedYZqDqOcrKGwpyxJ1jl+XGJcVyVg0sjDeVz
VPS80JiBfU6BEF11Tg52Fv+i3SJIdKYHOh7RNNdkkqXsYnGTvdT0aLZAjd/8ZjmPZrLi8tHZFq33
lE36q99anwKmIRtXUTCTyLQwnzm00/iwtM4hywRdrM46kOMESkOHT1kMnNukXM4ujfqtUnyf+Git
U8AgaTst665sVhYFkv6IefctsACiVRMlzJCUJ8MbH9pOPqCQ/VaBZ0Df3Axga6cHhFMcfYhm3ZWc
hLeLq6Ubw8iyzffrbtRYgAL7CUpVvkM1cGHq6+2Ih32w+JwhwBRuRct9yrxuPhDlxbDOmC7C1MQz
/pdg4+XpHNGPHzEHcduVUxJvwA07G3KGxkPrzeOpbZyRbBLXP6JK1T4V6Vxu20UAWNbEvNPTcmT4
0fYbUyutN/C/z5Ab3CsDQTMdr4mpoE3hSGM9gsRnIVVa1AsGXUBwnOSwMeV2Wz9Co3isJs2V0WLT
/uA8km2mlPFnXTx3FlxN9vntlCIoA0AdiWEGTgwizojwWbk5fZQuOfkN8EzXI6VCS2/qxm62SrMf
6ccm9IscBxGu8zLVc/dWIyXhqcxT2pNt6HszQRqEP6IWqDgS0/+4MQb4SUnN7b/k5ltDCzrs20pA
0dcZzJjgwb2G723mEZALt2EbG3o0YVf+hMQSuL7JTYe25cnT3AsHc3WMx+4bZfXZdovTXzadfyDO
rEKlv8iFUAgFpkccDVom10NN+JOQKctdTumqaA74nlazb4ux058umdNeLzFahF+/2sf6w/n+aivX
Bt4Q6jN6BB/rj8BWsnZnrz4kPOqQDosT07A0dKlXf/NKH/3m318JCjsGUny+Jl20n15Jed5k5bFo
DiYovGCdDq7LcW4okJUE1DVH/pf+m+rqowD2x2tCj3CJHQnWf3/8dIkFR8Dv4/owY/tCfTE+4FKE
GQHfXeGtoDfCsl8u565ndfv1hbU+ejh/vDZKNNqgBsSPn3V2xIgqDtJ+feirzoKUVvk3M2Sxdbk4
08srDnowvSl6lrtCjVjgCAOJEDhxaE3nt9TFfAr8Uyac9hfLOQQBsc257Lamr86KGLDQd02xKZjI
kM5yDeV8V2FpnarkUXdSMvUm+yL9EiVN0wR7xyG8lHO8u7F9lodff9J/uIUAEutwqail0Sr/9MWa
ZYYlgKnFITX7HaaWGz1YbqqFDvhvXuefrqhtWGtpBbkEx/nHbzNQBq41f71Xg9I+9uSUzUYGP4Wz
eFi7AfkAfnE9JEZ1W47zjTfo1W26xhPbS/KtHVmX11Ilh/uP3H464/5kAKTkA+PKCyLcfeqz3NM8
rTZJssZaTub0lDjmvEc8KDAHzRkxIV1/R6P7cerY9qWZ2ach89G1ueTS2nX2Lc4c1EIFB/Bu8pv9
pOXf4gaERSJ3y8ApC+HBIZ2dQ5riIkoqQixxxpwLbzXyy+UGqBVyDpO/G4Dmc7fmQnoGNdavL+Q/
rDAIQP3AQ5Ht4en+6QsDM9K0tmbVh0XhK6WcmFjZHAEgSUPt9+vXWg9QP61muLjZp3wMgsHfssEB
GwBCYkZ/oON5Rx7LqWp+t2B+f5J+eg2OcVDX1l8DEpw/3hdZ2hYovPT60ASj2PXZZG7seHlbV/qM
YfZ+6OJTYdqHQDMv9CbTrVfT6ZziPyD3v/ougVJmNXaIv3LrMOZs4uiymPfOWEKN5NtK0dp65Hke
SsslcMSxVCj1pb8qabMzY/rsk1AQ4jQHCjtz6C0d6hZQQKT6BZAQzA4cpgUbcy8nQRvYzL45Nbdg
mxXX47TO8pN547s5BSohE5NjCHrtKbk1+nBHYz+lMbP8JjDa/ocnlu8CtSxdaM68P8dqk0U2gF+r
6oNRclAY0yrbZFjMSXQo+MwpVyCj3IrK2b9UjovxvO/0EDAJvRLu5bioSQ6o8YXHqyXKNZpIpvqT
olWCxIr0kGKE1UDODLMp57KyCSKnYyVCu9Dgx5wfIca8LT3uGS+7R7FCVcWsYtNp075I9ceZQoy0
n1QgtVH7QKi7BLkYYEruT1uw8PXuiG1WIxqKzOpgbzrLI6KK8frXN+4/PCTsGes/WHo5vZkfbyqV
tB4ayLE+KL+OKHEmnEW8HVuXjEqS33wjKNn//pz47MIsa/B3IG3/9EzitEdKb8saIHVfMxUh7pPO
0ilmp2ImnWG25ZZcZg5Io8kyReTEU5aU1/QlGZw0RLU1dSBAXI3tNnCXCmcSg5Z69l/hVRKx7H/C
YtsTtE21P9WNhSGvf6N9dTeVwJG8dTPmNkus4iVWa5WqaCku+nUrAcZODYSdbNiOAx7Gga/0+/Fy
sSeLzBh+kMSOk6utTUihxp2IJS3whQbZ5E833w9BcQ2cRw1Fc6qlesgGDpI+YM3N0nLUcxaFwjOh
eWkHyBHHB7MwbmgbniyLas3wZPR/2TvT3cqNrMu+yvcCNDgFB6DRQF/yjtKVUrOUfwgpB85zMDg8
fS/K6YJTrnK2+3cBhbKrMu9MRsQ5Z++10yqfw/VftJL/J2KaGUTNoHaG3fXb9TbqJ3FVu+M9vn8K
CIJeuZ/I/ClaTksQE+hCAj92G/52p4nnNoNsAAyqvfTF9KWT+CQHvuCsSM+pRc3iTxzFgfw9Z4m6
ZSLgBLgf8CKXJ01lp6Vk2trF3MBSFieK4n0ZsbMwluLC5O5wRnkuDPE56cfqlBviSvUqtMxuDtbC
iAYnZnpIxRdgR64KaT+bHV3tX1y5/+b25qwjVro9Xb6/JAQUs5W1pi3KQ+/OXwgpu+119j1FmRUJ
buv1/PVeatdwBXbImdgP13u+SgDWjz1I04yHodEPc1llW5/kJE9hUgsLGTMNMr1q60/DfCgMsnJU
mhMgF9vpFrB1/AUil39uOgZ4S8y+SLy7fwlpglO+a12ZGmtMJudHhJ4ojzqQFo6eDsEUM/DGonI1
xBSG7IeJVfOD4Mk7utlwLxUraGfK244spsAfirMahltbgPatCzLH0y4HGQ7bAZXWfcZYLiyRHcH5
nb84PQMolE63eB2yA27tK8UmQpE53FvO9Gk9zUv3j/31H3XY7uuS//yvn/pg79ES/+qK/e9z+qWr
+/q7/Nu/9Z9adT89MykVP97dSin96X9sK5nK+Wb41kE47YdC/hFwsf7N/9c//J9v78/yi4APg72X
M9t/7rBd1qCjqcOxyPz+hCtl9cejfrTXPO83emTYJeh781MIh3X3R7inb/+GL8fDYbVmEqxk1H81
2CyLBhvrJ203qEr4hOnz/miwmTzh7zudCd4MVKHxj5psH84zLNywgDjuClcYzB7Nj2eNuRsHZofd
UVSR64UZeIFbPWmXM2aqZle3aNI4Q7r6W6+50T1RbN2RjTY6aV0anfrOVAGwSIPBtVPtGXqrwFS4
1DYeIVf3XkOSlZuQt7WtdekHRpJN14AGhm9sfsblxGH2EZGB3CKL5PRI0t651plYhpXpoklqkaAZ
sd6Ne4nw4FC3pXM3VMP0C1Phh42Rb8BGL86Ex7QA02DL+nljpKTpSJ9s4LJ05H445EntYyKwAlPK
9XPxvv90ifybevjDavb+er7F1rha+dYj68+vZ2qGPsVkbB5HrUMaEhdvOP1VwKgg/cUr/TwMYOPl
F7VMw2UUAPPJ/GjgWwbHQPDtFMeR7O+QWLN5489C2zM1Su+UWdj7Ocmi23/88db5g244XEykKKwf
/08eTUTe/VhWgLgHmno5+u4OTj3cG0I+J4Fx45+/GhArDFnGChn6WELFvoc8ASjJEY8MrvOqe4+c
Q656PRT+/d+/1kdD5Pp9+nQwOPlbuv9XctaUx0VS5np6bJOpIBqUrOwixJ/E0WYNgknmZLoeusG4
HPtcHRYS25tt2kPk/vv38dcLaPVmMmjR8bQSXPjhgmWbcudysLJjO+RlEk749UMHAMy97zT1r3xo
f72GaOYbVMGc4Tzb/lgMd62PhYSsvGNjLMtN7XV9KDXu4CZpCEKc+9Wzgh449/4/PiTlD94UB2aw
85FTjIJxTGPGlUfIcugYFb/maA3jCuhE4/SPvtCVsqrbnIsx2rEK/mVoZqOKMWDmpcfUaOMQjYBL
taR380UMGv7h71/rw3r7/lqCEzEjDUoVWgwfbo9SAhWG4ndcZqrVsI7c8kSqqzLCv3+dj52i9TMJ
Wgs+fvD1cjV/fp3BKbC8E4x2RAnAqHMaAdhsqFtNDpyWuEvSlOiAiRE/oX4YKaKtXsbJL0qOD9fO
+lnpUrHQYZ4Cf/Lx2lEo1pAzSt6D6uOwMVRLGtyikSkB4OxUx54IkcbMv1jP37/CP5fPvCwsSD44
FlT20I/ls4odMmwjNz0mXmQ9dZlTnjhWzldNViV7DmlVj5qjnqrNOE+xC4VsmNVxdKrpq+Hg3//S
KL885ViUDjFkkVOURvzXkmk3f/8L/bv3KfhhSNjidODrH1uV2ACikd6FdmD05bzN82Azr20Ln5+o
cCCOcMRr3M2cgZDaapRLZ12ZcCIQOEZHUqbsC1/60XFC6X3la07vwrhM6iysEx+J4N+/179etR7G
V07ehuBE8hcTsY7LpO6LMT2WaPkw5MQAB4KqxwH296/zYWnjivHwqa2LG5ZkbpAPeyPcbb4UrU+P
lNbLDWYaQoIq8q8vit4Wd3//Wh+X8/cXIwkUDiKlhed/LFFnrxe9PWUs5zgxwtiLiMcsiLkpuFV2
kdnEQTON84UxTO4LkVfxHom6/MUXuzYUuRN/vlwBaOou+AQOBbydD5+56Bosma0ZHdxh7ObjqmP2
NtKfrOYYD81yowFFexNJRE8jHcoOu0CC9BbVcoeMh6HRRU+tdvLJz/qEUpDBQd/iaw1aioI0MPNy
ORdJH52StDWhPFrRdzUNxaM3F8t5KQCuk3PSOXduS++GGBBxodBwMk2gZL4VQ+7cAVTQsTR5xmVC
1uQQ6k2q3WvuuNwQmmiRSV0l6poMB/laRLP+tqD2OvcMXpaNP1XR99LTRHNCHk24LajgCMi8YRPV
7CYDfSSGPpwR6tyGDU2N95r4kfGlGkrrYXyvl6dI0Sfup8j+Xihpj2GJbzhB3JIl59jizrYFSwum
rfRtSFi8sR2L73GteWYAfJWHVqiN4mBMCbtlEuTY+xGeIggal5xczx2wlWat++KhjPNuayPjeuPu
j/NdXq+zxabptBvPXI3Vej+4L4sdMaRDl39218f2ouZtzMipqdvXStNNC+3er635zD5TPLZwPq/f
v96IOnprVol+01htkp/qhaDGY2TEjnXC7pZgVIaaxdQqyZqt+75aMZi86OTCCuXBkftc4ZnGOA1l
UA+KwlgA8zR8d4TapH3Q6XrCZC61nzC00ZoyY736ZOWmS7vD5nnGJE3ODhDTEAd++oaaE6Vo1HVz
vPcBRC8bgBviLost68GDd2huNJPvtkS2+FbEpbkzutp+zQTVMAwr0kg3UVouN2IkY4h4k276pKt2
uk5nWyU4So30c+FIliZU6Y/GTGz81lqvQ0T2EbGlGdHVc+LJFG+FwQHGKAmsqyCuDBuXGLtzDGGR
yS2lF+EgvVpuSqExMF5KzjkoiwlFzfgA/QZd10KgKxfYFvRv85qMsX5gHsLVK3J7IoYkgViDmHq6
ckStMWReW+WkG83nWCuyE5HdW3/R8nDq7Oka9my7kxmpnsw56m3bk903a3V3E8skPeoI5y/GeFyp
6wWebbPXz4ZVLaehJZ/WckV0H0t3i9MgfyXtKz/PvFoQRcK9Lhd3D1oT+iQwq72eZtaL53HbNSjE
9BqlspYPVoifeQlMZJdw9Kpu50/gx228Kjk5rrb5iPyS2NBqPmUGZmoQYLtxSOqTz02ySTTsxvjW
gQKWfCySscDY5Pg3ZoVw0ewZqUhhv3TgaM5xmV53E8FQSllTqGbPBthlWjvRpg8OJrvt3DcmaeCk
ZgywFBpZjfvcL7FlkMFLPLbuoCJH25z6yS3mzDe/MV+bQeu3mUZ/ZQaRvTEXZR6ZNz/j1ovoxlpN
EcwT0UvRgGWNKOLTwnSLtl96lTjpGOa2c69UdIFGKn6WqAG3iT1Pp6QoWYDt9YxUmvOVk1rWWWKH
ujFoBdK6Iq1nWZxLuFizh0m2zBhi5+siEvffWj1vDrNRY6uvUCBjJ4it7GQwcTU2kRa7lxDIeEN1
QbMJTry5PIjFtnbTWERE8SrTv4DJ1F5zULKTcHRYL3JXLx7wP8UPg6mPd3MtOD/UfYMyFdzkfM5d
RIwRYZU7O5fe16xMuyMoqemY4FTgRTlFn7tYv/XEON664zxvrQWf57r/CEbQjUqCtGnLT710F0be
oi2ONl4Pc2PmmPC7mbNI7k3shZWDMl53U5aiCpKcHbEjuLHvAjKj9Bm4/sKSY97OX3R7P4zKRhxC
vBOwOfnoFmvU1JjitsQrSbYxzuYslE4OylRkZnmBZjXfVVkuPulwyFcaefwks3hEmT+FEgfkKRsH
HcE7st/PVjYxcBKVuYbSs04eK0hxJ6vl3I6rzOsPiyq5MDPODpQIhXZTzJ27LWc892SK7vD4qpfB
rrzvEto+kNPKMO/NUrhP07j4y14XKTHnA33qqB44j1VTewCj4F9NWuvcALtgzFrXTaDJ1j1QQfsH
fzJMOu3G0H1rADKg287mUyutM35G/exHROwFNmHRAJIrjjCVux/cwr/B0IJ0O7Iii+I/S2zaFJ1x
r6Ua3QecESd+VP9uEsMSsglj2ASKbH+ZQFXdIKGna4DxK/TqFju2wyXgwKLawH4V+5Eh2M7xpNqO
GM0e8rmvPwFyJQsmMjLo3K155htMEdLgllORsVfokk+aX52hm+tBhIT5U9wW4iCAplxiBesRwC/i
LhKtEZbeWO/J2EJzsfTeK2L1Cr0TLEvVj6kVIEft4ExEwtsnqsI0Vo0Giu0+ih+xHlpXg+7V1/oS
cez3rZow5V7Lqu2ca7W9Jn8X+4LY9BfcvzRx6ja+gHfr1WEU2cVx1vz5m6QcJ1d+HG6kjeqfoZ+v
+kDLK/Z02x+7oKqVuKJib/YY/FwKAKM+FcYsubtkcx6zsvjUOEJee0w9sT70iQ8q3zuUNJSPDCjo
wwKHu6hbzHgZWKE9JvjyLa9aFz1347dPMA9gujtZ/t0XJbHejUtEszZU9JKyont0++ZzyVNvu7a2
ydgSi1kESJ3Uq97YiMQ5Y2rHmMCVnM1VZ7KVVBjzs2W4wAwNDrHOtvziKe5E88uo+SSrDQ2GCqTt
/bZC0HR2/aF+cwHdnJYpQxTrswe2ibXsZzFHoe3l8pOhqx4gQ86a3RbsGiwCHTbugI5tm4sHsv8q
t//i2NSKwBuqKfmeAG4ljxXPGje2rCiToM+15N2cJ6aZV+kohgfMrerN7lLvJR58GvXVipEIJ33x
BNse2FC3DOiIVAfNseeTaWZ+vC0dRV6fkV7p9LZDzVOFgeOcjPt0zHG3OWV8NZszdrWC1Be4Z9FR
1MTi8q7kdLAhtJzBBBZhAcJwCsnJmKE8DgNudxanBGtM1k4HgznLyejKBqsJ3DyWs3mJ7zwrM+cA
CdyAjHtiGzHoDnFdAkMP4n7R7tPC13dAhvnd2BT2uDTlqVnS4UtDbUSFkRRhBWHle9t56WdMb1zK
dJT0c+I2ZrVxzW46OLoVPc7CtF6h5GrfTWcYLyNvju9FtaC+r3nayZ78B6NK1cYcRPc5QuDFcRLe
LgrhBw7G0VZGDpjKvL11rEeyekGgLyyvURFxUZUoECrSTTzt1mXCucncasH+6+3sRXNwDMkZeT2I
lInDCbwTlMhGhQbfo8beVJZdrxOYt7wwk4pwD4Z+Q4JID6XzAQyUuRuc8ZtcLH9PLY90vTP9XQ42
KshL52T2pcA/oEggFcOOiMQ4ILlHgzrH5axnE25tUe6HxXhd1ml3glV+b84tzPZyJipeptNd64Bv
NgcvPmeV+q41urVplxI3o8LBn9LY3eLHmE5pNxcHX6c9YE6KnICmg2SdSP0tl2BzqPHZdTgIneyh
Rkbsp5CAR9lf6nLKLqH17HM4pWSw4zahqMbKOE7Xo4MiPrEn5yDgEAd6qTxKE0wVoFzZIBAxTQZD
U0m+5s6T/TfZafW20eplbzhpvSlb/3MHY2fXzY2DZo/ewRLrRwIdbwZLe00de1dHCTK0wb+qyv5U
au3LWC7XsMBOMIQfmi46s+TSMCpSeeF0y/esjR+ZkN4CSN83nKYD8kJffT0d90tOk9IFpGAIvQ8W
dKehrxnioS7SDp+++YaZj4OVFrPIJ+axcBDoIW7bZUNzMSUu8/PY+VIqv2HwTld7IxDkYLMahqfF
Wr5MKoVQPZg7JrCka83+HD/pTb8amjovP9ldgzl9nvG9pRYBjFuFSRDXAbYqmVyK9kH31HAP/Mff
Jn1651pxciApOQ+6Vg3Pmtl522lU8qCoYS6HoSO2ZMJkrEFuOQkrdZ+d3q72adkCzyEhoztCa6Y9
ynibcsL1k2lf47vcggvObYbiznIplQAHk5TTrTAd/6vuuLN20tDEzsYm93tP35vKHK0L6ZXQRTZt
Qh5jYUK8hmXb5tnrTNMZmjSJv/IYl5IrmoFs0yH79OwMyUBWGDujj5N6k3MeOrjW4GpXWEXcNMQH
mq1OU5qmTj9ScuY+k/TBjF68OMesETncgLwqIwbSRilEYFUVCQzqmrIo5rIfwprlhT7TOtOYMcq+
AKvWMPO11Bi1KS6ydJmuWva4R6+N5rOGDhVQiqtt8bg4+lUGF0ZtpT9TdgxQGpqxJ+OtMtbqxMAN
+S1bzPE6c2bjUjfyZWfETIuTfIxewNPT5I5t17g1eiG3juioROJF6W9kWzriLBO1lry+RGaaiKZ/
aivF0aHQgAY1htUdOdvz1EgRtG1SU6CHAlbyDn889RWKnM9OUZphCtnXRbnafBLdEuSGqo5Vg997
Ycs/mkABg7S3opOVCJoCPUW+N+A9eZ/UvL+eamwNE7jTHSPHYmaTF2qPo6B8fv8rvleat2RuOne1
m/l7hrLLwbTy5rUvJTUYplK6BB6UjpEYSygPaJU23lI5CLP5MtMuwR8I7Xf33ihuiokxylSvQHj6
xkWZNogk0sTfa9D20GSODNoXWe2dUvRPdSr5AGnGM7KOLDc9jZdPIi2M53LQ+dXxyvOex6k7dqKa
PuXkQu7ecz4JaV0w/s2zxFPB58L0GN03grKvXd0iWFmzluSOhtp+GAq3C1W+qvXSha4IzUsWA7yE
m0jv/LC2lWiPeQTImOtfX7RLv46bV5p/KRiVjI6it1z4HfCsjVH44B3YOzADVfGCpS7HQ3pZtFK/
EsYoLuqMgNF+ETSvoiU/vV93Gm6fncr4BaxFFo8FtrubRPYOZRKoeN5f0kTftYru2kajzLophvU7
KQambMTf3fBbTSgDFF8bTcrANprlbFYG2Jy1FYfneTm7czReEzfghXWdLghuuQKkDX5h46v1CYvM
uYtNX9v6CUq8pqjp57uNF06Vqz+XOg/JK7s7utX6p7Xk2zIctDWBYbnzWfFE23mBS8N8WtOfiY9G
tZJLlN5E7Bq3icbx2nDps4bvjSdDM6PvC36BC5VxNVkLT5pNWv1KKxH3Ptu5egCGaFz6xhidVBLV
r1GiI4OLEm4dQlT4Ma2B2SS+cegARv2au708Qg/RrM3cq0JX0L4i45bigE9YmQ7trwiDNSfgaKz2
4NXMS+qW7kn669db6kV+GoBznFVfm7egezNOWrxxs8+Tr+VSNq+tl/LS09CrE7EO0VHSci3xcGn9
6zLHQazTkZMtj/MxuF2w+L4NyDCDxIAm1cjmS6V7PhSgyNsDOolOuuTXkTLiZp+YlUYw/OlYVD4a
LkVGdu3MZ4sW+LkpVfTS4eATweIsxkWBL/IaZH50EoXFO5dUPiKsWA73uiVofjAW9cAfcBWMDa05
0QhaCkAzESJ7kppw9AeuEnch2VLPmldGkWA4mMVyT9ediMKa6nSHaSF6QTJb7YEaavcLBcF3N2r4
wL5cr8GOjLvAJczylMYmVmLPmhfMGBgCXM+l7POcRH1DcGaJgAJjeu7rdPo8KY8pVM+BHJo5m8w2
4VjBzthk7SXe1OoKbcZwn+qj97VRdvQ9rSf/pERSYLMa2ZnsdGx3s3DneONXXAHKb6OXzBEC52dn
dVHo1jS4w6JJ6/n39vN/hQ6/EDqYzL4RaP1nocN1ktZ/1jj8eMAfGgf9N8QDiBFMnfkZfWzEYD80
Dp6N/MFlgPinuNgfobA4hRi3cYCwDNfhHwKpxQ+Ng+X9xixeZ6RrmQBy4In+E42D8XGqwHzF8EyB
9pwagqH0Ot3400iaWB1wNZUQRzXpuHfMbMlvgaBxb633CzTb/gl2+bJrSGfbGeNEk7KQzQum2ulB
VF7zYjtZ/6RbFWHPGCZ/MfNY+/t/7v/z7kxY8II3yIgexefP786HyREZwDiOmbLrV8GJ+VOrJ2tS
9sSN36bQKvyGuO6eM6v9i8kn9NoPr87sQRD6iTCFisVBpPLzq0fAomBApO0xiqPnsgU/MIxD6p9z
v6ud0GmEe8m8pkI0NjvuxWT76QP86/TztFTLVxeLJBkCy2ydCCjot7kzFHtZdEO+Ft7ODWQUurUT
BxA27lJeGo3V7GxKcGaOCB+zqSQIxlY9kbjmrDdscsoIdLJF5s1ouG6IVwW7szckWruxpDNtVOaY
L7FXkYPXkxJE66O+cMEhbLu6GG6Tqq92NaxBtdGk5eW7uPX9JADUlwVWautPWtdpWy937wf6DDSD
Fkg5G9dpqis6wOSmJNrIhlJb6kDhEQW5BqwJQNYwgwcYFbIw9O5kmVRJUBJ88FxlHhYwrWfTE2MW
hU43yyespW6P4asYKRmNBBIHP4Bz8Kx83oFAcfaTj3UEuMbIIu6Y7a0/aNmN3qepESIR018KtDQA
pFy9o9iAkARkv0t3tGuJgcPk79xOkRfTFWtbp9gsdiLvjaFOUEa543BkzlXE6GcqeTulFFrs2yNd
uhSl+640cmAnVSTJXtogg+XQb8eLdVFNK/wnjskXIrTbX6Wpi83Pmmn2QSjT1DaF7bCjCPGM2tXb
JsKpPuVVN+36GDfzZhAJA4SO3JRNzHhipxP7vuvkKD7NhantAbTFX9vExBegpztMOyrkTvWPDHHL
28Wc1XtEHkrEjGakJ6T7miCcOCwcv7Y+IWKHOe0YEEhTUjG59BOw2CmbwQO5hf3ek5lxEcFsOfmk
Pj/SbxgOkBfGZlNgLf5mj7q6JrSWFKm0cstvDI7zmhY1svRW0CcBkBS3KbbiRVhYcxA6hNx7d0ms
ZXTJ8nSgq4IEzxnv6G2ksIVagqbYx62ojQmKiipj4zUy/1plDOgY23XZ3tTr8WueK9q+uMRKhUOi
apR+7luODK8qLYrm4FfKNq/7nhPCMizWsdCtTD07Uxr7MOPM+nXRoOAFkT9MkAKMVpNfqmjIcNX7
kloadT4CRTl0VAo1vY4zlVk1B8gipbEdlLakd7NVz/NhZrA4BBowXPKsEMfEYTckcfN57dEBmICY
Wa2SoApi5Zjrh6WNE7YCWV12yQoHbXWrfu1r1zoa9AdWM7xeH2fS7G5JhF0Xw4TPny9pdU3rDNvl
ULdrxIHPq3XrZ4PgKe66aDHGbSv6qMeeZPdPMoVvtOlSxbtnAL8c2npaDikpDIQliPplpAEPcEKo
RoWcFSywWrSjNUTq0/CmZ92gnzP03PqVHyEJCRriqF67vuB8BCNlIZqOpdznkydgRRnSofJlHc01
qa6m1Fwei54DFRSL0Vryfj9FZlTQ2kXEML8Kyme9OSF90/kHIzmYuZtiNmI729QGKq3nCndiCtGC
SKTXYZYllw7woou6W5yrtjd4x2jJao3pjEyzjQ2Vbt96ZnE9MySdNk6dgqUgKGu6GThRXYNC4cbi
sFhcd6KAkgAPAUKoNwN6nGpXmhsd1kB5WUJPgE3HO+DaLRubvB0DmgkkgCnb4KaJhhCYsPtZU9UI
TJJK3g8KuljMTjxnhoafIHIj9cAdX2oD0hI2NR98skMLMGIgf4zNydzmY1+/9YZ8sKbR4dQFbnVv
SH+8QUtiFaGGNUftPVC8NrxNhNkr9ibCxgksyRj0/JxY66RF0+bqMinGDt3zMDkg4QY4AqrCA6cs
I9mhY9hmZq0tAari6dIusvqC035yObhLhzCj9Qpa6l4jth56vAtLKzjv4yBxN1xAGnhHPhcf2Z9B
UbRFvTHa0jVXVlDvoRun30l4oVvN+wokPaufAngXso7TOIuFvZsiFvy+tPqn99PQfw+Ovzg4GkSF
/9258f9wYqo/ymPXh/w4ORq6jwYWoRLCOgsd5noG/HFyRGzH0dF2fg8gQB7DuejHydFyf9PXR+EO
x/XDn/CEf5wcjd9Q0q4+EI56iB7/0cHRND+oqCAwCN6XTxYoIjj7LxEIZQt2ZMqdkTQwmhmtA+9G
lgXGK+HU+gVjO494XQQEchn2OXFXpf4EFhp8RF6hfWWcZcul43axODUWHXTmMQtcRVivd5c6YHUc
LMlZlRqsYuMEJ88mIppVoPLnQ6aNI0ZaCCeYeY7AqspegbQBI8MApSrmrAoVbmIWSq+pLgWs+FOt
lYoOaUpROdv0QDKrRXmhOc9aX6v9WCt3TSkkSVBkzWVWQscos2kwNkLk5j2z2KUK0mQYtY2Pt5sG
dqc4fUBjG8OiW2KiEhlo3i6wxpiimIxDKqbzZ2LHYbCZiRwHWIpDiuzDivViX02MkSZFem0o/JoO
aIkDBSewVFnQzzrRl5oGX8ZpZkkxnKtho61B1Ulp54eGWd0uWzq8NyDZeGLoRdEUUCOra1NE1Ysc
Z+N2ZDKi9nhqSffrexVj151hF/Yx0pM+L7uQMap6lh1W7GjBCB90cdtMLKxraRt1qBfIzdUH85nk
95ZcQaPY96bTbW0jV1snblqDpbq7HAlHXDnZYM910OzNJs1HcUQn7D76AAMuTTn6/T7FJSx3SU9H
bF3o7JCk2Fm/aZ18a0qtKveWLKKA1X3C8ZJJl2getNaBUNCSsT7aXR3qA4AT4I8lG2KErjOGLbAz
x3HcjjKrA1x7Kl593jh2QP01TAaQZFGvp/rrQvrILhdr/ZJHa88apc5rSbPb3JGhJ/ZDPTV3TCWS
i9yRxXMNB5+GlzLGoNFieShUEuuh2SFWYD4bDmYSbYG7Mk6EdII7WTcmQ23jGIXErGBIJm7nX0+i
ZXOLuiEYALacUO5M7qa2ypxATGsdRiVD8VXPtPpITIp5lCUYbEe40WfuBiDLhCH6b1GpDLbQXqp8
H8vWvI+KdDiOXenuoCviW/erqL8DyPQFea+26hWWkNB5cEvcAajE3MYqgxnkih/EsCouS6ewT3ki
vBeGseZe0YhmRN0vhhFykmXpN0vNCvuovQc93l21nr68FbKMQiLg5kcUNeUhWjgtBZqm+5iuKQC2
qtH66xm94FUrSE/cyDrL0o2pmDqKHiOOQdvqwYlbuWFSSDMWpNuTbFdONlCn4ja3GzPoF6jNgEb3
kg056NzIHmjW5PqNSNohmNE0+bu6oiZgZYmM6KJZkXaDkM11V0b+rnf04hve3vnY+n2N7xyGpZpm
fz3Mf8n01A5JqxsDpED2YQ1oDGrbfEW79kREGK0ZDjJT6CvTReYGG4nfEfVJC87d+TT2kG7Xcz+W
tLn7vbr87674i12RMn71UfzndspVTWbB/4SvzDV/so78eOCPzdF3fhNrXY5ImLxB21xzt//YHPXV
O8JEEJey974H/mtztNlRdfoJ/DH9GNzaVPQ/Nkdb/EazBZEhDyNWCwbbP2mr2O7PuyNMFlg/WNFR
JZGxgJH5Q+fCZufpnck1LxddUEnSA45nSWvR1Ddotc6atH2sHdgON8oTjHVo9ywvGkgFg4mLcYBP
q11GvPft3DLni0ktDdx66c91jPe6s4YTsjw3tAvfuaiHiuSvqm+Cuoq1C0zKgLxsDCEYVieAwb6E
uVJn2t6ACMuAKGsDp0c/xvMZO7NtU+ocFVn7rOXMyvueQG7EGKhQxVlldzLXg37SRjfj0l5PeBU5
FeiIihrj0PaNxQLtAawvnBN4sDAacJAlcft1oM8fDlnTszN1WdBZ1XyOOghWowS2oPQviebQwSl6
5k9ZBqNDX5a9QE/BwMDcr8XXE3VKtu2bHC1cYW+LqbtGMEBqWZzL186U1o55vhc0oukOVunw+uWq
44B/EcrK8w8z+dq3LpM0LGJIApvcpB9M9PBmbBp1gNVy3RGaxJg7X7Yl+a+bwYRQQgfGoisrrDBO
NbEZy4HOSo2qKk/dc2L40cawyluo4SNzcXePMPGAEIs9s2DmPvv0dW22+NCM9D1MXCMQyfwopJoD
JdcP0eSARwaL6AfCcoJOaM628Ia3kgxja5rKE1yz9IJeGwIec9qihNxpadHsxNLCpkVyskmF61Ke
Owc/8k9yrvWAoEn23SXSHmeL2bClD2Lb18RFI0yadqYd+xtNlfMR4UF272bNcuwpkBjG00ruJ0Ps
zF6bw37S7ZAgaBDqHmregQzC1nLsLcPdz83U2Bet5h3nKioDUxCIMvQdSaBFvE8YUKKSbVqyYrRt
nrX3de88etNymZkjFDvFLFqrUn1r6Euyd5uS/Tj7nLXS3pP63QVjNlYIbTLt1Jr+N1QDiK4U5SrX
xH3RUxaOXBJeF5NLkNW7IcYlb8bwet7VIiTGBHZfkB0pxbE1M+PzbC9GwEANVU7+tsz2BHfEI6gv
zeaDqHB8LkvlcZriWkhRt4Zu3NiHBETO1k7mKdA57YS50XEqhPqZuxONK0yVQQ+5fG8AodvWEJl2
DujKXWRlDx1En3OlJ+XO8t5imqInivY2EA3iINiduHBx+tgovNL0FtqXh2oDLUUGhWXfpH53r1cT
m6Tr57eL69khLPhzL7ti52X5CHcxcXYM8GDA0lzeVhMAQmlq+qeUif1WX/KSIA7aWANH1JC0Dupw
N3OOhtlFQRp76mCa8VGyt1+QGIOj1kyahwHE9G5A+x+SyOGiW/DHUIy4OnWBDbMXmf4wRzbKA1Io
uXMZDMukIXoYHQUk4ry6I5dr/hQB9jsZsh8JFXEc/Nyjlidbp/HGcJIlXvCiyrf/l70z2ZITybru
q3wvQC3AAIOp9x59H5ImLCkiRN8aYMDT/5tQZf2hkEpRWeOaZa5MCXccM67de84+YkIwx0ftz6hT
ITt5Bu7QJN9X5F7DJSL9lYZhWnKmHRoZMUYaEG/M3M96Vu5BxjlkGGF+H4kSwaJRuSeICe1V6nW3
pp8cYeN6BKbIhO6ae4M4rdlqOjIw90e4LxqOuUMfbAVX9anv8ptkGq9Cqwd0VS5D9sTaT4nxUjjz
tKN+R0ssCUHg/1eyhGGP4KAklWUnI4RuRavqzYRNYxVzsAJ2m3xtyP1ZRf58y6RsPDBzjFbALiH9
+n23xtU2be2ksjdt2fBIwQU9n2y56wv7a9DQXvSRuQICV8jV7DhaA8ba9hMBSCw11DjNy0DpupLz
FF647RJRkVvWCW0QYjRye9hmU604x2f1RgeFf4iFeVnl9hfPU2dEjKZH5Y4PvlYSvTUnKPzB3rE3
k/IuCIbHnLPDpq7lixdTEg2kma91lN/ZVn8qnQ6+uY/upWrRD1RVfp7jni3N9iqPQwKMSHxd01f9
3tJjAtqEcNad+2rvgPbdhIyRt43u8rOJ7saemEh/hVkhOOT0PQFTfgkmP7gD53Wo8tI6nVF87PBr
oCn282EDGZeadZ7vaF0mVyrzzlKLl9BoQEDPNF3wzIryXQsFaGUW7m29GLu8rklOpwZWadvggBoE
QKKut8m85vUSo+f4nGfjJx32/UFO8rnqCTnAUhnD8ej0fixHYxeVqJglypTLLh+uQIXFq8Zxlg+u
z2skzuvOBbpShDcMq6ERkZUxImRfsaHhqIuNxz4gYwXq6rNIapu9sO+P/jC37DUcMkh38A7sv8kJ
bT29hwpaInU0XEJVfFQBuS324CrcXSS1oJyvxXp0amsfyfRRwyU8zoZ/N3XqVGVNS6kdfRcGITV5
mYc7EkBpKdeetXMr8jKBaZonhBch2SWrBeRRFe5aULQb7QNkLr/lniq7eydhzkpGh28AGj6MmrTn
ej3SUar0Q4ePQLIU0SSnQP55+gr/MiRQlEaxjO1sWWRVigxBHBq7QnG1lrVnh/dYzpjCIrOfWoAY
W1dV7N7ALuaa4FwGzqF7A7BTeu3nahjLuTxpxaBksIaZCfWFQ05OjDjyy7qd2/aHvep/5fVH5bVj
B/SJ/n15fZnlX+Oq+Lm0/vGH/iqtnX84wqJJbdPdYQIWUK7/q7TGe01QonTlgkV8nRa+7TthFXu1
cb/pOYl/eJbrMsVhLLr8ub/VdHJdpqVvB4L0xKjQsYUxNLUtsQw/fxpXtrxDIelZzYnTGeNGODnv
p6HbiaLzOS+WcYWWMjKge6l4drdZC8L9Pu7c9JnNzK4Umwo6YeTABTKEvQHhsL0jaDo/RT+YpFcd
9oIvEAuR985eeRKz75x2OiUw08haOv4YA09s+qQ7LwsG6pS0PEvrxqg+l2hpGDRgSdoXE8tYY/aO
5tiud8Wg2+DzQHimfyBmBPpt10zep0GPvX812a5kZJ/EFEtV52wFfJpyHUS1zzCkM+JPPVru4lC1
VRbtakUBeNYBTu+inUE7Dca7SZU+rgqNz01f5DGnIrnzm3yuL1C98HXjkdb3mp5v6oQHtDSiHbcF
waBY90rXWQj9jU3wsEsIoCwgHdtz2C/STu4nfHuctJr4LdgTlPLDIC3k37DSnrTOlZ63WQwShBDf
Urk08ko2HriSfTsbCNb7UqC/RY9ZsMvwsshXsT83Dq2GFO3OOvMGAG00nWo7xj/kwwmf0+c5hL3r
ZuuuwDe0GaIqIQjbdoZoT/hH2F7ggFkYlmV7ZYIUX8E6FitU/O0qBVN9jA1j2BObZVOjMLVdCWXS
TrJKfW3l2t15QT19lXWabXXe47pY0u6SSpEc7hfZWWugL6zgYR6rqqNfWQ70LMhyhB8x5MvGPq5l
H2e7oijBO3pxdOnayMqHOB9B7UbZhgg15qEeUY1qDsLrttDFY1gaHe6TMPfJ7h7qS/RF91lVRNci
atSVjgd5zYFg+BxDl99EhNKdtKQQXPM8VPSSqoRxzBiiHqymRxB8UGlRTTJfIzBko61kaRhm4UNc
j+IAXM+4hHK0VDCtEewG2Yqz0AvzvYE8a6bE5Oj0UDe+u5IYKO8bj6BgYtsy1LMhWF7S7Rsx4t9p
5biGvDgfS0pbD6mLKraEJnRHYuTaPbjl6EHUlTgNZvQyK6t29R22AQ6TPprSdNGy5d8t7TB9FXJ2
x1VUleU2sysi6kCiXtGEk0ekPHf0hTcq7R0Bi2aUZ9Ddo4jhzEz/mK7ZcNlHkX1qjXiUHIepa5dO
/NY9vt1rxsTlQ6vGcj+Esv6m7fjRatqB8HbfP+GXxqZTE3+AV8c/n6EPX4eeik9KapK7yBLzp17M
CNgCohKf0qo1Tw0yOXmPN0KeaDR5OyetXxZZzQG9a7ONxwzGUShTRHx+/8n00vxxYqr3KHSXkDLe
+NljY5TBRjMCOnhG1+5JgbW3gdTdLkGcq6uUQtqn7k1BIV6WQeme6FEFaG8nkPgr/qxxaaW8MGd3
ZmxPzyO5KpeONZR0BpwVgi2eYlA+dO7AJSedoTaO0UzbSvf1Woc6Xu5LR0R6HpMvYHIgVvqE2JmS
xpdrPziSxM/OaO+Tub1Na0M+j25F3qIZDCaqfS2ku7brmaNhmzqnBcBulMuc+JF1ICdKomPgKHk+
6bZhafTqds59xJetWT15PckONYawK0q9+VujKzBwlpGPS4+8PoUL7RBNBI3Sa3Lb4SjdTNiS8AfS
zuk/d/QsocWQDJ+hfZ8zzugMjdsTGo3RV2rG5CXXzGfV0JzZfai3rqdH4qh68YkObHIQyMX91aj1
dGaPaPQcJhGMyDgfseKc2LywEMLtWkZ6NEpxdFxnqSIvqu4ssKH9aMHqSUoIQnSIqQwLnY4H+vQj
mQOOIrIm0uJ26EL/W6YLjH190tvo5nKYowSrTTeOEfpn1VC6X9HMV6eBF7YeRfkSK9mbYryKrDIk
EsWP1crWGGxkYFl3BGSpC/xISCaiXuiNJWhBrlQSH+EFDqB3J4wjhmWTWpRwdAq0S3qUOT5BNCpv
LE4lx8gI1Zq/FK1dGqqji91j34HSPDM6dBO0bvwnp2rd75XhPGOZstEbkkQJEnQB4weU6LBwWeRG
dq45Fp8HIsvOYrNi/pjOT7FpE+pjMjd0xvG+MtvbkQTRtW+1TFpCxtYJZ9ldgp4Jo94cXDcYH2GD
2bHgDK4VUMn4Is9ow3MiCDn7tNYjDneO+ZGLGryRTylH75sGk8M6Zjp5F0mLHSRu6xOdcpRt29DN
z92KlrqryuG8Ks3oQCTHEmRQeN3esazqmie32JQ4NK+SqWqfm5GTLeo5K6fscfyHyAudEz7htLF1
Xa4rlH/MqDO3IEbXcEGwTpAnS+hVpjLHzaTMhLC/SOKvKqt914/9xunH7rPdtvEm94GEDjL70inr
WwqSfT3zejwbdBH1i/46vnL8hnOLqjBJFjGJsWJU3y1Ymtvemvrb1PSgljq63WLmz3aOj9RXwGq9
pYBWFyiOur0O6KSAiWgvhygV1jadA7wRDk5jIgFi46j70zZx4rVb6m8tTtEvzaj7XUTU+3PhSwu1
qcnv6vtfYj9/abNEHQXDcOwXGb1sl3/CYhnggqVbNCSdeURc7myGxCKIguy8s5monKeASHr2ztjY
d27J0Af8+jVZEzhvVUraZ5c2x56CZNtjvj9g2FA7OVJ5GRzImerFw2lSwE9e5SMdoM4yjA24YLTG
5M9uBWTqp87VeIac/C7pI2vdT7F30AMx4ol7Pju6JnuDEESzZhhTWe5TY9bXfU+CRUl3BonCvGeL
NlYTGQPQH6dVzCRul2REcXi5id3JrC5gfV1LYmwD1exn2nWcETO9CFVufJKjTtJqjnbkVfirhs7v
ykuwcRDrivg4j3Z4ts5FYRg3gRr1Pvd6AmOnNALCWVxj2Lqa2iQGx0ty51wRf+TlE7js3tqQ/cI8
rKurTTfX5QYkP8fGuLf25SBmNmEpLo1uJKkuMOQdlp/kMKchXhfXemlCz9hyXIbaVvTFyk5qlxdZ
FvM+EP21ptH9lBDEsoXbuJgoDbC/Q3ntGRhEAghbq8HtkYEFdX8cizY4pHR80fPP/kkBGIqs3S9O
KO//N8D/TxBXrhvQ1f/3R6n11xymdlsmPx2mfvypv2b4DOoRVjpQMW00jKCG/v9ZyuacZUKrARLv
e4HlcNT5S/0JQh4yEbGDzjKGfD3l/DXDt//hioWWBQLidcL/t8YU70mEphugqYQQ5En4Co79Co98
o/7EW0WwZ48bAElIsB00JEbGlDAe1hmiPh47F4ceD2C2Nc2s+4y0arjPHEWLTQVl80MoQjpA9FJd
/ZB1/h98gityOzoFDEz+fLhbPo0D9GPJSTAXIvJy+HvzaZxyqrMg7ocLuymtiyibeUH3sqJNOA5d
FQBTd/rPkslIsmoLv2vWDRZCckhnJR0iWGT5HHSdecnfEYOCBgRwP7sGFrfJc8MXa4KdvXvze//m
E78SwN7oU18/sSeZNdmBC5HjPcXFSVBxesHUXYiR0eHGG+f8fmD2I3adxAeNf3q00k0i0RbO0uNV
NmWm2DMRmYBfD1X3zAFNWevEqMG9dElFpFYRU5BIcLAREvg0vsp6bLakZGGfg9HzoOLmNOM8AwpP
Gd7iKhmKD7gbv/4MzK7gJ9kciRmvvceeYWiKyFzN1QXgxOCBtxcOEIe9vkash+0El0lwW4dW/unP
N5MmwdujPWUx8GR4PFjqIbfZYvlYb359F/KXg/OrvCj92bqwsri/QLi1TgiPevjzlZYmwdtfbbkS
mz3OHeByAQiwn69UIwCYG2b4F7TNnK9L3ZqTXeBP9iqr463Z9Pm8FubkV+tU0Bz/6KFZ8J4/X54H
xYYABk8SuN37y0spElJIiP1dvK5fixSyeZYvn8GdC7WldVetJly2McetRpPonFXyBbO1Oupgcs5G
DvHmWuiUiFjclsW9aGtbbGJ/ml5qTpkb05gLuUZX4rQHKEhz/4Eu+r1knB/KX+C7lvAC22GtLqPP
Nz+U6fUugvHQOLf6sPiatJ2KKPvhRzorMU1ldAJRI/tGDgWB3XMT77wK+sbatgb5HQf/XAG4ANzh
VOnwkrRCPg9uHcsPwOr0Kt7fZYFAnhHsAnV1WJ2LuPvNp/QwxZotU5FzxCd1GPibLojn/fgqJ+iA
Sq5bMm+vGYy5PWVFLNctbhSFU2+fL6qEDMnhTZ27SBVkrqNHbNnIOxU5ALXb1PeELfubEGrFmskq
kgci9xbrdKrKC71oIppFHRFFFkIJYuMQTdiQdw8uApMbO42uoqkU4yrv4d0DJ73rXqUX3qLCsJLJ
Zm9w+nleYQNJz/JFsYEUxzmJFxXHHC2CDm3GRCHx0CVH41XyoRf1h7XoQOZ0fKpV0932pkFLG2m5
3IWq6Y9OaNt3TWzpbB9KA2kJESDhN+z0CE6SsjG+9IsKpSbD85iRyn20wJs9Y/jxWPeLciV5FbEM
i56lXZQtE/dhb9FavCR0dtxS6TY761UMk6NhJvVZRz6e+0UvUyiBcqYOLmMIE+aGSr478KqxyXNY
1DZ+J/NPOKBjPENBfeuKDlUOI0EbcUcxf/W9qt1SsCNdpf1H74tkpq/ks+rv6lXqM7/Kfhgbc/YY
FzWQWHRB06tEqF3UQnknikOJKogh1CImQkaEsCh9FRnJkCmlfJUeOYsKCVs5gqQWaVLkLCIlveiV
klfpUvoqYxKvkqZRyPHMI4UuD69pknVFsSLSdyrb5xjbgD1/VvBflgQ6DHFuVj3ZU5F2Aj141/e1
edFlXUG4PF7heT8EPTyYoiWUYpXaeXVrcmI/ppNAv9vzGxBG0ICP5+ciIHsD4Ir3YYffvNl6GVSX
dZtz7ryMYa0QT59NUsebacSAd+apTvBE6bCyOHP1vAt3xE+kIewO1HzRGiUpiA5LZKrYYQRugxXJ
TeT2bUcibhFGB9hZwDWgl1oThVIUEIV7He50LvNiq0Kqgt0yUp3X/uyyY5Z2RjR8Ebeclwc1RepK
JUZRcPxJ/O9GP8jE3OAX7vaJ4/f+hYu4Jjwpheykm67LUTXzdFCoyFoSj6NYFtsQvk2DRkuVyW7K
vWI6mEoV9drFdpas5eji426TBhQGP6v9aNTFbG0EEwm0VPQUDPptpqG45WX5mNLxLY4CiXhO37Lz
bua+EyS0k8doncY6Zu63zDribh+2Q01vrCNQk3gsO9v1NZ9gW3WIa7e+Nc6kWqVTrc8LHwk38DHm
F5vQsnrGG66bb+A+YZGWJYjQVSIV9QlWezG/kFQWeMAQOgKKQbzFDVhGJEnEQWULLCAjXQOTc0js
TpihJtdtHVyloU4d7BlNOpNml87GqRnmzs6qYWjwcQNZb60pnqtjnFg62maBwzli+f9WVkAGHo9P
xFFr1AmIXEJvocwT+saoMWEd2RfWXCZzsvIH+PB3DO7s/sKrA3JESsLRzt2+5JUUgXfiDwQksYpd
mMRW+Xm2oFqdNOAUMDlod05OrS7q7pzUdr+649Io8C0e3l1fjlJslTcjeyTlMi02uWgy+hc63CZW
0nzOtaaySKN0uFV0d77VbSwOg9RRiA/F5bBWMqcGv5NX6cgRbrAuZpD6zrXqXOvO6oipXWnPoFvT
WZMct4NdpMmhHW2bPHYZKfsyMWQA04N+OHb2tFF7matYXY2T0/lrs1l0nLEu+WCVYtM95Q0WPAgf
2y7pgJqGP8zwEYWeCkL7Cml9lt3AQ8aMNILJ6M+7sVuKT2QDV2CoYRNXuuDSVTXPJMza0Jqwxcrl
yy8fXbM/8blIJ7xwXMgH133jcqvirMrmdZANLJ06j7LkumwlS77tqQoi/ht7qt2V8WVjORNIC1HT
rzniVB/788KIGQUnZt+QNW1KU2wR9tMy49/pdPGN2EAw5y91clcWDyGM10W+jxXDJ5OU54II86+M
8PgYY5tON6IbTXUaUeamp1VdZumtz9tir0rTumiCqPnsmDaRK7ETJ/ZJxcSkR51OHOAGdk1DQrac
xL62ua10IJrpKaPxcoVZlGzQBq9k9qiRuaoDnZji+wRYiz0kaRZ/uocGeJvYU6x2tVcEj4YZFiAU
6qgha51tDgxvfJNUTEMJNk7djWu3NtqZ3HUkPHs7eKCrNUSEAZUsk9kIRXB0yspqXgo25OnEt3ik
tnrZsbepS0rvbhxmuhN0JppTC/+8h5ck7wbetGIwKb2b9EsbDMGdMVGmn8xB11rPnSKVc4WQSA7H
RNv8VWNhxahPNO7QI9YtorQNUv92czUM3TmYzPw2HaBw4wU9OMU4uAQw4MBdE2qu5n2dZ1VFkMfo
0Loj9XUbN2UxLEzNOl77ririOyoR9UwXl22ErVMN2I/oshFiMfgNb4Gpuc2jxko+WRXIqAE4gZFN
93UnDFAITK9bhKiELZ4YYa2/oWA1hnUulZcdk8C0rumbhfO+7RuVbJN5ESYndpeKqzHLSZYqvHpJ
e8eY4507xFSN9LZSrbaacHryL/wSilE7SwwePrSBrTWKEeN4bvvtfvYbnn4IY5FEM0GSLfh25TWP
uHetuzRGsclySIIHnvVCXdENt9hg7TpId36xgBHG/rPt9xoFGy4hee8SB6832o0655whkj/cNDCI
Ga9HPNHbOhH8mhwcUBonAub8mWSAIq7s0cy9YzguocXJOALVzFqj1ptCkRG9ohrr4bbnIZ+/DRis
qdjPQFmNpnlEPMa6n5iAoisJY/m/qfTLf9JJYZK8CCD/fSvl4kX/3/nLmDz97KT98cf+6qWYy/DZ
8VxBTerRKQAP+6+5NMJOzjL0S2wXIq7Lf3o7lxYMjWFZ0lgQDtPsv3opix8Chq7PnFu+jrP/juTT
XZyyb491ZH+DCvcZmyJKDVznfapDCk5AR2V61tp9Mn11yBtVyIgkc10zDpjzrIRuwW4dElGpwjhW
nKjdlqYgITeVTsw977LpuaV6QGJt1u56TLHenY6lJ1+aNpebhE5EOzeHsou8THkr2gCTc2sw6fb7
JZrWttkxcslre2VOERKLLfVpGgeXZmJ08nqo+sES29rrYLXdEqwedqSjDR2uSqGJa8MvabBBcS42
yT9IfEOvRx9Rkz0U7hIBFxELO8ZnjKgXi0ZsS2Iq0rX56t+wfpg54Hvh7FCvLg8/dURuMgJ4NYDg
8vOxgyiTgPtT3v5Zv53NBhGoaneyqacr185LuZ4nnVpbfFnG/KUuQbn9bwH+RwvQQtn8xwW4o8GQ
PP/UyPznn/nn6vPNf/BXoLemWekgS1i6Fv9cfb78B10ij24pTYFFoEFn56/VZ7FkMUK9SqtNm+X3
r9VH+3PxdOMf4mDy6nH/O6vv3WkfojG8QcH6Y3fwhPneKB6xe89+XfVoHns4YjlcRhiRNokUTi9w
TEq3Lc+wYCfl5hXu8WazuvqxyN92Lt+1rqhFaVf67HFweV06vcune9NraJpoDoZ5ZKKDzmwLgdzb
WokNZFImxeG/uBTWK5PuFQh5792lWrywllXA2nWsNtnnNjlCAsDnljZTs/n7l+JWBsKj44P9nU31
7bearTGrJ8fp9jk6tv3Iu3bTdh3yjFH2xz9famkZvdk7X28g0VGmA6DDFr+kfdHe7bPc5QYiy6HP
O9mUwb33fRy8DTI9fGEVAr8mRGBCx65a//ni7zbuf158kS7xFHOmffc9O6IKQ1F3HQm8jgexbcQw
bjnN2Z+v8uszgkrXsiHkOx7Zv/LdVVTkC2bZYb9vAxzjPJslQ3t3bOSwTeuCDtGfL/euicuXcpfB
gcmrF1y0t7z23v54uLtsEVtIWaLJI+Qqa1+IQ/juR1UBnac4RTBbf9AX/PU2Yrcjkos0PIYZvyC7
wzhLtS+qfp+aLsYaamp+rKDa/vl7Lbfp5yeFq9BUIv+ZnAHIuz9/L7JMrTJrsn4vkoXFZhhnZLtd
Ii4hbw116Aff6Xd38e3V3v1oFCFRE7l5v/cHDakUIDysRVqAacacBL/eqs2yb3/+gvbSfX7/DfGt
UOcwOuCBZN9++8tNceb5WrPsrNhzsEE7+UMEi+boVbN/6NGDYMgCtjf5YKwd9ex1pn9Su+LQR221
H/pg2PYjrqVWy/ppHIVxnDzSluywa25nMiZyiebYypr5g43J+s3vTyAxZBIP2439yxPnqwiFXccy
SnTvwNM3dCZX4+gOW8MQsK2UhfwCvelGcPe2dj46X8wZfFdv+fUFRYJYR3UUXHIYjD5YC+9Ls2Ux
CJP9eVnhxCS9n2ikQU6rzs072r/xIqt3IYWB42t8DzJUE6n7MRGUMtoL8k2Vo1Qdy7Q9o+c1QIwd
u2E1mCWHmoXnNkE7FDRgNmHpw+W2CfCNeru9sL3ZOM4ZqWfNsMRMSYKnmq4NHnq6Lw/d4GOtoZGz
bh3yeYWwYWkL6HSYD0+ARCv8cXm/JnArWI25exo72T2nIHWRORM0J9z4Ozw/yUYb3SWEH7AACf7P
ySF7cATEeGbG00LwaIZ9WhKJhR77ezaJm45g91Ugo+zQeXF3yd9c7v78tP66QHzXpTBg1fMOBk3/
88M6ghTvXb386Cq+ANYM29I3j8Dg7vo5RDXQQ3r4L67I0Z6wTTSg7Dc/XxGY6OAHc9btW1D/lsJT
Y0VPQemcYTFy1hzBP/35er/u2/ic2W1I2wiWPuK7sl5FASwGWGP7dMohNaHoOEYVKYG+3U6bP1/q
1xXkg6j0bBxqgUmjcvnvb8qIqCeNQjMV3Af+ACPNaCxY/9hr/ouroASlTKFpxz38+SqFSQOmA++1
N7zWbIF2BMaBRqF/9efLvJ8ts+j4Nr610IUYuPE6+vk6GU1Hi34iGImR1EB60EQcE1m6QY+OxAiL
MCUFD74JtPGk9R/p6ewrJ0s+2paWOc/P2ylTd2zlkHyAL1m/HMuA3M7JIBWuhFxuNQ31HV3Vbucg
4PPXwpkdJEGgZFqzeskrLW8AnyHYd83hvJhncUL3PvzgF3gPFnq9NcTTCIIVyKhCf/PzrYkcwzDC
WKh9GfXl0WzdbWCiu53LrrkIFTELsezrz6/pdnljTJc9qdxrLzERIvvoT4m0fMmtcbgAe42iTn/p
mZWsm6Srb6cS5WuNNPHgRrE+Kaf8wjC7j4qL33+BgHwsQUnP+n83QQ2tNigmXCZ7XFM3USvrXa+d
6D5mF1vXjUw3oYI5ifa/443VFsBOGOMk8o7cleAILjjkaNkO+Oyq4BqTW3XnO/PLjHv9RPhxsKP3
N6GoBB4s0CLtaPLXH7wS3gdc/PgJ3nyDd08nXhU+cDWp/WSkEREmQXnSwS3fpIYJzbtlk+89cCGp
eQQWswCmnOKDp0D89skkWoPkvqU58X65QzJxNNNHtU+NGJ1wn/vuN8qqK+kQ1An797kCafiIDj5+
Yg7e9QNUHZoGm0zEKNMitbNN3JitRxuUpHNdoJVGERpzwf2IGxv5VGS9TOBQ2CrlrRTZ1jVTpl9G
8IiFuj1Yg2ueGVj7D3NVfZWDeetNXChyXpELgXI/uOe/lm5ETpugIqgQ4Nu+t8S64EizMGVDaBDR
luFeDkB7jNmMV8TZiw/qxN9s23h8XU6eDkJQtBk/LzGVZ16J+lPt66j8HiAi4K09QJ1hfvPBlZa/
6d0Gw5UWCQhZadJ8X9g3YdTXMnR5ktroLrNE9JjmM0LQYuI04U4ZrVTTM/yT0CMl4M977G/evvS8
8FUIxDv4iN99yS4ityRMEb/1cvqMguFqlM2NCTeQeK1vHHm9D15Qr7XnL98VZTuSDw7c3vs9PRgM
RWImjyzH8PIG+NaFPeElXAg+azHML3Tu7/D4oWafaoobh9g24o3azZIU++ev/tuHyfUc3iwCudD7
13LSd2ARB9avJjl+Y9Z41RxGryvwRQhI4/T7ny/3m1ezx+yRn9ni7M0h/+fHicDpLMIKzI88teM+
qq1wPSPv/eCM+Nv7i+zX4Uni9v5C40uVFVWWU6s9Z+R2jesg3gxlGqy90EcOyhR9HTEp2sBCz7c6
xM5KNyBnXmuckvfw0R7566EceQynQg7l6M3c9+tVT707xwoOlKBJuEWzQau8nc+nYWF9Eru5rqF1
7gGSYT3LevODZfVeZrLs0OyLCGFd6nYkdO926I7kHlvgP9xPlhN/qyV5rivdRt2lSiy3YPRXQVmv
ev6ClTEFaMIGdObuBqIn6nboNGSMaGPS50MsonBldx3CSUBH6vnPT8ZvNpolSAxnjYl+Sb4mWb0p
2mLDT4CEec3ew6Ky64l53DrgzHCHE+34ty/FcAbWABIc5H/vez/YyVXdMGvbd3NYfHfEJK/nMgZo
CiX5v/ha1KB0sYGHkon8flcDyzZ3te80e9dO2muUqx70QBmepu2CbfhXp//qx+7xtnn2m02MK9EW
oURETfS+U4HlKEqrnivh9o02YVfWt+Bw7C1vNyQwY+GsnCr+m9mIy8OF6t+j1WJ5loPw8Of1HJEB
hB7IbfaMSYd1sQBikxSCdGvaH0USvsI6378hqDTMJcwM1Cc71s8X8zOn6qPZ4hFxWpNoBmjM6Npi
R8NWK8IyX3utsjceNXm+bsSgjR0nx37czgzQi2typ1hcxBXPwTFUU/5g1wNj07bEkAKkOAejgIYo
/lqh/jnPBNPDXRTnGEYULAH4y3wlsZYepks4J662dhr93XTqGrCmE0a3M8k8bQzsN4utO6+3EVHk
DrEEu9QqRm8rgjq2PwUYjooXL6VZQqoLJ5gYuHsLxwDSbxvfq7yypiPe3sDdo0UooDSYtXVSzEzf
9vjWBnXhFmXvnztdP4XXnkJDsOPfDc2gt1XZuOqdICs3JYPw6NyXJb64xaqe7nriXm4HoOeYo0qj
Olhthip0ilq7XQVx8lBganMYGyInO8pIR/Xa76sq201ZMpHuUCPJOUuJlfCSNQ4wjWxbwYeHQOFO
5DUMyFtOC4O5IH2HorY3dYGLcAU7yre/SqaoUDLCbkT6j6/itiZ2RQJVUul0BclyuC0Tp+22E55a
eWNi4ogwcg9Rf6SIHXeNPwbJzgFbRwRPHc3zGiB8sC+xmlXbPFzafyY8QAyzyvXvUzwR6zEvKrFW
TkyqQVrX7qHw+2v6vLsejdxjWNv5p9zwzZuu9BCbAag6GFOab0UTEOk57cpG7UDulzchsv/BiVGE
IPHY2w6C+CzIwIj0w4kYJo3hR31NMxgPbo+ZrE9HsUPh8ewIQ28HJt18hlbucTmY28BJvL0TzNWK
inlepWUQnSqnHr/JjtEsGql0Vcrh69x47mEQC8FpnFagyR9QPm89w2uu3KBowT+UyVUmCK7AjW6d
+kUen6PTyvecFhJMMOHDiB967xrWNRR0gCPTGB7DwMkYg2U9RYWS65y3BIwEucC+xyMICbLr5wl6
5ZxdZnSXRu20J9k42pvZzJrtCElhBXsS7LPMilMtMPzxy16FvnODdmLcWtqPd/MMKn4yun4T2pO9
nyldb8Ior7+UvjLPypjg36lrvM1odu13z2gIquhQWfo0rMFFV+6xzRkzS/KrjsJM7KOaMGXTpDix
kRsnbm3Bnpqgh/fNpzIhyM51bpN++oRSBkc4ThakHsBlPSNqWYGFfxx6We4Go0EJ5ML0C3xA6aEg
VguTwdZMHYijusEAngbzJubccJO0xnDVRGS0qX7kvSjUGXBuiSUDcc9klC+qwWfhiy45JKpACIfZ
6LujiL+aEnyq2SbDHDJPCBmbEj04/hOzRYJTJUF3l1U+/FKbh+exgJkzbiR5OxkvUzaJNOr155p7
f9FonrJ0ItDKz6yj2UcTsqiu2hGxS05NV1XbkQWxDcH8TurMn3Sk1ecpbqUifcoOHU1cFcrLz4Yl
AKRGiNIMZCT1Xhp29TRK+FAHQUZIT7JPK8mDqBDPnxmGB2k8k7BBwFCSynBCe9ZUNGkbVEAtd2rV
ZWW+mf1iuIvp6l/ZeQpEqyiz5KhTWGYu8rsLS9v+DlO7nlcjrE2iAJX5zTND6kn6u+TNzWZ+WvOS
feowuUNrmSJkwdpNxNk4Ku/WAZj//f+xd2bLkSPZtf0Vmd5Rhnkwk+5DzAPJYHAmX2DMYhLz4Bgc
cHy9FphV6iSrrfK2nlsya0mlYiACg+P4OXuvHdDc77HpuEgK6lDqq0n5432Ms/S9qRsI9qpojRf0
UM2KLZpzCkqzfkagNRA60aptR8Vy5ys7fZYtn6Ow0KE3M8UB10m+TMbS3iMmbh/pwjEGwewKlUP2
3AmxFYinGJnl76K2yeUj/unJE9hNUoa7+d5CobRJEGE8OhV6LWSOw7ByQ6foVv3U8nDkJkSCTLdJ
eHRdZ5lScO3RJWUrjxYyyN8uaDYZ+6ZiV0AszxddEskHEQ6zEs5JDCwp0UD2YqXbsE0LRoP7uiSb
jHtQGw5RkMa3xPflYElQ2WxaTqf2gH6Kn+jNQv9jZE58VTeTD9Ic++GSnN7olPgCPj8o+cuq8/0L
O7b5VKtOtraeuHjyTGdaUImIg1vH8QlZSv1C685c0zhzTlHDo7ouqzn+oB+zzVCNJMmhC4hOoGWl
hzkydk48RIKHiqtLE14csiKwT0TT1N8aGTVneyLiqk0430maqe2Ehgi0JydVg5Z31Lg1z8zt62/O
vMNclu4E2DQTabLlzCY7Zyz4WA2dvNHY4lAbaXAxybb+1qm6eZIx53XyPPE7PjfcklMfc1rR/oSH
iG4EqteufQuG1jnBX9aATVRBdBoTBxEQ6qlCvSEltMk6QzqL9x1BAZFMFwav5ZkGQvKlBoIUFHMZ
Q0D0+z5sF6LSjbvaUM4pcarwvsa6TOJfX724iAhWXR/jKTKRKAPk9Skind4y11Hni4Nq9HAVods8
NgU/HkjleO+TuvpSRrP9suava12LTn0gXPKdfYcKHMA/EwuLgLYmm4WAEFIz7A8kgBxivNsJ+bqB
D015yLtVOtVVv5h4zmljQQ9XpEO9+/gV37wIz2gYKjAbTTff5SQ/9MxcTOc2KWL5YOPQ9kA58SVz
R89u/K6pX600dm+1YBI5LoUhPim3gL9LukvzlItpvPbdtn/Q6zG7SebLDSPHv3BIYbkRtuRAmaY2
dOxm0aFWxSe75ayRo6nggmjqXZ+qZKuNCPcWNO3DG5SG9l7gMbtwrYFPrICmU7KP90hE2rdpQFF5
mBpa4mutiNW7V9PmI98AGN6CfkuLWd4FCLJ0tQrZKS43sjgTzQ1vbICw06LuW6H2hYSPw2/nTpo0
0bD0ujZ3GmtWfMqztDKWhYH1VrNSmriSVEhaqa0fy71rVT4QgbZ7r3xYvMwuinQpikG8kx9jPNgR
Sig5tMZ3V6bI4Hn0xJnVYnqvzJRsVNfEmLxsUqf/jhJrcrhmHvd+XXNaXN7k7VYnGatZYGky7ogO
wzzX6axmniu/Y8QV5y4sZ7ugWV91UtXPYxqSS9j50Sl0RbLtAhISEiQie9axWcnl83yXgBYfRZKU
+rnR/JY1Hp+ns68Qq75TUXuX7InDTd2HgGLQEnj0TTsyZyCy+y9wzrursKijrcxzubPdgkvDa/PC
auwMkqAXJdeu3dYbbB8tMYUSceUUv3dRxT9q67pehbK2voGNcDZ2jVS0tpHAmtZYLh1puVuD87Vg
ommT5dHwHKIlVzdGQaYZRQiuPeibD2YekRWpVbegDi4l1ElmkTpYnK5pVgNK9ivgWQe9j+UhLeqG
w2buSR+QgiJzZt2wJsbriHQuR1erT6Vywls3NKs92VgIe7qEdFijZNgosKTvnaQ7SEUATsKzealH
BBuVkVceorhUC0p9SsCA8R8t1NcAguI+88rxJquk9SbhP4pEN1jSMEVNVivWpWvMGBj7OI6p/Ui9
rWM9GatvwTDPmSqgnXSW9yKswAIARaTCS4ERkNAZ3ehlPOAFrXdulYtVAFEmWiSiAjA+vdL/K56z
wptmaT0nydTsiIWeHc7SUwpHa5pl7T7TdKztoYZjq7DrTYvk9Rgbfb2iQh1w12b61krT9rYXRIlZ
QxDd9C0H6Z3Qu+5RRi5oTKsFm1L7FbWz+4DePd8lifcwpjrJXzKKqQMp5RYFZuFFlQzxJWi8cFkZ
5j60JuNbrIcD+AdN33amMa38hKzR4SNTt44hVma0CiOl3CPFhf2Y2s6W2IGKcMaUBbhK2Z1Grgi2
AVDJd5n15iOYNOMqKIIJ1UJh38FySJcjNewcIOkci7DNHwzwbWcluUqOxEa38agLF03XYPYax/r7
xKjJXNZRlxDDxG2QlHmUgBYva5a1WhEgWKQt7tq0QZ+PuWDCy9x7LgW9HaWvEFezQzSUuy4T0LMc
W7uoFDztSTcfO7T4Gx7FDZpJoExM9SjIvP6qsJ3wHjUqZYYNhZ4lELQn+bM3vt5Mq6yw/GOrElYv
PQZun2eLzGqcU1FDiFrGwJkYWuTTXqlKXroOQYnUaFrGAwc+pY7GFA2+RZYVAvZZ1NyUbEtzLeUx
YoYmyZ3s0qfCtN0t0Rklr5yx4o011bQ0+kQbr4PQEheKZja7Ok/CSOibNDsEiOVugEIemtQbd6GE
du+32SUSturYltg5WrvKGY4O5FEOLckKMsUv3KY7Y9SCJ9JGF+xzXpuqnN0KzrQUtStnK1U8J792
xhP68AZ1nvfNmNzvYVOJFyrW/AUSS8Wi1Wr3Xo6VwpJ9tO68vjgrl4qFAE+DoTce3WU04m2hHBp3
SNJlctAsoAIriUnZ23lwDnjH2G510oZoNgcorzrRviEWxvRTQMJ9nrMIYYZOX4oiLc+m8Iuzm9BH
BsjCApqCfX/LW1P/VhLz8CZCgi6XpsYHClQAB5Bh1S2puP7w1FDxcN0SNjloa0ENSM0Fp1/7vFGC
sX7mbUnvbMoNVH8RDcl9FSbmHfUxO1MYW/YhygiCLgB1vrV9SxOhVX3xntklXYV26sIXvU2Nb9mH
qLcilva6JZLyxcyguiztMNGCZT2F7RsR1xpG50kG3nrKnPI2FyMLQxsDdYOw1slqYwcDHY2eeDgw
F2ZPgVOVGGFil5xdaswqfHEMh78J6jFvVoRvZSRSljq3UWmBQlvJlm+JuBu51KpEpUUGGPmBBUAR
u2yPyeR07Bv1UhrxcgBOFW0oXvlkIFvo++2B9uMqtgOlbTU1lwAdE1KcpyRwXKQx8ZMrtykoWvMQ
sDV2Ll51y3zsQ0hBkkDDiEgQIicip3g3+56j9sLC3jnYVvDy42Q6Uov6hcV4MllOSCCLpWdMY7Vg
P1FtrcCJlpbAUAZrbG4KYDgqbx30Y+U2J/HrYVYWJGwwsxH4s0EX6GQKZzQ2nTM5R9V01S0BGyT2
RTbzVoAggt+XeQ79kKYml+vYomKQYIkQflwGspPv0qU3uuhNbHeXrmbEd5mS5rbsscmARfbOmQf+
ZAlmV79D8d2q3UgbPjzZPT96Z0qd70hVzrcGoMHFc9VYasz/KoKRuSY8u/T+Y7WiL8NZlFrHvz+R
hPuWsHtJII5QEZNP1X5PcGDl26BvcGb0QZGk+CUSINW5zvOzGLic066k/3cYsLrCGao6KjoyYOp0
T5QZTZSG2QqYfpE4DY86VBH+VuP9BYVInxHcfj8b7yZMuadYEhsr5hISgSxJuDnaQMJaQI+DotAP
zKSbHfAA61xE/niBlil5mKZ4uB/AD/0Yg/0bTfYrNNkMFfupNbx67V7/44d69eq1+P7f/zmLwA/f
m/a7+hSn9OPP/pChetZvOHddj1kb2oUfWtM/ZKie85vDP0F7NHtdEIL/rwqVNCUEAJ6HEmF2l3/S
gPu/obHCOc3/B/k24qV/RYXK+PvzMJCgp3k6hDGIBqFnG/4XtYgpmpKlwml2jMrIGi4bi/5gVDXZ
kT6Ucxx1NDq3DCFCCD3w5PcSq/wZthMm7iw15sK7kWygP6IdvbC3CAYnftOsR0YuUWgn8Cdafetl
ADWjQJBsOGoDTnkjtlYGzMG70SydJ7eUrwQKMyvKizs0h84t3ojp3DbBXTXHIeZlTVpS5c57Bsfw
yE4mFuSSCT77Gz/1jZvWrQieqTv9KcgMDJrkw5k3ZUkkYTtHs9HppJta84eDSzik7XjjVcGre2Vo
hnETTqaG41ML3unpsGCCi6IElAXpxZEEnMoMlsxESxrdehqIZJxmXdXHicLt5K8aL/7G9ScGCDK/
vhgMScZd1kz+lqFkQO+l6NFZYYvzrJ4/bJ2B3rlZ1vQhMQ8VwaNMiWpZlrmvPwEMmy7dGsMsM81p
xyt52nVD2+yl1nN0A50d3DK2fm3SYapNKjYVc9PDWdhJYmYLJm7Trkl9EKxmHWnPfW85t6Tq4PZ0
e8u4aPw20LcDI/QH3s90Cmn+Gk+wCVjnslHn0/IiHk9+nWvvrCbBcrRECIN9jN802F5XNQKa7cf3
w9pDsCCdNzQH/Ce5hh0XoyzgyHmuVw4bvenLbU97eVn59bRJKk5y6xMaXU5zcqbXkeYX+QaIHgyP
WTZcQGiM412YE8S5ozJurE3seFlC0CDR4OT2YBJkq5sdJrvay8ZmiNelst/Q4jGfaiLq3Y1RK5/0
zcyedj0QlCf4QvBU+rbFqDjjhtqWCZftOc4t/Zb8odGs/DauG/Uk6pg2X2kFd+kk/U1smUyiRSEs
oHN9dAyFHT9iobQQOSiHYHUuNnkrGY6GjsBROestUpqfa5Kp23LroANdZI7oBvacnbsYQRg/k0BM
V8Zug20OS/N9YB9eL9keFqSeWBNj08iEqbUJUr2Lr3DX81lBD0iZoaE5mDCaQY0yMWwg5q67KGtv
iBRXl8nEDsWqZuJ0p4eXBf28cSmjwd8S9mJsGhxiD0T0ZluAbRoJrW6MYHBkg+ZvM0Nvb7vKfnK6
vL8oHP2RpEqVLrHkQehK+0kjvDbLL4sohI/TGq67SfyJjBgPyGivZ2zg6Eubi6T3mxO24uoa52Rx
bjXL3QykSl87iW0c+ggbiWEKJhu0A3YwJbo1uoTpENuCAjGjLbQccse6Hw1XXzhodKhMGpcHFXLQ
wsaNik2XrOelN0AxLDs5rmfwIAqFMKUzD/F+K2qrveytID2N5HIdS42sqs6JzLUEtMi/6LVkLERF
HqYLXwsI9QxE0s/uKe9JUqhcYoWNfldNmrL0V/tGcemnmolL6VoMLVIDCvVCpZZbLnX+hrlBwEOv
pc1Y7hAni1swPXVKN8+I12yYLXY/WTndY/bV11Mq4itp1c1h0uvqQXMdtTUFFRusYRrOc/IDGZyl
mgBLybyzV8RKt2urLx2DR5nRF8X1oK+k66rjENbVmShV4u34/RbueMLK93VRee3KnSI4ZOTdLzXl
9vDfIC51i6JkqrGADtEvp9ij/+Lh/MWGaMZ3rhfpE9ObJluaTZEeZUfncCmhB8EaNhnQWW7dLjEV
jttYj0pyoIvXagIv1+D2p+wm/KNSPd1+ChrqR5MGL4A6KMEovbqa6dPUXDd+lh2wFdMcHVjMTVey
KrUuIZUfK4vIOvrQY5EdiC1tV+xnEWB9PEU1UoPbEdfuQzMUPvIfnWVVmhXhW57iDdNUbrkdI5bn
uoTTxuMwmDeGMx+oi+k7UbrxTXKZTZeDPhAAisorKK94baurtskqRZrq9EfCaoMI7/hRA/y7XPpF
uUSZT0LPPybpfymXbisyrv9JUMIff/hHwRS4v+ETQXHlB9jPkX3ymf/rmiMoAZEJCr6AZeZn19yc
hgA+A3miFdCAmx097Xy4//5P2/zN9h1KJhflIioulDD/778+IX7aL//3z7N/0C6fCyYdQQO+CBKE
cF6Y2Ivmguon+USgQycOQ6EdkY3JM+66Yj1B9N4X+ZStPVqhK32S5o2VuwRsIeVcG1IFe9/wWeKz
arhTmVscLbJLlobofFILdEnLMk3LJRZgjCNuGa+zLrqJamtnZ0i5Q3tON7TLh6HPrinv2esCqsC8
a5JN76bjMmyRywdFmdNHyPRoIezcvO1KQVZdbWJRs6Liyh5ke8cLjo0w/r6VgtP6pmtM1HzrPq3S
d+wkmJfD/kygeXeTVq6zFYNj0z5O++ImIRHuAKFfHJXHosrgqci2kMOSVZqX44WiqtoX0VisUwIW
D3ZDyknX9hZds2puLXE6rxpXM8fFYKtwJWkc0RYdhRXTvCvVbtIbfa3XNns4RzgXeuPveEne1DCn
FhbvscsiM47MKwvyhgPWcr8j4CzOFBBMP9zQzC2gx+BJ9kvavCLKkEaAgYVD2Sy5WMVx6pg1eY7m
HYoUuGVYhaxZNhrQ0YxYxcfSMiBjtoRG4ia+FU4pVoOKHwJMGvdD4bj45z35XBqVuYhbEUCMs6rw
isLB1Nd5FQOiWAryjfWjLGnT3VIaZtgFExr+Gqby0UBLRqKlNm16mjp0isqqnZbw622iLe0Obiu8
X3UjrNK/CqKAN8LgC2grzfwq3hZm2+xMzxm3XlGWJamRtncaCzIhNa/TO2aitOw7crtbCxhTlDgX
XgZvJzXGJFtr2aRlC/IJCgbLmByuNJVYtbbSipEFdFv9IFlXf4CtGZ76nrPgg2bqdf2Dge2FZedC
xJ7p2M30QcomtiaZwdls5Zt0oBefFdtSVD5DKyCqUg4bUjr1ftraU910sOoUOY/3g461/laTykV2
oAVEg5MnPmvUzI1OWTnyrsqIVNLHS/KkVS02mMLpeBm5bjxSQo7nAbwj1JK0FPAAEwNuSqZF4wpx
FTEgGmVesE6U1B7izEmylYnfWy06txgvKXUAfwKJeHOmSEyrChHiTQlCsF6ykggoJmCUHkKnzIor
LUVgs0SGoZ8mObhyk2uUHiAKYvB2BmSOg0qNeEe7R8OIjhR8Ofi9IhcxJhIAmuH4mCU5GglHuNaL
iG1zhXE8OolYiRPjBH/NLL5eunAphi1fQL+c9NZZox/S1yONyV2iyvrabZvygVyAsV94cBQYnqu0
zWFkGBTaaRoSXe6Ge7/2mLg5bQeQOOpGZ97NdCiQjNLjkpO2sEgh06iFAXMA5XLb3fTSK6+hqERb
T9iLGD3tKUhlRFBTPR7rvDYd+PDR9PzvF+L/n4mc5Lq/eyHO/YPda1G3LBHfP7cQPv7yzxaCDpLc
4JWItm1uEvzZPoCsNxtK/gTrzfbyP3l8zm84zrnv/wziQ+7+j9chXm9ShmgFYDFAA/GvvA6/qExt
Hy4Zvg8fYyf6vr+YO20oIpHwsfdkpRMvrYmALgJGHn46Kf9Eb8dP/FmN9uMgAdo3hH3YzL4aaLpK
suMKfDZ1GcDX0WvRkXjzaDyzu/XfH+qLgvTjUDanBVELPZm/KEirIhxFGrGHhiiEViefU+FNiwid
ijcWk41uVxiNth0nx14EvvqVV/Avp5OOAKLowDMMg+bqV9GumU++M7imgJI53JmF9+gn7ervf+Gs
E/xJEG1jcIHrSFcJCeOHWvVz+UJmsqLXaIidYwx3o2M9EHhcLXvk/gt9Etylf6eUpJf118PZmIyp
41Dk0mz64ruAG267IxvvnT0gXEAvxPiuCqC5Z05YHHJp39vhAJXWJnKN/R8DvYKMpWBqFkXWkPrX
0uLHJgCXbBGnfrbvBy8o2HEDvGb7kjN+YNlnPGQKg6lnEQeLJg1MFsnC+mbOthjJWLm05/5G0+nm
g2qDmk1SwFaEwFzrKhY9QUZxZq16XY0PKg2bi8RFlrcgKQuoLjqR4s518ugxYe5BldVY5zBCuOF0
ZXYzD5DQrTHkxcMdXfWSfm9UBKRm+UzJ8IMBa4eLtgcCdonlRYL9Rwbr5TeA4n93J//cNVWxHGyf
HCV9fEEqPXCI1F1rDp9Z0ORaZfUkthnxxsuGBFinTYfvTRyIvZfGp1q5GskmwMZss+jXQzW4Vxgo
s2XAbP5gRtaDp8FoTwkBJjXKA+8k5XcLO8XdWLbJShlpejUFIrrriAhZ0iaA0yoj+P7Ij8chlLsp
ycN1qo/xJcj8JXIAtt2ooY5OpMMbGxqto2c3qCjYdxDxUY9VXnAnPHZiyCvIBcNBc1GTIK0fSwTo
xoZw6sa9t0tPe4wz2ZyoePkcHwHcXUVO4zFvkn6HyBdIUNN0zGCEEx/DQjSXVa47a9gqAO1JkVnQ
m0mvRVUplE2lsSbIwNwQxqwjtQBzR900oixJzP65T3QxZx4q40KbvOguicW0LpMKbyxz91U8jzFm
M0qwn7QmvICV3ZzJW2iu0Q1chIGynsXkd3d2b2W7uca7hB3j7oqSe0FMoH1hdY1bOqjPGJYdtSBj
OtqknjXu7DYJzrobpVuN/f/lFGnVNZLHldn26jIaoZgugzrXNwA2xDPlNjT5xK2hm41OssVx3R+T
cE7pmmL3GirXBsc3Tuiw84w55fol7TMo3K7zOMrowNhCrMZ6ONcqu0dzjRxNkp5mF6U8diB0Fkks
W3gb0XDWwsHYmlai7wy9zneq6Oy9U7cU9hWkroUeOdUJwqBvckebLsFTYaSfycdWr61GdFfOQ3MB
+5nQNsyzW2sMSLbJyU9epUyOiKuEki90wdGovunaBThpl0QOhZuwjhWEeD98pjXBdBYa0xb51HAc
U5w/XtUPyF21eNtKHeJOVoDxwMuM7a5nOuJksEjcfDhMZmxcjPTUN2HqgvqsqnRZZDASmBC9WqH1
GBiTQg7U6TfJqHSGP9aLx3XV/Dy6zZB9LQyPM20l06FD40yiUNbMGJFuFQ4IC4XPwM2d0kutFfU5
FWG+KsX0lkQ+gcSxzo7DDyO5hwnYrw1NP4+K/uNYIRXQesKskOtup4yPJVpe3DeG5hUsT4O2QgRP
iJVZWa+tZCJdxbW7bhHc1pF15zh1sIQq1JA26cn2utdq6xWXgb9PioEwJSNGZvtRwcU9V8ix6+kq
zDPan1ZYq/vK8PMLFqRpb4xoMynhnptqgOIe+HO8ExDnvA5Nhokx3VbMD7wAFgTLsomLIqZdeWGU
Vy0qzlya98xQGeriV19GfsM2zgfOCJ5qFWaaj9Yt+x6OAR180a693rRfe92uv6W9JU+13RbBgmE7
jbFOuaeEIf4FJN+coFiTsDuferwapuEJbYW1oBriyDp5q2qZuzxAZAqM6Tv8xPzRGIR+F3qTfWbq
766snDQl7P9pu2BaZ8FDi7s104KW58Qd3xCYaadMzDvftiRFzUsfkMuVOxUkFcr0BoeyYY/2MoVr
TGydyLf95NEBtNgfQiab5KlofW3HVIQYeoDvHmYo8g0DrjtDiHTPbMGbQ93gZDsJxHfTVktPqmQH
OdBcA9WJd31SVcdq7PEvdo5zcpnT7mItil78uapP1DZXMacfHd29wcq1MoHtbjhJ+Z3lwxd3dAOl
BNxv89ZGCOgORfHYqcx+gSQRX7mNOz22pbWiwzskKKyb5qo36m6TAWHddMpLaREwJ89dbjJenu+M
wuFFiYbAlwjePu/HYS8htRN4RwS5e+yMQoH5MPO2/1FX/Lvr9auu1xyW+VNV9Jeu1+Mr5T3yrqr8
ucLHDjX/2R8VPs2k3wJsVGhWf3S9KKP+7HmBnfGs2cj1aUA454KaONh5GQIuoFb8R4HPVNF2DJhT
sDvoQXGYL/2tv+t3fa69aZwFMFoDTMgugAyTAKXP5eJUTaLX2t49F4zmoBImY38m4meeagyiffnp
xPyTQn/+sH/Uph8HA8kD2ooBCRiJrwaqyBltZv6dfY41dHilXZlEisngIUu6xl24Jqq9CMrMayAx
g/4fDm3p8y5m7hR+rbwTLTPGDifb+UNoUgZk0lBVDGDzvN41eFZHVDCt3syiEiZRyb9kDpx/uYcR
BY9U4AdcuK+H54XMnCTNrXNO1gXDJU0CQdS7fqqJt5sPN4JS/YV37wu344+DcqtgSaSZiW/u87Ut
6zLsozowz0DrTJqDSBzNwgVQ50Ezeag7BzFzMisgeqNHRRl3fffGWACIDyEa1lK4aExrL8LU0RJK
Ea6nabJf2XPAcgwdqRtHWYfoSgiVB7Da1gYpeGNeWtYvXLqftxg/foZLnwaOkQM1yv4ywfYHpOwj
KNSz0WvcK30O7zLvs3Hjs3DffYisxuyXLrrPO8U/jhrweAC258Bf/VgMJbx0dBrjnBrSuCsR2WwF
iqx3PUWdqlDL3PCmNq4gNeBHUHGfbP/+hv3rg0lqrc+GyyVmkQ3Wl4sng2CmyowGyHty3JP5gWFX
Q5CLFMbV3x/qCxjh47dCnOPJ8rG9IRb4sgiEyutKXe+Ns41w6EarY0o9UjmoRsCdtm9jZtuvoBfn
p3PWCtXejEnV0LpdExyq/eJy/7MfDraF1ZLEN+svd61pa1Ug9FA/93ROBePIMK+IbS/0GQqdBf+H
h8Rj2eO55L+JmJu37D+1+42aRG7Nkua5aTu0WipG62ZTvx97T6+ORYOumnZpdSSVmLs8yCHBFzJA
/UCbkO6cQRTjUXPleBOhgaLBjM/vostksDY6d7yOY1q8fGrKU+YQFDccAhqn+eYXF/Dzpv/jAs4i
E1vHOWhh6fvyiKR5FPa+CoxzGKb4+SavaXYf983YFfVz0yDnzv2BJVdxAguf0CASOkAWtyoQu1oV
yP6SzKZ8moYJPZsRIrz3G328+fvv+c++JloXnzAFvix0rc/nWhvNXhKIY5yRznFCPk6zUTf1s0HH
4k7kza/u7Ll79umN44JkoSUCnxElsk8b+PMRi46pO2V9ex5qqzo6XeG8hsE4/4eVItydk5EaywVd
GCYhhFJdppjthkEFWKIy1HyERHdvViW503VWAF3jIUgwPFzY8z3xcYpa3hpAuhLIbq30qqMCsI8X
KMEi4/GDJtVXPwaQn2ZWP8+o+AVffxa/hOtMh88GeE977vPPmvws8AR2wjOpqIp9ppqaVepp6UlY
uep2JZPxAQGpTLuV6Wi5u0wkqWqbII4S5K58tr5UI9sSM4UOp89AdskGttvFeBIMNisRjB8tdMJp
pVvkYy10Jqz3iCYjjO1YzJrFEKnYWWLBIAVCN3WejLQd2DMh6yTtKp0jm/y6PPdlFx/9tkgviBCq
rmQaemLlk6CDewKh/hOY5OxkVCr/Xc9aXJ7UAZg/SHur+X4yflNOpdxDp+JylUA3rg564BTWQlhp
fY3bgd7KGGPExI/b6iuH6AsBmtbT6oe+zFO4TqHn3QaBYNdD1w85R2NKIReFEzUT5PVAYS7oTP+b
0PKGJOSi7bId4jy2XqLvkdyaguHLPoQudmFGeD4WaPUPOqycW4UcANMQSYDNWZuJ7LTiu9KhC2Nm
MSLeqK6vPTQJDbxjKAArPx2Chyjuee1m3COMuXnk3EoFa1HEwIApDYK1R3efb1c5zmuLzzBZfuRO
UAKyEMuat0CL6DZCX96iTQ2tUlv6hCPhNTXS3Lvw8RT2vJmNGHzVcip73asPJH+n6hIDhrjQxsA3
yG2vCrSWdTL6eztKUC9kQfe7XzKZWURmrJOklTarwCqiK3ZDzaYJiFoVVf086Pr0RLpzcjAlkJfZ
Kf9N4aRbOsnMsQ7McGMi5HkpwHQ8Acdj0oAf6o0bZfweIV1AcknGxErvuTzLGFP1FnGEQxK6J5fc
WIVuga4ux9HHIaixD0fjawu2bbRLovpOc9hiMn5DVm0fyjKnaefJkEw5boBcVd6q8GaZ96JTtClp
iDBgDk3+p4G2Bu5VZifISpErI58oVngCg/pJiyUTnCLI0hLALm40tm36XPyQEnhTZdkshdZkddQj
n2KIFZxgDn+YAeL5UKsFspn8ftRarpgKO14KSqHIlR6mp0VQsVYkirsSGxJ0ODy3gs8IDK9+DjAX
o1UzZiBHklbaUmccuhoChK0Ezbdc+kyyZCd2dO49H2XOBC3tNXQQhkWJTr1KrCCrUTE4ryOQmIfB
RMjaTrG9d3uXhcdmHfLsIlgXDdRlYEoxPPKisPh4JRy+HDuO6khZFz70Lo28TBXVMSvx+wndmf+l
Kg8uug6x4ILlLKSDYAcwkgzw5rDmEAnTaEoofJj58g8mD1z4BquV/dqYvKkXXQ5LdtFgb7zqwbIG
0GT5VpFAuRzgvLiBhsZLPdFYUT/WSGo4/yJ0eIl6qWh2YeW3b4K2XL8MGhvXG1NmOOTzty36HjG2
JezxuqLspIHlJOpafNQiWY6R/VTSUt5FEWzzfuKKSGwzR2UOxp00ME6YJjPYPmG7Yc22S6yFvJ47
umorNVePyuTcs3vmR/FIcqSMntpbUnEzpPP/RkIObPOIwLK9nknn9SN6j9lJ+1bnvG0/cOSkxlH9
jkmrbj4KhYnWBU2xNHdfzZH6nhkfl1bwZUak9Zibc49zAUtlXwlNv8K+pS3dKtRRsWCAuOA24tp9
mETLSvDiaatm14Z8Iz3VKcKrCqqDY2T1c4hGPyFB1NSadYj86tVtp1nqXLnky4m24ZtL/gYXUzWA
phYaolBsGhQ4OOEDTNkpivqPzY81lz4qDWY4vgPObWlrWAkXXu329uXgKP8iLhz7NfYsWPy8dviC
tUkQBtKrckjX0OTDb7kWc/Dy4xEyaLOMGzk2cxnEm6dbNcPZtwe4wEHLNapxvZkoIN+CyOAFXNoO
a1s1b1WyGCeSofB0sQxYe5crTfyO5e35OdXRkpp7k6ieYHQim/m2sk8QTA+8cbv59nTK3LjSaWQy
dAbRSAi2pFy1CUroL+uBZMBdQfQHVZpbctdiOoT47vNfF4zBuYERFHDOOsMPHpgUeXdpRnNp3RG4
u0Wkwj2Sx7nzSkoj5xSxA7//YxHIcmu8wZzCWcmzJLhwlWPtmTDwwLnz4YsBzn86P/VEZNTPaM+I
akSMu6PcFzvcY1zVxGwxb/Ai5zwMXCGA6+GDhvucmADw+I3f8bwSCVCszWTSUF84PPFN0/JNPu5E
e6RDfBwSlgDHoEZfGyjCSESEG9leB2MI9N+v5guUCpulyUTstSsaI3jAcz0Gi47taLueXPrKC+x2
1EDmEBW3Sk8dLI2pcWdqPnuAIGUbYo++cTeQIYjx01SGXLDOBxhdkqB+diMUJ0thDJhm5l/Im4ga
uXVZgRrIv9uPDe80aDXxDRaPaMQWNWHpRmDLlvauF/xDpg1clm6u0iZCGvIfFePHa1MhViM5Ptes
mW3Ab59os16U/8PeeS25jWRd94nQASSQMLf0ZHknVesGUXLwLuHx9P9KlnpaKvVIX//XExMxoYjq
KpIgkHnynL3XFjRF014UG9X3nGT0VVPoHIJNOlr5slH67cQunyJLMGnVPZEb6zKOgss8w5RmLjMA
CQ9B6q5vc9zEso1YjsjWIy3I8Vkd41ZJGpzc8j03eDjdx0no2ogDveYwJxIYvUTVKe8nRSjwuhwd
shQMZcoXZ9IrC/81+Q8TVs48751j1lRGtWX0OeanYnD57byPRfNgmWLkFgkzLvSiN5ckPa99k6Dr
X0UWizylCPJrlEn4JNdYWauL8wV4XYv0wX3AgvvneWFVESrb9fneDaOJbW3qanWYvGT+qNiG7s73
p0Ok6T6lEbCHpu1kV17vc4v4Zq8OjsyGUxzNyv92Q5Ak7H+tPUwca5Ik1AGTFRGmc00+BPFSj+e7
wp0yHoqMZvO1iz9nb+kANeQKXISshTexJuHSIhVblqxE8wIiEps4TQglydwliZAPZIwFd1+icHEo
snwgHVEIYV+0BGFcDh+BW856lLELwdPKsQivvbBhh4HPZO+qmpumTytWezuxbpizL3ec1LmpTQJN
AVuOLNrnFRANFvksVehxsfHZ6O0bsSQzBG/ksdEbEG75yIZRUQ8di0IVqSHc4Z/EK1r2+t2mfcdj
ZjczrxvV83QPaEu5q5qjGiKPmcJPRnxupNIAOrXAy9ikjpqslaIWWh4Gy0+mAzQ1QjVgEpKmcQ7l
UObAu5A437D1JRV3u2mFi3rsZE8REpHt8M4ccaGXxC3zeT0iSJ1eeA+YlYobkMagzEMD/GTaHmTe
6BgJVnYSRtKvkd1WzFwbCGQuR2qmrTYPMHD3e3xw7EiawrDuaHkGVCiz+y5LiUrA8c0XWslxmYgp
T+EilPDiVlGDzDUepuKY1HV6ZTutRXpcJYsjJ/vpUFp1yRCgrsursKJ/HUw59YIrJhZDikwceK3o
/C3ggs48NXrxP6VQpAggiWNqKiAqnGDyMj/qWJzHki5bD2Q2HI2HKGVwv1YgUuhUBRYXyZa4qukA
jisfrv3BJoQDJ/tAjVPokq6JfWynGBmhRzcGgp+RZ0YflLOcVXa0Ax17QuoFkwvF2wsXj2aTqKgP
mGDzTqfzZhLGrNuLTKrsS0WNye4S1MGWiaB9tAyMt6EfcgedD4YRwtr6hCGIqZ/qWNMqd4JXRD9N
Hby4Ci6TIHKOYx2QLDjJ4J2FMemzWGYUsXbmHDmD8b2WrmD/VCmbW19ErFYMJcWjnmCsz+smGDBt
nmPD3M4NliGR63pTx4tdFgSOFZuwpn01Tk7959kdXHWse6rhEepybp4kNLKTURFGHumVmSw0diDO
dvFBSAKPncElgEXWPU/cOd6GlJbgEkaMrjAaqgft3yuy0neOHlwK78iBbeoOLeebFW5/pdE0/Q5r
k/A5q3TyxcwW6xEJQ3XBJ2ZVos/DJfFSg20jDAUnicJlY3ERkYHIMFFqg/c41rjLrtUS6eXgXDJL
s/jqRugN6ZIV5g7ZAYgTd+7EjleOH2PVT08kkC+XsTMnT3UPorjlCWF15rSzIJsXQEw9tzAJyXVq
41bhVkRnCXPR39qK6a6IpPGpr235OQ16opKoKr9W+dRSbo95hFNlFhdWDY7FoihD8Y+5UROoyRQL
wzxGt1imzRZ6R3OS9pRcJx6B0FHqJu+LuosemEkT396TBrPJWmnuZ1/O14Fdh0+x4WWfQGPwlyTW
tZZKGbzNLS5cTqw53mpE3p2JAQfptvs/Gdermet3Ex7w53Sq/qN7+WnC89S9xD/Mdl5/4a/Zjqmj
Ppgr0CdGOUx/6+/ZDmGrJihGYGQmYz9Y1H8ruHSiKn15Wo7/mezYHkMf3XzRnU/vPA/6F5OdcxPo
72kL74gVFHAWox1YjGQQ6G7cd51NTu1JXM3+fBWUeD0yYq7qed4VLp2IooBxAJeIJY8yor5oJZQI
a54pyxK6lueVhIq9uhB1xWGz7zlOJhbVDkyM26K2WnzyPA5J6Gf44M1+wMpUuKyTaFYxXzZroN9+
4DzFDJSLmpVL4IWKxgHJspmHxk1QOENxQlyqsFsJ0vf8r3btzYhDRijL03CMvN5KwC0R7ZyeaHji
UWMdMwkXKStPbGsnxhcQpaNaLriWjn3jU4ytTV4W+2ttuqh0RAR3xFlQO6uCaMKeRBGoDEVMG59G
xXos3fCxLPBKLF1lg5MBCZwvvfFx5NzxSFaIAg5exOndVMnrjvPLkVU/2sVV2L/QsEdu1BY4ToCN
cZo38SMEsLtybx1gJRYlSW1DAulhBYAbwMrIOaG5IKAEBMg6xYdzHUfZYBwxHI+sAchc5wdjtvqF
QLooS3UOdC2FtxfJFFORhWbVNQg6otBCRFtkA4OBe/KmE3VVT21V8i0UUohiOJ5v8//NfH+zImAK
sHks//uKcP1lePkxm+Tbr/y1JugHn5UATiF6Rj1d/XtNEPSg/5JxsgiYdHEhhHCmYTVgCPVNxmlL
fkRrhIGl3h3lv7OBWm/5yCxNMIUIAmFJCOCRvB1AMnQlNFnV9pUH5/rdzBnrONuWoVZyyc3NHBeN
VhhVJ0wRjbWqrIa+8BK129H1EVUw8ruURH6KZxmD16q8XMUXzTTYDuC2BmVyr5z5HRa24ZliWm26
aIbAU894p1kIBgB9Ha3oyY3LYd+Ps3XfU4L+WQ7hcLMoUjwZiJZjv8oW4H+rJlTjLimc7OCplAdX
ZQMy6Xru9m7AW1zVcTplmE8rJ4U7SpnvzLPn7uLJH6ND4FhLv+HwYaJcyVvSBeYs+9x4RnOTRHKA
BDUW000YVoioGlp45qaoizlbpajpvWM1KwdQk9VP9R5ROz+1W1mLU+9HtJqgM87HyChlukGYMhkn
nzdYXWDUwmNfNTTZ7gSRL3cBnOP7Jc2GmybX6YcecCFWFT/CyVEBxB+VdyiCnGUydQiDPyRTxzEV
flu5MTgXdPWVnYmnrq4JpwWj9Pr0h5ZM+n0Rovrz9j5S9mjnqcRkxZiwsJbmmipsukaer5eYDpn8
kVK86mn1Rk3srlNsNyWp2YmfA/N639YkNdj3A40/vLYu9jRfJuEwXWevgZvFOX2z5qxT7OpzKmdv
OzYRnUAayesMya7e0X/VMZ7o020QjA3a8+6yNY0BHwwdG6I/zRYa1IVQcR5uGqcd9I2DlBhbm1zI
TE2Rv2VsR/lw6rq+r81r61smqWpb8GcFPhgxttZz9BpgioFAx5l24zncVL5Gnf5vwfu/KNmpE8Qv
F7zHLyVYvvbLlx/qoNff+rbm+dYfLqwYZqmv9qxv+pbA/AO9g83a4yNB0KFE/1n+bPcPxCeIylEQ
a6e7XpT+Wv6cP2jtMEmhwyNB0lPc/ItSyDlnK39XCxGGRFQCsU8mGdFgT99OuL1Z2UY8yvJoDAya
6j2dbVI+t6ExkmfNbJl4P8v1xHjZCURrRdvMG6ud7D2NZ+/QFA6gMBm2tNykZ123aJ4fp8zMthDw
y00UuYhnR2WjB3OnZ5w3rKUzcI2XICqto6hNtLeBHOEVRc7WC73PfVl3R5A70V6iLNq4PtmXVsjg
aFm6fj8PJqd1MOLVCrEKXJ64KXDI+9hp07l6durGfympPo49Fp8dDDqaVZ63MbvBXA9pEt1YoMQO
Jem/jyK2B0zFrdNpvbNbPUMzavZiMJYTQkW0nWhA3Y+h79UxCpQ6b8hCjKKrSs3dU5Z2/iWdXfO+
H5WgeevdDb0VXFHrMMMrUMDlcQvxx87QEXs9yLmEjgLzZ7VXeIoOY0L4hbLnu6quvKPC5UvYLwrL
hdC3m9ILTlGZbTguZreIRg28adjbrXn0t3lEe6JHEv2gTBskZeOYa3NxnMsgndpj3y7GISTJ4eSg
PTjlLWyvTDQ0wQzU1Lp9ctW4sRdvG1hjKct9/2gltbMVlvQuo7CQe2QbxU40tuSvtstdPYj2ykuM
cAUx6dGdiunTnPXoN8c0XoVe1t4tQOJX4+zmO5d0lI1RT/O9k6Tex56di/7GB7NI2r1V2+kBxhOq
WRGE7wY/qXZYedzPfuJm81U/i/QKJEu2yvE6xeuJ0fzWL/Jhk8S+f2hdpXaNK1Btk9kEzFAK7YPL
MYmp4KOvyvErQuxgt5jlRM4O0Mgtz41z58xjm1/Oaf0U91b6BD5mfjFcZDSE/ErzCj/9cAFPCiB2
YfIlJwHJXDVyV9RWISruJQMDb7rlDUzF6iofrad4MupuZdhOc4Bbm1H+Nmx0JSJQUajgwmk4INBo
dgA+JZZReIfe6JN5x1SLSViABS2DQ47OwU2WXVqKIVgtk7b6OzWjDKuJOBxXojjMvU/G8gJqZiWc
3izXHMmJIQb/KTZpQ1ZnaxWoosRSMCeSh0A22SpmonSlXPEC38sLL2mRT/FFbeXv3UR598xN96Hh
W8axTXqixfeEbKcE/gzBWAafFgdU0TYK5wXb19Tetr3wC1Ja7HC5dEqauX7XP0laaXojpn+wzTPv
kUyQdBuo3tpGeRmcRo4exSqAmjVvagbd9/VkFOm4xpQWHWoHW96TAEmbTRsggEy+cZh7lXdCWu+3
xqaAuWXin4OcvikGiAmhm5ZAPxHjmzimm7Fbm7URXTezhzEExxzojm1LSukdYSB9+BlUVsuwdQlW
rHB4uxyDGMe+euDOldnKDwryOvTMDD7tkNMpMbsg/egZ4Wwc/HKgqyirfDRWOBd6+ERUVcxbOV0w
1cHR8K7Q7duMEpU7BTF9dLTijq46YafTbdl5zufZsbtsL8JpqA/ejBRqw4gQH1xnhWGwLaVWSyx5
RN+z0P1t4NBM57NWY5/PbUrWPl6xy+iPoF1u0Yqhnk3BrUEdrW48fxaVu56x4dndBTmS0sTEPRir
yJu8iLjK0r1BMTvtJPm2W9PMSU5QkmvMJDWcH/PRFxc4UFsFlEc15nopgnGfUrFcgfcEOZcEPPeT
DDcyy51uLXqKqN4S8R5Jtr+vYpXdliIny54Z7UpZsrqcYm1NqGtvV40d/fYcbxEPFbPPZtOXvQWc
whW6AtxLo4RVDYSD9Styk62KGH/viIo0H7wccoAr2sVa26M0Vq5Rltde3Ff3/uC5153bDH9KJpHz
StjBxUwXj8RzZW2yyYn2neqWlpZcn5urol3mT83cfGSPUtcc+GEweLR3wQfjfBRmYz7A8w53k5n6
T9KJ2jvHMUI2B1qneeS1N1XnG1gdZ/M0lGb4aRGuvJ1Da9N6pAWzdIYHwGDmc+ZZyQatt//nYKEo
Bjwl6kMqm+kCdN5yBRMfWmYzQdoc5/RDLGzrJJtquEbKsyOnHi1CZy7puiPpDdcl54MtFN7llrSC
dAtCZt9CenkiXqUjA2zo95Yqlz1VuWzgMIwjLCpSgUcstzeeE1Bmk53tXyQ2S3xAR3tTk6i0Gnn9
B1QVciU0TTyCKnJbz9G4HpY420IhjvZgV3zNNBywVI5OzNK4OM+23Sj2QhnUL4Mvuitcu9aXAdH+
ThL1tc3wr4Alaez3Gm63BewSbWh04Pagsb1VZZdfZ+bYvOt5Dq961albCSLukpimEvoCIatAVJAI
2vFwnaHWh++Su4d8GT40vpNcghiM34dVb16HIaO2Pm1dKgEgJavex3ZRFTZD34k5zjrhyb+VzO32
YILUC+RxRCWgTQFZd3eqheYKcs93j+gsgjt4HzRAcGF/HFvaHfVUmNsMp8cRqMP7UJXu2qI/SvHg
EUnAWYlQ64wxjmkZz1MZmlsHDcaVTBLzwjZa3VpQEcdADC0bnbKcoizpnohgRRjXMwlrVw5zjsAY
MWUNk4spGvTQesEnB2g1EniQCl+AKTYz14r4a+boL7bPQw2ihwFLIl+n4JMTM0kA68dKoBS5mDxV
7hx7D3Ts/YgtLyqSKH5s3blO7v5X3/9f6ntaaFrA+t8bGlfJpziJXn6QsH/7pb/KezAL4Iy8AN32
OdAYQerfJb5DhUzCMGIOQl9c2hh/dTj8P5iR0wF1SbyiqUIb468SHwYWjk8Txyf6ZFToNEL/RYl/
xjJ8V+ELYgzInGH7RMTqOHgff+x2NpMxdU3ewhGoHS2uHriLpoOSQ7LHqw4IG1cOUpfLNEO2+XRG
WE/wK2u1wjEoX7xkKIVF8ZXaw7SSqbvMQHEd6hyg0OjD2PY5cq+asmUQ+d2V/gdVvH5nP7xz5JD6
gEIkEM5N8fad+y2tyVAt6uI8Ire0COQVSQeg8ZrAEB6TX78gp66fXpKTkIUEEzOqy7f5Rj9oJDmQ
AJIbL1w3uKw6lIPgVDAxsGWiE4Bs1xj0GxV6/GAEh8Oswhk85xC4PaNPcrysitZswkxzGTyuCq1U
YACio3VMFDvTSUiWzNlJx30kD7aDExCW1QVZMugwogQ+1MrKgACtGtUw6pNTz8gKSijX+qykzRcA
PPBi5AvRG4gxUkr5ZBXAK4u2HC0Qe4wypFAZ2fD9NV56ZlYFg6Z+F7bGfDXrCZmybG6C0UaloWyE
JLNjMK9dOqQhysdts4bCSxzDmATUE2eprhk7TJc5o4lHyzKYJ+LK47O1Cv/eWUgQYcLRJWniM+yV
TNfFAJEVwY4AgMzazTuCHmUfof1gBlJYG8HdNwZzS5HGSDJEBfPkmoawZ+xcb3brZwEJKD51rOov
XtQyyDfo3A33C4elR9hVYnpf+9ZkfLBFx5VLWj28R3MHIlLVWoQxwBtc1iHIRLECrclP654Etq1I
B6bq09JQwRnYM+PbcLAYfVfIfrC8jjafP8XR/ZKOWgY2u8G714IwGC1VbCjx72K350+jMuIivSrZ
XKfr2ud4LCkAnQUd+JbriDgL8DyXBXE0E+pJds3yMFP6MVjA/2FdQIdkpnseWnr64sBmYto+ajVu
QJAc7oG8M9hEgEpcxdG43JEmEU+6HTchGQFIs0F4DZitVUDowXNZfEjleqO3qQaRb53QixAqNRZI
unGaH5FzdteGDCZvXaShQ/kEWfwlSjt5NaOeeWcMnN9BBuW3tp1FL2J0kgPuBcdHdlN6LyVd+fe1
jcZ/Zy3csvFoTrfDOKAtiFOsW2soU9l8EpMLrFYyUXxHnETb3b0qcSRcatImlJZboL9x1Y3Z4cDe
tYz/yVQptKZFZ2SSYGBvUu5I8YlmJN9dYtfO+HVGm1T/yT+L9Gs9jYj+Cwrp1NXSruqsDMTGQRJf
FViPs9DfPG7NBhZeOPLdZii3IdV4SDW5MjxcXlryUGZ1NYY72nJ1+3yWjmFO50HAK8sFTkQt3P15
/i3FgrwlnGCRwMRjRn/Wxzm2bA6Io9CM2aWWrOLj5FVexR0WTxtKNtqP4EMDPczvpaouyjgT6pHu
nGG8M3pvaeipKEPdztgXw10+Q+J/WgrOsk+JYxbZfajNPlNhMG8JB8boy0Bi0WqZC66lIt1Zo6tH
DhdBEHEharNAJZj7+bRzWFXiU804BxCNvpFJG+CLq5glq4076IeiUw5/BU8ia+jZbpT0RDqsfWA9
7vOU+724ScOAhQKrXlZ98uwRArYL9Xbl51p8YiCXmA70ilT6QVmKMBfySSIU4aHfZe8VKwR+UmSY
Ut1UwFvw006RwXHIyyOUeAJUodZbmumpbTy+804r3FOqzem934dN9kWC/gR5wNkULQ8OByFuCvaf
pVmJPo3cY4igqeBEVrkmNZ2wsc0zO1wyQsUi80MycT5IMK9el7YZPMuhByW9WA/eEE3j2iqq/mmu
ZgPaUBtj+q7btd1H8RHPZYg0OkyYGhEzAZ4OGD/EhUIejHZ0x0sa642RvI9ip28hkEuX801V6zSN
vK6OGsP6TnfF13ZhfjA4Ea26UmOY5xKiQjxO/sHKRPQxb0PvyxQBV4DaU950uXtJI6mZYfCo6c6t
vOiDtIdyW7BJbSqUffd+E5YfiNaiO1My61rTy5YcYz2FggwQpVdnjQ22F2ZdUkf5k0hbbwWuqdst
RofHFOwQeEuSIIZirG+GfCkupTP0W5AC+R3Lev2BWX78MDj57eiZU7pXTevsOFRNMNGqcj8kVfKA
Qi1/GguHwl8Bg7kM2MA2OeHEp9wIULratAKxdJQtscUey95gV49sOvVzKYs6JkOgLXd+YlbvY+Di
XNoiCVYkK0Pbd70evqI7wclEjb+hsdh+pW+hNijBnINYmPqNuRDXMmo9jOumhJ4+zZQDmxbZ+kUD
7Hnv582crxGLV0eP4IZdJPEnhVW9x8LfbxSf8TnNFKCESQzuseSAN2znAqh20znhQ0DTYo9iOdtJ
4ovWRmos/g6cuHtNsEZzwYI9H8yynI+jof3yXTZu51YR9EiHZt2Qq3OAXuc+DsmwfOYInl5gqVku
VKlgDv66QvnR8sUh0gGKyv/wCmKX+6ld23Ae8lN8zaezVI18pZwsZC0sdgzE0ghZqwvSvH/nEdRV
z4+FmIfLjMYK9GCslW85JMxx6BuOMjhB4EVt6yQsDHWHHPNfOZxePx3NZJdyWcB+Nt9UX0NcuX0b
RCEdTF1heKZizS7hXxPBw4Lx60tJG/+nD+WBM+NyYjwJ3ho8LZ5hI6IIPJ0Fy1WFULyFvb02Eob6
v36pnwtZ36RTH1CLm1rY8LYEjwKvNibTPdnubF2XPaW3HAldJw8BDrpX+b+5S/7h9ZgZCJpSAdQ4
6b8x91h+xWObF/IEXjN897oFlbj4E4JviBjavNolfv0Zf3Te6O+ODweRh03F4ct7W6zPReSAY+1A
vbsl1ZVnaBU8Cyo7cDkJ9kAHq6+NowHDDVLDlO3j12/g55vUJ+aS60y4H/E6bx1NVek05kSW6Kl/
FTwjgJ0slBr/H68CP4gcQTQtP4WV5qiEyzBp3VMEcRFlKwpOWnTjb+7Nf/osHChpZjPp4cHTF/s7
hYrL4LCRBp8laNA8u4mXrwWJHf/+NoEOx0gfSg3RHG9vkwyWSFIjSTyJEN0xOes8c6/W37Nmu6un
YfnNke7n9Ys1nTWMj0WPkZf98YPBMw3nEU8C0rrQfbYYHwMIHShF+ryiWerPNORfJfq//tp+fth1
6iugSz5tIH56IgJBEMGCcuSUaclOWLFOdi4CSFALv3MX/8NH5ObASk0N7nHk10fM7747Lx8VL1WI
06RiFLwFkr6l7ciIdrhhMn2Cm/Rd8+8/H+NCH0WFxEv/1tE80M+0MXxZp9zFLFJqFVNu+kh6zlrZ
X7+Wbk28WTlx3yMecsi3JG30pyct9pVPpohJcE5LSFBqFRIam2fm9/WwqGugengFQzQOt5O2HYzU
Wu310AzAUByjdThcVPIlj7DnWHGLctMnmCK+9TO3zn9zWf7pndL6IHqeIR4NGv2cffddlIkcsTaF
3OH4T+x1EiZ4C+AB4/pIHW41Io5/t1daPz+7AR5O6kqbcaq2Kf/4mlFOvwSLFbc4czZFnpp2GHVM
tTCOYhNbx3Wo7/c0sa6bPm/+HAZJRJutDcaY5LCaNlGPFZ0qiQie2cLt8Ouv75+uCSsl9wpOYlgK
bzYHsyGUbPB56ovFp+g2Sa+wIsM+tbldJquxIaP41y/407MHf1Q/DbRyuEUZaf94QZqEWYeh5uU0
OEhsW2LjwAprSS47O6fxf/9i2GiBwLmA0366N/1FBGaET+o0RWiVU+2LNlufU46E+pP85sV++qr5
ZMgbGdHbesd7a0UvMsOqCaScT+SJcbCEksadxYPIKfHXn+oNsYDd1WW51MUD9Ay29LeVUW7HyeTW
3kgFoeL29lWqT/5Slz2FBm6oizod6IQ4EQ7cGEnNxInEs2GCah8Ik0rtx8joExgjh6V1ay1otbXE
++zbDeh6IVvPdfdjbDIOx6NA1tOV5Ar9Lkr955sB7AKyT2QH0oa//+bpSMoZeGPRtqeznnss8QAX
Y5zsIxPL568v2k83usucgQvnwZfQCos3910XmaIjllmdlLZJ+VhEUL1rZxg8VsRJ5fTb/uGbGgjD
Meshgjf+H1f1T99SuRS21SjpnNxmcr64rhhOysHYcm6IuF5LV6dZcvlUwf36zUMm3t4i2DcFUlYX
TYnJyIc94MfHzMnDLnHGJD1ZFp0kDMoppiG8Ie7S22I9TqH/0bWyjHibqrVaeKt4j0pbRTB9uhlx
/9kGaPYFXcQl0/0a8ov1waJX/HvxuI9UAcWV6aCV3HodcZX8pTFhBG2gzKRx6dvVnSRr6R3mGbY7
g81gT3yuVZ9eLYLCbadbOU60xtowo++X0TgKSaIamGr70SiyK2kaGRHkVlbcoa9LYed2MAeJNb2t
ZssA2+ohy6KLXQL7xBZjXtKWZkTeerJn8uuoGsKA4yEFz+tl3FSzRp6WS3Ia/cRakx4ne+ZKVtyQ
SNWTRQJorTKHsXrRQUsVzwx+YdjqTM6tzyMUb5riRsrzgrpON0Nncndvh3ni38jmluroVrQo94EC
+npwh4xTEdAsfnrW5p+LTyIn6bwEua5rCC+q/4xL3INf6ZYn4zrTwYL2iiylIDtGvjExN1+K+NYu
KsgOWdQM3V1rt3whgth6BuJWUWf30MjZL1TfWc0ODRHWDROyAgajKrv3agsqRWvyKUYbMdkX4O0M
slVj6VbUmPM1k17GL54N/3Lk7T7UqINwOorUufxmhazJ890luH+mnUtYA+oDa6Zz1S0xjXC/mPF1
DTaK4TURBqH1cRnt8thMaW88TCTKk9KULexagVk6tHDiHOTzTTkOsru3EgNbfMbtEt9yXq3UGp87
aQBnw+swqNbLNj0O2/VCqPW4cbUbBnAtd1AJ+QrbnTfC1XOG0BqPyDHIqeoma0iuCbykp+XXSGD2
U84ZdiVIGVM3UW9O6tEqJZZMP5HcYCRHueLaSBR7w7kOoGfP3bdEsIYw+Vf0zZA7kbkc0gjBNL/M
1fQVZ0R466OOuH1twcm8583YMZAVh5yal4T4hnDb9i3hra+PFRoSzd/nmcEXnaJKgkePQQvNwqM1
WXFyoNtLb150uMvWypXcRY3vcjLDPMl1Fa3umdtp23+cE9K3dmfx+etoxvK16dnWhcRZOOBXcIEK
K9WdWMBrpJpqS8xkYShBUM3257k9TcaY3pV3KQFdYz4zkyndVaS2tRdFEPGYFrXBpCGfHS6sEw6O
vYMlGSV3bdnwRiyT3smuzkV7X5KNPX2AOmMbA40emZHpWAVTfyWnnEhqYN4OutQwmb9gOueWTf1G
OFBhavyY8UxtbPP8jV7BfswYgLixmHYF94rDNAcdi9PZ3nsK8wxZlgSyXDP2T4YauVIYLgW9eSOX
6SlXWiUx5zQld3pQ7tOSSJ3wVJjmRKuNDnnn0yBDT4UG5byn/E/4/TvhNxUIw8v/Pie9/vJR4cB/
+V4GiTxb/9K3OWkAmtfizPD9MPQv1JeJKpwDAopH+1tS0F9jUhu1N7UVbKrzWeP7Man5b8ai4u2o
D/k4GFILJbrHTFQfZn7cL3O7N8w5jIdLu1hwR1wtmRKajIDAK51hPXqJM9e494Yw/hL3BotBRjzq
o/SVe9SZag954YfLquTtXymidwgqbV10gYEgzpjdj6c4jwf0K8rYsQf1z6ACC2ZsXpNuBhH0u6Dz
k2vs7/Y6kwr6HvslBg6ORGvJQOi6iwqyVT2oNSbpxLdZZpa3Haq9+0Bb31YM6bJ3ivjFk2799auJ
vsuz2YyMrczYYLfhubzPY7+4V6J7h5JyObbMzPYeHMhbt5HLvWnl6l73oXd2wNvHTzttQXZ0p6wO
iMhgGLYeXGvakiBGflBCUOFjn6TTi+cVzQF3VwikcmGy2TR1e8uBOH4PHL+f12aV1hs7GgRYFY+m
u2ziezm56XYwwYIwdwOcr9juL/2mfUJPzbNO0p5H2tBAoWJCJ3wsux4kqzV9xIqj2pWNNpVSdUgu
m6RETVTWsv3AuJS4lobvkFDEtLj2xyGGLxgvJ2wtrFrxbDMBG3xPL4M+x9TQSG4RWKUHI49uxixN
d4CsyLOOZbpuaVgcTEwnyJvK/rI0rOQ6tgrmFh0TmYe5a/pdxja97txM3Phqag+zaMorrzHHS6cF
5Q/F2n5BWFWd0sDqHqCA5PA7MyPblqLuEJPHwj8WtdNfsYSau8byjA3t2/LO6Ez7ATxH9yedi/wr
uAXzUWDa37jZVIJplMa1nXh0tM3umWtVz+tmKoNbGkPFs62SYQfVpNyUHUj+scyo3U3yeAxbTZ+b
sW1vrK6mjEFIvw6QvCIn4sbByWsEwSebiAMFLNLCfWQsNpO4KddKIYIY7kpwpNnKDRpCsZDjrAqz
GuCKgfSilfoyiMG/OPcxGYTV146CNNuXZsGcdmEQ1yJ6miwjmLYDuPvLGo3qIY9q/2Di5f6SEi15
a9bUYEkWLTcZmZFIomRofPLhG4B6jVqgx83o5tOKZmp/USaux/oVxydMRRhysRdt9E7wnFiF+V5N
6XTpBpm5jZ22v8JRKAklrJuBgNpo+bM5w92NM+cdn9Ij/Bh54wOBV5oGP2gufKIJ8UKTRjNpg43H
tQVC3tI0edK42TChYciNe8bNtyMxOyv8+OER0394FJpML8+Qev8MrA/P8HpXhcU7lpH6dtZs+zKC
ck8KjNwmmnzvnSH4/QAPH1oRGfSakQ/qJbpRsSM2ribo54mG6fNs40k4I/YnTdt33QzwPukvBhE7
VnyQLjDpfhmIRyjOuH7i6OWwI2PLZIBHP2wNolbD/QExv0ORBfLfA6RB6mPThKwkSb1slqL6nMNV
8le9zgywz/EByTlKINWpApCkCRhI6YmGhPaRO4BvnAgCSmbiCNB040fACTHd4Qqx3qtzdEFUC0WO
Qf6aagB2/BxyQBxHz2xGDTXCSo1P1nkIk6nDEcLXpITIwwZ6j0iuHw74RnjaT0stWgPXtZ8WE+qr
QWTjg0qnyP/kRFkYl+vYy81RPhVs9o239Wv6pjuj77v08+zVtZXtfb4ixcbF5va/OuA3dQC7MIfe
/14GrCvsEJ+65FPffV8JvP7at0LAs/6Awm9q28A3vOd/BFOe/YeHU4At/5v46TvBFJYw+sXnTghv
gn/8LZgy8UQELrJuYgEswff5byqD153/u3GX1quy1JqAK7BI/twhk2R2BJAiuAXLyCKZKsm38VKS
TNd1z7ObffShoZGVR5ISap5gnaVuu5qmOTv5IGeAV/qP/uDjHs+77Grq88vBR2/hGe61aBQFrWmU
aBBIupt7hxWuL5edw8R400SUu5C6gl0NSGWNpihAPiDu6nDA/RgzZU4dP9tajTetIovXNCKT+DWr
5DXRuW7SrH3Gu/AI/gdGd12JtSvTjy4Lzibn5L7KLCLqqsEjPWpQz0z6gWHJwV6do6eK0HtnjOY9
yNyPg+LlXVk/51XytYo6ewVCF2GQC2kyRiEviOdeufXUbU3VPLtWChxFEY8+Gnw8UE1iTUoL4V0G
7gblH6Oy67Zhy6XBnQ+iurBXeMC+isyYVi7J5iivFbA0jFCrfOASIId+4iNwGUBBYyBoN6HivxoQ
Dq+H2jG2cShayDSiOmBGrXdVHuV6zeSnmXNHKEm31b/JicD/f+yd2XKlSLZtf+X+AGk4Pa+we/UK
RUiKFyw60XcOjgNffwc7o+7JSrunzqn3MitLq6pUswWOs3ytOcdE1g+eerW8JkoXLkFXEfLojmJ9
StvqKVyqaV8N/MoqXd0b1+Ew3mjb2queD2R3iEux+n0uhy00Fu7HLmybj4W8l1NvSyt2k6Xc6XLB
4xVW6Y+kMtA+y/AlNM1xz9u0i+l1FjBICm7wSAVCr8GKJT3nF2AI5W0PoC3ujGo9dBzpTzrg6tmb
olW7/hm5/st1keQ93IPF6Ydd57MOxGJDpCXUUZrhiw7EFCOmADdiuk9TzodKCwgJpLGEB1GQyNSm
9XzxQ2KDpm5bRSNfS/vqPh8E0O92sPb+lBWxl+BdWC0WFioWApFd9571/EHBg67A4qNXOv9ub2Wg
tV5LKV6xk6ADpMdgiP2p5XtqrhIOIgRqfrfe0WYOYznIt+v9Jqq1IeeNZTVq/t40Y8mgtuHW99Qe
CivlxRTpBw85q9rja4OM1Rn4LBUyE/I47cflc5XxP+kKfbcFH4QnjxDorszvFZfLd6gQVu68RioR
+QTX0POp17uM5Lc49Ic3v+QHej53OOBYCJTJu79ejKbjodAGX9qV9fe61dYe8kJ/4bDrIqJi0VYl
EaBLE4rneiDd2uo0nhcSimIbI+JhrS2LdNsWu6R0uKQmoZs6zQbgfsZ8TBnS3hIkmcf9SHEP4Q6u
grZvc01yA71PVhnTRGrtprwL8EPtbJONIJiyCrVyWu05eH8g6c+fpsxF8bgtkGJdT6ZQ1h5kMOrj
dktgBucSmTW3G8YZseKZSUqcaZf7SWyPYRnwst7urUGuI6Ko5tabkm0LYQk0XR+iwOfaXFc51LIV
QoxEj05zAYVEFR48O6t2mgIqvi6AbYXziD/lztoc7YVtLJx4vp11S+3cbvOoOOSPkmU0l9a4nwqR
fOty1zi5GX/qavC7cAlgVaIejQs3/54v/Bctyo90k7FArGRfMXiaaxKwYqshx8EkUfMW28B8787u
MdDFdwORYkTB09wmpVXuCfTMY0zixil1eU7b1RW3BHaFB99jkZFS0NwaA9mVK5w89t76WzOwOaBk
i8hSP4ZZNTCSnvlhQk8x/k9vg0nYOyldQHEWeZ/aYw57jfSbEZ+dzNa19xwjNrUkGrxEc+sAVITH
RFlPGUOD4yqa5dgxx913zjTFnIEIvZz4CFoJniK/a09owvmHT8j5dW+yQvzw14d2ykk5N1LjhZ+d
PRKIYe5oKj9Z6OCOHk6eyB3b7bVDOiYane4weDn3j6AIUh3M5nb2nPle+eUHVgAuDUVofL3WiI7L
XVnzI5XgvjoNCRTOPA47IwDdVDl4DfzKSB4RmNY7r2USFST9R+/zf9eq2BeJSxZ8zn7iGFVO40X+
CEzD3XNWSuO297/ULUlkpUFrT6t7nAww6TTz3SUHEBMRolqJnafIhqSCI9awmQ1P7dZq/Vq6VT1F
4IYdbw+JcTCwdsiCEBMsZaIrQhfpv/XipmW1G0A1FHdLOqhLrknkiGwzIbIjSVFzENcBjy1r8/GR
zpjH6RQMf+of5DBPhHuWIzlTC5BB0FBZJ2Kvx77VwSwwYDX+HMLph4M6iYw1ey4/SCEzVo9dYl2H
mO1fn8aGIIOw5gzYRdLo7bgrJM984UzGLuVVhCw3SO5C8h5xk9iE2d+XVhb4Z1w2Q30al3U03paU
hOpMkfVLbHVok4JJ3xL+/lL2+b07eRYBDlaTGM8NiSSXzPde/lKKPf5ZwfwVj/r38QR1DSKLgCGB
T6cl/PuQuAo5nTmtVCc/X5ajXLOPvOTlQvrai5LECLsjT52Ts9L/9e/92yBmq6dIwSFLgPkfrn7z
b4OYcHGsJRw7dRL6utnxDNp5+bPRcCnnrvz417/tbxOmP3+b7wnQAchfkIP8c1+H/ruBtrFRp2ph
gWyVQFgmBlwoSKjX3/SfQ8D/cAigjSe4qv/9KeDTNe8y/ibbKm/+qSX4+1v/cRIIIPYL0/c8bzM5
W9zK3x3BwP5jm2FthBaftMvt3/zuCMJ/sOjbIUazbc/hsPBf5wCbIwImB3cjoiPO2YAz/4Zxgmgo
VspfzwEh1T9jPCjDfA6UI39bSQpPUANgqiUTyxd6HxKWpOOmycNjxkH64DWb/I9mRvAU5jbSXAtd
x7325nY30XgjH9tWyJST3H71hmx5JM+4+cQYI/kKi2F+7FabeYGvV/eEfYtBGEcm9wYAaLsjNBzq
kp4JzNyN8ACgpdqouG5BFGT3pWh5btiubQ7+fQVNKcxTFMHLAgMJf24279apaD6GemMU+jx9hxLV
xQPk0fmxzBInNtp5MvZmz9BfJktDIqXnNiAj7MzKznhAieSFLnxnkQvUoXFM7LNCPnHRoCDP4Yyz
ez9X+PPMmg9FWHQy/uK3iCmSDlVSnCgkqwxjejxovlct+6v2f06wdMalN7agFgztnrDnhf7eRi//
kXPDTy74zkevcbdB25onP1fP7Wm5Cj28dqvBTA8Iw/CK6HZ4bbRZPtPwgUU259mDVknz0g1B+zAO
clpuaMCk7s5RlolNOfPZbaq6Egn9xJ73Dmru4Gku+Vy913EhKU+SGi1yTknkFLP/tOZrhyIiCB7h
q+Pomldpil0S+k6zCyvdHvygJox99c/wLbuHUvTho0sSRnZbMPg+DVy/w8SY+bby8v64Zpm+BW9M
pySbGO3kbtN+EqIPngzof/dg4kFGgrk61SJFRZ9I8ZK0lPDIVmxOkMCyZ+W3D6XsJ+PT6tTL3vML
LN4DpsC+KpWzY67lDidIGyN/s7APqDj670Ai+nepWuu1MxeHCebau17spvBc8SbTcRozkiwCxOZP
c4f1eFmc8JMl8/RpJpM73YczORAxp8OvGFuHAdW34Vq7MTP0twBrNNUiFr+us/30wCudIKa5aPIT
EOtxPSsc3QsANWXADDXgbWvLr/c287SGEFZ6zeM5c0skQ6nu1DMaRre8zew5fOwCNOiRkJ73uRGL
c5cNhqnT2K4cwyTtvqCsw9UqV/uYEnEUJpD2C9BNkcGFQIvHmTF470lII1UGdw5CG89OuD+GniKI
UKrX+8APgkPKfNpSEHVJ8bqMXqfMc9UDtH61uiEcLwhhXRxOLJ839O0GRGs5cMhK7uAgTjf5NA6v
WV/fU1Klt5VCxvyjIAxtYubI3NYxLmlt4gH26YZ9RgGRH/J1Ae60jus+kUt5MHH0RaNtVud+TTVs
UZztRpi1d0OR9fuB9hewyQz3Bw4ESlXKCoC7mf7iUdF4Jx5v46WhZ39sJc4ojAU2hTYetG6XF1a/
9YxTmuDWkP50Gz7DaWHWpyLcnGq3IEK6wUVSnLFburslbJglw+QvhuRcYIOJw6CdLygI1N4HKbJ3
xmzzpM9HbTgGAaLsNNixsNgzZA1EcVxyS0RLN/r3wzJ/wpJLgFqqj/h93S9Uh0tUKKWYoKr2QQfm
My41Cw/Iym0bNsCC06M2rBIAK50H16mh0Crc5sZsuuFXsfj35mol770s9YnAlepTg1zvoUC7QCnn
kAtaDdOjUIl96LeQDZ1ny9Hx1vu8D0gecswxzrKhOiyiFNE26I1FiVI+l7LtdmWwvoO1dGOwVA8E
td6NuuQkbmVTXNqtPHKElIfCM8w7KRP94A0VjYSh/R6y2x6bXAT7PFmSQytHnPqJO8QtOe+ntW1z
zGKTcSlAgt0sFRBIhZa/hVu7Sxn6xqW/NDsmP21UkR/7Sv6ZPpmg4z/Thh9ZGNo4pnL+UNKDIJwV
y36UV0azlXy1SxeUzpwgUvYKfDCREVjmWXmtLk927bg3DVLOQxjSuYFrs8WTKHjg4CPo6RuG/6S6
LDzmQKp3RQ3KeyS8mVXhrf79MvQ0j4kMz4t90OdbaG2ffAl7l0fWrRlrtyojKy/ovzctSGugBXn5
1vlVfRBqksQDWMEBPnx4bNepe++A8ryGMjX244S0v9XNet9wzrlZesiTtV0HTzb/4m7wZuNh2HrS
aY8PF7aSOqTD6sFWTwRdiHksMVDPRXoblnUQRmnj9qCBc+XHpWW32MfAKGDYIujWJc8MT5Ww77Fu
ZBECillGRrcJc9skOPqdTytO0iKSXaqwnSnjy9iZwysrjrjjXOnuxrTls5cU7RNWYvMeOEKzC8aN
G16xDBx9MGdriJnb40awJPTowTHOMvGLX/bg1L9UjTXMyxgjxtOYaJf3oLdccBaH2G9Ai+88Nxef
W3razxzPg5808tN9F/bBbZ9YX41QfeTATt5g8XFEXwAWDY77Gd6zccczRUw9HBGaLexz69Inn1Pp
HGe7+Jp46gckBPe4tgRjrwltDDtf3hYyt7HTtNbO9+W3vsZ/MtkmzOi53Ethdb+wV0wEERicWAK4
HJNFKHNsrYsD2jgRjxW8jX056PKpEd49qNPmtl6hPtTMlzDjp6SDxjqTutvDoVjv02VMYFsPP1WR
vSztbvOgoqBfbRFpe6pOPjEgOwBZCEGwZTNadEGvZ3YfxKMj6ZrylttntEC+WWX5YgBigXTRm/jn
fexneeD/kkI+q0l8kIUIPDQnO9Dw30FY0y51IZYCm/EvIU76285UTuTbRAqmK22ZUF1oqoAuyTCp
Q+4tURhN9qmYl/psTx0jm03+6YnPuV7K24o1HzFm2vQEQ3i0CvgJxDce5VR1l3acPzlrNuB8Q9da
TVseZLH+HKk/8fMDmkiCeYrzYeVaJ7W97DhyT3sXcVC0NEN9mBUqOmkEP5LUegP0kbybvWs/MJjG
+ha4T70YWVfuj9qqxTlf1bDvsry76RpEyqq3fvm1jqkLfg7QcLKd4iNhXh/0KeigrwwOCJe8z+iP
Bl52pGLxn4WxpChJdHEwqR4f8O8ljzJpL5Kb3lbymGfmfbYMTuz6HUtUBCmcs9naMcUW93ZXfJ7L
znveGBhHUq9dGGNW0z4r6Axxwencnzz+upQkC17ptwYm/N3grV/GIj9uxWYvmofWH9PY0eGGSfxg
6nbqLSQfmWE+YMl7IGAFTPg40B/0iXarv8qKYeA6zC96UI+dGB8gJtxRrZHDgt2Y5x6czEIyBDWg
2vJleMzdgOH6zrVzF0kTft7bpoBR7tU9AyFPEpXh07ox0ME9WrIp/zQB/Ofg9z8c/HCUBP9SBXLX
NuO3fz7x/f6e3yc+SJR/IE+k+4B3wqS0Q6X4DxEIUXDAQJn9cBhEQW1xHPuHCmQLfTP5VzQQML15
mx/iNw/Lcf7gGIjxHr8Qxz7aDP/Omc/Z4uP+euZDPQ8R0OY/NidMBPXOP3cPurUFzZ0scDY6+MPM
O+uNlZRZLi08aEUnH2tvc8DxmRWY3OzuLrUqiORwGX7SUlzBR6e1RevazPr5nK193UTt4Hs/VmmB
Cm3ywIFS0S23bc8o+zVfnf62HVbzZ0G+QBgJ0rtUxPHXX3a1MU32MQfA+9kfR986D304TZfZzqW+
k53X7DMUeiC4rYr4VeZSd5uSL6YmGiN3MW5NBSYikh10PVE0q7XrF/mVQhD7pZVVZ2eazYVnKRC/
OIcrN0Iu4RzCAKQc/cwt1NrxsvyuQuN5VpXyT4ZU8jy1dUEDLG/mp6k32CiVtWut8FU3MMEyJl6c
YdJ2+1TLWrzO7kDXWEHNUBhlM2DU8lSsQgrB3EQkI+3rCnQV27Z0x0g0TFIsNqiBLnFSriLiznOV
zVWJx9zK3YtTrMPjQAPeu9GM7n5wRZYbGtdkF7+sXreesbUOhnPjS3Du+0KKCPuwB7KQWT8tdWu2
9F1bOJyqeDNVQNJN0FtrUE8ihoaSjbwf4Iqilo6ZVk3Kv1nVjIlvjcWAQmXe66zkPQfNiTLNms6i
Ji+F7F4dFrmH7kwgSb8KOX2/23WW67xPtiWeB8rjx6oPjfln2Pjdlvcpho+Fl6K27y0gSDUimZqQ
YG/MN8UtWk//rdO4HyPSQaZbnZblBR1nx4WSjLwpW1Vxzh0YTXviMJ6gxBLQlNcUY1mpHwamWpGZ
5wXLci7b3dKVKboMIS4BPJR9mpqAHPO8PJbQZCCAzc+jp5x8R61okaksGalX/ZheggC6UezYXG3i
kILkZOLrGveVvbhnSEaSd+w6fGutrvphjT0Hz7AcPIqffuV8EyQBuJKx2AaCQygugz3qyLHTaiuO
C3GCLPU1o3lKikvruI+oRHI3ap0u/Up9Y4ICd+pDPbvGEVIOhyl+3V3l2d1RrGJ+atpRHDNdBsUD
EUB+VBM/AyPTMsksF2mvQckP0w4/SXOeUMPc52NSWAB4KueW8dF6aZKVPkBhAphV2Tc+Y3EIzFoc
VJXee9kABUo53i02M1z9c5l8zcidPuDcn45dAbiH9LnmooTffUbsTJ6G7z5tKxv2Ix1GxGbN3uvF
3Vr4C7EG3RgHdudife0sFE52Z360AnFG65bpW9rl2ER7B2fxVFanoSIjaiGE+1gUU3nEZkZrG3HV
T0sj5O48GX5KHfKD6PEinir9LyvcrMYu+hialXcLZ8y97fLeOBXFoF/BD6GPgoKOpim3rffaXWYq
axgEaaQr036mgUowFc2aD8MPaEOMXI3DlnhyVmP1AysHA7w8oRtsqKUPo3LynE+drUG0WUz8fjjB
kr64hZOaUUsE9Pex5tjRkHjOz+iMM050jNDQNKKekuWsTa+9lDPAPg7yxR5v+0ynIg1OMxKWSFPs
BMwBkaWObsqAxFdjfiPCTL2MIKjiiuvzMsz9E8saRJS13BILBA2kTMKT4dPRiQK79y8Bx58wChmM
/ZwRMT2GVZCfoHE2PxkehbvKhA4QdchEvf3SOma0mOIMbOx5rBlTM4WadyWr+5MwttB7oRfrFCo7
ifW4fubYDARldlPw6Gh27gtsPgzeTPsr4+ctf10Zu1kLyKv4PN13lyg5ZNPd+tzODH0cX+rXMhsa
gt6L9s6quhILkj//YOg07SfLHhl+kWxBebzuW/CBiN4t+83CUfCwijx8mOZgRUrktoct0IGaRnY3
MBoBadEPKeOBc3J/aGG3cl7rzW9IoeXOofB8LkgNHJk5ZjagBmVEjhjTj3lNzVMzNf47AI2VrGOW
1n5ly4kzAKn0hdKMUBoicc4BUeeRH0x0A2lXxDyR9sFJhfUZj013E2g3u7Sh7B57QTU2Mv3kyobZ
8itf5PjJndK+iHs4VLvBXGAoAvuoYwRSpMKJyTqv9CxVjEj8V13n9l7MLWHXrtXezUVXxAZYqltY
E/qp8o29IqDvrp8sN4/AYWeor2Am3mX09HYcvouvtAOILiJG6M7vguWTqaFUMkrOwmcnBLw/BeN8
buckd6I2cUBiZbn5gBCpfK3Dtn9lbikfG1UlpJAl+Y2ihRhlQJo+C+ks+wxF43GhtbhPEAJGpteA
DXD4a9t45lg0npF4TczGfPUZAA/HpBxF4M6g1YeKgpkYgWwmej0/tfc+udQXBh+g1upSLzduQcYg
bYmNbNg6NtdxBJg/+27kTnjSl7mespg47vUicuH9sPj5RtwmTf6I/5Tg8MIMX5eV/p/prLzog4YM
xQgiVX7w8tJjZtp1hEpPEtklDqUySpMgd3aBnm9V38rDgB6x+Y9E+n9Fy7cErqZ/NRW5Q6rS4pb5
qzDq9zf9ro4D6lySVR3f+j3z+F0aI52mWwArCrnjfxXF5h+eAD1kWn5A8Uvo8f8riuHHYp63GKxQ
wvzbkFjX9v9WFIc4qjdnKTo93PKuuQ0W/2KjlMIregWh8gI5c+6jqko9YtSdK5+v8xxGAWntQ5dx
2+e8W5r7VYds+wGUlrgJGR0Ltt9PxViSUC+tuXzIrkxAmH9FFMIJZIe0L+OGDgS1B0XQDeYA4UdC
QGCUQAU6LBtycKL3fmteOYQtRMJuQxP6CEaPtRlmx4Si6UgkOA9WWpPczlvcO655Js+lA+xQDUtC
pPvAS8NWmJKiegMj+nOrv0JaRsdDAAmdZno0x8Kw2C+aNnlue8dB62no+azM72W5tt/8sgpQituJ
Hck5QPawURf1BH8RzL73oJMZSSN1YGUS5QduTiyJc0JYbvzQ4Bc//I693IZzf26TWv5KZyuhT113
1LdZp46ELslnZ3D0BT6niTOIgJk6tgvrF/RWMy5c8HBd1dk9faLUu0/NJr0ZmI78aLxUUkCj+bo3
1r45L3n/NoVz/4xGAI5NFkyfs24ciXwcweRVxiq/b4CgN2mUZRgr11lQYqUF3domxJsaNLiH8YDB
T8wlzfqw9GMMafSTMD+p2HL0K90qwt1Jk/yOgHs8hWs+HoST5z9WdqDb3JQPxpq6l1KOHUOmdb3p
kmqKG9cfDv4cDDQbvHzriy8cSKLWSsu3MCePEhJTr/hptTEcrMGuCA31k1i2tccfOof0O0SiyBZB
TlK4Znac+6R6wfqfvZZjnpWEF3R0mZe5bfc16jexw/xrkk5FEw0JO2vv3Esk2Mqhdo1Vi0gmYnKV
HLJ1oxWkiznEemgyAg9sgQWFyf8HfXVU0t28uWObCodRRxTqY+4hgXL6BXSubGlx0eaOLBnUd91o
EOpp2GKJy1o7cEWdhUrQbbv0S+IjRYMFmzrf+1k7BIJ2rneEGc9Xwe85rd2KGQmgWLprA2KhwLyE
T6BZs1gHBl2hGvnAMu08SU1boVhofLs8mxvlSxeGke2mQdEFb7L5Bl6yN2DiGZvPYVskb0btpcYl
6XlV7jmECLTh5qCizMRPMK26Tcj8LsX7GFZJE6dNr54ETNmvki5ZHHZafCulLad4WsbleQAbE5wc
u9TkGQZhCy1pGaKwtmcnSpgZEOiUCBvovQkKH3jYd+UhS4ngsi5p7Mu1OnVpE3wtfNO/K10mOWd0
ZuHLOpWtwYEU+mPkZNVU7Tp4x4cga+pvuLTCz0Q/fmcg1O085qV3QnnLL7eTS8+aEG2zR1PXvBWp
Gji1y2L0uVmNfOcMIzmN+kV35tU7bqdqVZOu5Ya3mTWPu26UT7iyQ85aOc+zNOkzL4F09gEWwri2
oDauE8oqcoLyTV6l9qse+0vZCv/imgOALjsrAq6DUxxbpdjRIDv7sRF25nGqnBxdueEe29wEfmuE
ZAztqQXNd8JQqbgcNtOJcHeSahuORUd/7Kot3qi/Lx2SC4nLtMdnwoocLqxfF69lXvRLRI1gazaz
RJ2JLWsIEDJ093XyF5K/HDzBp96EoRK55jI8OIM0frSuz+FwEMVEgMnCfKJcszBqjSKUFMvOdDCC
rP/q6UX/6qtMvy9OI+7sIU/q/aiHYKEoW2QSh4ndP2RLmNBLtbqt5a0T2EsGMiRhdp/Scug4dIUa
3izRH3SeGUc1/sUhoGCHQB29JROZ3ZQSX1KUbJuEzvfo1OoXmvvqOEiNFxQb+RQNEvwPzbulicOR
ihKux/pzpTyv95PwelIQVb0324yZG5CD4gGsbjWpG6fqvWaMHZrT+etqQCY+LQxtS/MtWEpsG1Em
bTGOb8wnh+IhmWFrW5vxRRTgt9bNDOPVlflMYESK2ybEKrOZZiaGdK7TNM89ouRnxFuJxemaQCu9
GW5QWuK9afxGX7LNkBNcvTkMZ9UzJ77m0VRz/YgDqT8Mm51nJEwa523NyGgz+xRX34/gbRfP9YKS
cbMF9cHmELI3s1AR4vlQXmkcxNVLNGy2In11GNGn9m6hu+HboQa9c10OtZHcbEnOZlAqNqtSenUt
ZZuByV6N5aExUlUfR6Nv8c0uyX3Ydt0nBIz+mUBe8wdHx/WsF+keAUaqw5z0aLMYiaMe7I31lIpq
ORTOwklajGrfj4kCoOWyH6lcrDccJPwzU/A2rnXx2FcKIhfZrg9JWw0Om2yZPOs1ObdegV1qbtMW
yLXj86yp9jEFunbcrueLbGcBznyVJ7YL/0jyqfFQljTCaFpp96kK1+xnMsKmy2cDZrNE/sbvMcfl
sqz+8gTEVdOEDsMzKcTDF5re9eMk3OnE8+Qtm+JSRnZH3lU0aEYZTFQWczcWDaW0ssP+SaO/JN61
sMMYdYLYZ25unoq+ch5UWSd3JJ/N54EXI0M2i9DNMPhhtgyAxWBbbeQObv+Wqyr7auqkPA+t0R2B
AaDXyye2GpZfxkvaqeCrozXxD/lUlI9JSAnSIVjdlaPw3i2GHg8Wmoz9uGn5IihBVk74uHbXvcSf
1n5qlvANJB9YtClDwg3+qieZmsw5K4vhe4XvYK/LTzjjh/7Rk0M+nFBp9GjqsI64sP8wH91adJp4
j4XIQ3u4iXQpUEaGXPmWQdAn2ae7ObSD5WBnno8Y3fPjDIZbEhepflqF1RY3o6yQtanRyN7cznaZ
33g84jHna9PdS73KFPCehzfEuxNinqeRdMYyN9WFJWvJ8uJPDYzKbxxs3il751eSfpofxTRbX8JR
+S9MSboLfMOXvvGXfW33pOb19BKh6eNjJi3Xq9Z3NsAPJ6eBM3rvvtLqOxwsKghHgk4fXPXuh0Zx
QlZYcaqq9tqpjVtuDj5h2ZXnBrf2h43+HcFq15dlpHs7oKOr8uok22V8sl2k3bFSTgY+WIZp+hJ4
Su7r1VqfMlpfwN1a7dZG9B9N2f8KxEvPnV78f68pu2ecnv2f/5+mjHHC9q3/0JS5fziu5SHaInQD
w+ZGmPiHqIxZgSWgZ5gCPSJpHJxjfk8YODFxuBGQkAL8mnwb3/V7wmDbf/ClwHohjbt/jiz+DVWZ
b/5dn0jqEdI1tGVb8AdGl79xGvytCcbTU5xwKUOGEWGZYUCHUq131iTxzI1TZ7YRSsoMzqGFaPRM
REQIz3Wl3o4t7W2ts3Wuy33rtmmPnbEVWkYdaFOTQHqCl+vcDW7xtjrnjlbpfeuSzTwiDqIytoC2
VghjzlO+pafrgtSb6BqAiAs2uIUlS/zQEDDJN1f821MxICLTjQhuBclixGsQIl2HtcFsv0k9L0Ji
FHRHq/IzmPylsX3LFQ1Q4jN8tPoRpLdN75wO38YDGweiJq+ZjtfUNAlc4byFuRK42c0+hn2rKdtL
Cy0zuMDaIL87MEHlkl+NR3Tj/4rmyrp06Kgv1UaSKNWWNdmFjgQPYKUQTaA2vpCqAjl2wwe0raFO
9pTZn1cdQOxH33EabJM2u1cTs/wnwvgao11ceaJsOlufnXBQOq4cEn4WMucK/MnI3FKq7YQuVzTb
ki9zZuBO11j6JeX7IpXyAVxBligdVn4b0e1bnnYG8F/ZEMnxU87zMz4BrnlQ2kAyCnMT/lUu6kGl
TZtI2LwGFOpn93bJOSIAdRBJnc93yAins92G7Fw5w4LffDXvysWrgYR6O9Y1V/jPG0ogIhwNKq3w
i6W2OzwtcIe5pcPwRvI1wxjdERW+Q6EP3sEcyGR+MmqLP6Elz52325Txz2CooDlAOwCcwwGDz/gn
dEFDaHXpOUMKPhI5xOsV70RmvkpvgBxQ1avRRsQUfWTJRkY1pyb8slT6GTWDe1iazHNI8CW6ebWG
4smfHGrva/BoJ2rrpXFYgHMGbpSoVBY6wH+VHJYu5SetJKFABcww8vJJCAYdTUKusit92B8nVoMl
B+4s0mpQy1fZIewe+BcQKTdiYTqw+AwL3kAyWTx6oCfGn+AOqUXNjX+c6Z6HkHc8N7gF5smrIgR7
iVqCLJNLU2y5nGVYwXmdWKI0MXksb1vej87Jx2x53lRg9ubv4HMzxwebUm9JyDZxp6gLdM2KSShL
fs7z1jUgexCm4bStkwXAyLvablFgj+SGuuBuEcLzw2gyMlV3mR1SyQJrnggl7xzRvcuOEvS6hHMD
2u5SDu1Nuz3s1yj1xJvmZ83kTSG+A+VzhSHx6gJ7k+GGPmwIxi+ksXAhN8gCavYqYMGoLfi84s3M
CiDg54vaklA5p3Pxlkxxs002jlzk/fsVHtS75ACi6ffEi8MR8otRmARTdAjZWtDUyBkroNRV5LWg
fVYrIF82c9HiXRO4fRNp45/g5s3CzfNgmiwww+YhJ5+A65NIKNmThchjAXhiRfS7bOCexMPqtgpv
V8Js4GrlC0ui7ZCZ0NaASxYrf8jsx+IKlTEko7f9CGp5Z8JDOgHaMOEcFeEtwQ0GUpOMnLe5Lfl7
7RlL+mEdSEndhzwU8HAkE59otdmxaotRyvMyzIx7C/hxOZEpeF94lsuQ7TloSni/tcDfBOWwJr66
BC1XjK31YpqJeBndTnEFa2d+7kjYpa2Slf17aZIvHhKkcOTQbL1cEbseAR8JR95Crp8GCErOaVZs
kfbKHzyXJSvKCKlxd5VloBM117W7pK0PctluamjSGKPzY2Gu+VE51hZhqUE8VVug95DD+NuTCMKa
SgKHBQ4XiNsqBzjgJlUmJqRGiJdegSgp3GULX5TYZiJ836wXgcALdjmrVIcomKOaCdc9Fj3xUteC
z1PU3VaQhtvK8UXVLoxqJT/eSpPhZ1oyGMoz5L04N8ULQ93wi8xdUdw4jClOTNI4Hl3XvGPRVY/N
kb85tvpt/StanPcqn2AoMRTn7zS318ikRT8ygHYh1JAFy/4mB6IYKjRYrMdwAY5CFlT4xbBXbuSf
WxqQdUJ/QWixlNwkkOpcBAN1cT85WoJdMMSj4/F0VRXJ0LHSXF5idA7XJw7DnfNFN8Bm4rl3ZXa4
7qwgQ+HhaBybXwRRHM0XnULjfXWvFPHK2XYpMQFxczLyfUOmxPtC9TUWSmWBVW5+0qcJz7LDARgF
vbm9nJP/y96Z7UZupNv6VQ72fRgkI8ggD3Bucs6UMjWrJN8QKlUV53nm05+PKnvvcrm33b5voGE3
jCoolSSDEetf61tLka+XzjDzZpuFDJsTT7BbuCUmxjDMzZCzQTgdWH5kRrd30LGFWAVFXpBnKWbv
KsubNiRd5I/AwJvIS+/mmMC9ERGQwkYjgmdepWCfWjvjEuUGT03Sjay1PJP1JmSJKUCEWQARGL44
X4o8e6ZVvT7RRNhRHz0xOGAfIutHsrPHwlteRI2Tp48wBcor3jHuLaF5w+fZ7eUOthE+PdNsL7YB
1bxhvLruGS09RbqyU7xR/q8VwURhFRX1eMR86lavDR3zDKy6zMzEcGjbCShrV1KE7NWZf4uaVKwR
MT+hUO3Ksql2wtEYh1W/ijN979MmaXyanJS6IIjcGSF9pKGMVRUbARkVWpOlgWOhNJAvEDDnfK0p
XyYpVKl4jXqaHbBmY4eOFKVMQiVyl3w0NYHD2nGUH052HNLjRPAMc6eVl+G0mxxcpAeP27JeB02H
KmgRPLvCHTbfuGOrT03s8ZqLRpgZHw1SGV1SqBzFWTBIuomWoim9VE6l5pKqDV1G9G5MI5VRjjjU
Et1d1WMPM4ASBLlqhD2+paqInyadPYH0qdLrtGrUXZWE+Zae7MFdq5n0p9vL/lszUZGF2M5IaPCs
1cxNtq1sHW1cyrN2EwIQRIaqZ65J5VZGhh/Th4Kv0QGdOrs1FtQz35fzBbhQvps72CJTGhk0FQxP
nheXuyRCvdf+8Ct5QnD3FH9RQTPdhzY+VzOFDiATDX++teu7xuBrdUCXbO2lSAzfyKNA6mPK2jRn
Nwrnu2ye7HWhu2wHmlvtfa/X16UX0WZbNY+V1+HDqT/6y5qsKrBG+ks/7NKSQHpxG7BvOGHENE8W
itfB9ormmFC6dV3I2YCBMObbfilOG50CR39VuVvhQQuPWbFW3CHJLdAXSODuiT5g84aXAGKB6vMd
VC7nmC5lbXQXrWUu84NFmdIeGgF71qnsN2PgdQc74YJB1RWvDePNTcyBEQOAfddFGa75PDfuEypc
rospbZ9woYjr6aNTTnz0yw3sXT+3H61zvmXNp5ae4H0MS/AlZvserLKOsQj3t5U84j51iYxIcTHQ
VOFvmRo3s9p12kabKZKMObvWb/jeXkZR0YtnYtRd93Xd7ITmtkEIHRh7z5TpGUutno2lcM3iH2xm
O+VFFITU7+X2lzKkkM9qTWDpJSV9rFbmccIo8eZTfVFt/KIZX1Rhbdld1+wEiYRspqX2r62U8+hX
rCis/HW2jQozWonI0gdjKQ3MQgrCGosiQXtIzSUXQbBjVcoO/jgLCViVatPaxj31ESnVYnZaIyzr
il7M+whbcLcy42yx7sxNj799sbqHi+l9XuzvJA0IOgahjyu+WAzy7WKVZw4dOQc36YZnkTR0NE0O
bE6O+Vjsa7z29WK6JyRaMLzjuYiwqTyXxJGP82LT9xbDPlL6vO1CwiRerJmrLsb+ISDMsAFivhj+
GUYs9v/kIwsAtTu4xtN8CZeggEAwvsJccHYS/O28vPyHrCNY4A3YbFegaH0ssdWSPWg+cghZ4mCS
FdVHQIFVywPN8xFciD9SDAEHNzpGP9IN5RJ0GD8yD/5H/sH/LQwxfEQj7I+chP4emrA+EhTB9zhF
gNtLvmL44K0LTH9y1m7kSkpTB9/OEOxr/jt55tncGHYGVayvLXoRbLTJLQoWuy3CjWxEnF7xboqq
Mp1OhjmP95OFWZ29KKbWpRst9Ej6fhdH3sf/G3wt/o0AI0dnm4O9tQCmNcfon+aQXejT39ZG8cEv
PHhqWVHI8dOssMy+qGkGmqoyj91IkdtwoFdDwsv3B8nhX3yAZab6oz1Q8QlcMmz8axm6yp+BskPo
mMVstcHBJn5OT1zeBNGm80zfupiiCQM2m365j2QUBldt6c/5tnQa/wICwXx0jc68qAKbzj//WpDj
mMuybQd3qZcP/cN4NpedX2CmCg65YOtXjbz9t2NE3QM7MgDxLd65bNNlOOM3og/K17/5Tn6Od/Jl
8OPpMXKdZQytforJ5ZNOurynrteeIDsfUBinkjcO89+YCxJO1LsRdXPlY0Ix29Fctt/f+4N6VZXW
DWZ50gd0Y7VBeGiXE3RZBXn87aOUY8iXZNzffOA/X8SljtXWC+TDgHf10/fVe0EkpHDTQ+73DEa8
aewaXMNJyabJplBxnZe0SDpjU71RtjzdVy0N7x/9N1Ex1vcZ/cR/84kWzecPSUMTj6VU4FCUliav
4T9eQWEjsHfsGw41c7xo5Qiwji2S1HODxEP6CsImkoIFMVlBOoXfwfkiZ6Kc7s2aV/K6acrlDMY3
+9cfTP6rD7bYax36aB18p8u1/+HWgjhR1lldhQcyOuxQAwJxabfyhqGGJ6Aj2eQPOCtddZwKtq2b
EQk2OfXK6u871XtY/fvBe8YSw2lZfeyLzZZj7Adinwp6tu9RAFso9ZcMD1Bp8zH3DJ5skfmoJYmu
x+48IQx++X4ojTLKX7p5UQHyCeMiQAGi5X08j7fLPu4tWniH+YxRPlnhbecE9Ndfh/WTEYLnHmiN
Vg6QRSTEP3UGhKao6LTUYi9DCicxq84AI13SO9wzTKEeWfi968lyyerlFtl2xjohH2uKuvlhBG6R
PwRyYUDbM8GcmKZplldl8c8RO2qw/ZCHpIVhE8JEjEqDqg2ftWCURXJQl9Q8BT187+8dMPAsEW8w
JffcIRwIvnz8sv8xuf+tyZ2F9If7YvPWvv2f7w6gy1v29f/91+LjWf5Xlj9beZa/97uVh343g5uE
wnlb2ku4+b9laM/8BZqojWHnf8w8kv/7u95s/ELtG7FHQIE0GWrb/SeOdsf90/LMLJtzNbF/VGdM
PD+tLZGOOCfT+XjMCFCedQDhQ1gN3NE5A9Zit6FxaCsbt4OFNRCOLzgCRQDYyqm7KaYnpizkcKlZ
wpxdJA78Nc/kkVwnPnx3RvLJRk8CmnSZ1LPF6Ixb/cqP9NRt86a0tkxc57On8RvyKQG2TqEak0tP
3/1XHbvsIKqIs1UNM4M6MxbIe7qvNJAcf4TzwTbig0hSStJ9KIU+0vC4rI85rA4+pg1mHsfHm/Rg
KFHBAc+kg7k60chicpRSIi+hABD7qh9Mf+6o612UxdUkqLH40gcyoCzU08J6NnqO3tusC0ZwIbQn
26+h4U3EzLzBa8OropXQjVdDVpXDbWXpjmRz4A4BuTgRursioRf2fggMB3EpyWDLRYRAXQwsfQsX
JDSkfWScyZ8kBujpl7FOynzPBh5kuEgwPrPXxOSKf5jOLvN7N6SZfK+K5AyLzYt6veAzB6TghjF/
sWV3RoSmoW2W+UFQuS/41Fuxzc0Bj3pe0eDqzBt276BhjL5+t1HDLtqNjWadGIE84KQ2iTkDrRh8
v3+pmcy7XronxmacWZ3gfsBeqnt6iHvqBK7qbNhVvKpvqzCxuGFKbQB5iYq1wAtw1zvT+ISPJXkx
wimBIJKHa0m32DLrtr+KnL07mPJxVWFH2uRwB3foGNGxhU/xGtsNgzcwsBsOkvmRwtv2pPz0YJlm
eh+mcXLXj5yeELsDvc6Hai/MwTk1RY5jZHrUDCNI+nle89kuTP8+WwYpo5TRMQkcDAJDm11RStBs
cTlmazrn0qeihwRVCTMkQVx47w7EGd47fh3f9sKp3gJmxUg8wPMuZLIXHzv77hOKNX9rwv5+Vzfl
tEclnhFP08dYlNYrvqkyWFsqeY8sxwS0yUPFq07t/NRXxyBZ0CbVmB1rOXz1cVO/zWNibr2ywCfa
h0H7Vs/NNp5JRpjhoHAEDVe9Cu0bsEPpTvazzFZO4BeHGiAPkovpnP1Cm6+j1bkXE98BQuXQHj1U
k2OuJsxcqmgeGyoMb+RgF4dEZvJqCKfxgiF7IfSU9l1ZhohqfRm/VHkYv3JF0/04dvKqKzDndHle
XpJZpe9l0DL09etAn6Jazrck7vrrrKXBggowfBp+6er7KW4zuPJIbTshx+jsTrW882bDWSrGeezT
scZoUbpRdMKlJm86t2uu+1pGn+BUjz2H6MGAvdRH5xZV9LHjqPYQRU55ooYORWOMvFccVPFz3Tvt
VWuDg9qSiI9PBrW71s7MwuzWJgt+LOdx2LezEQA+p+S2rnr7m93X1R7AxPRpjK1kE3iCuS9M19b2
zynC5sbnXMeMHQGVwdLRwtI82aRiyHavykR1X7p8gMOc5OnBoE5gldtlsTHNpt+TgNE7KzRgLYxO
9bn0wVQa1RDtUjXBTsvVcBcXdnUJE3c6gFyRd/SeTC9dEc3vVDT2d3wh/s1YlN0nfAsmu4Ah2/Cc
UAebjfFhoF5zX6rYoXeervGnMmKrx2XnaRFDtfN0Un6Rwmn3hFfIz4xoldvRwX/FaLG91SYVFJgB
ONrFYC2Z49jWt9niRIZ32e+4lUlqetQvlmPSn0M/uy371rtY2PBegH2l+9n2qt0oJxjPxhQZZ7zE
xtlrE+8iisy6m8YeqprZTEw/CjPde+l4k1Ydm36TB/XU4W/bzMqDduAP2K4jOOensojzTeACmOHL
yM9d1WL9lCw1uLQot4TqbFXKfHCmzIYB2wofT7szvVMuSJp3QNnHVdbE8aEhr/w5cTTcyDgBO5DQ
5lIV1q8xpUrHtLGpz8CF+GjWcXMf6FZfgNtjBO/g7pN9SKqnJu+8y2jT2dw3pXgr8fDzRjOH+zQq
SKTz9OjrfBimL5MoYjx8QWUfcrAUJxFk/d5vzP7St7U8Wam1FJpV1fNg283taGMwnRQsbUmE6I43
W/nqEPX+7La5/jZFCSKc0zag4rzgy5CM8RZIjYdfrtwNNI9fTWNjb7RJbl0UfE5iro0AAgfkacV4
rn8rM9dMiTlT3MkgWADBDlX1DGuj3RbApI6unUX+2nYAhuUKwDtAo+oTuo3jbBUQuM8yCNx9ztnw
3Jm+e9W7uWDqNuPu9FxSDomFIGvxfgMsQqFzqwzvJoZzcU7Mqd12blOcyNm3Z79l0hiDUL0MKTli
NJfuE6BlZq8lg4E1wejRhfEwdHdM29zrWXjTVzTs5czQ4YfH0VYFBKZa8RiGtvNaRQVLTyIKbPmN
iPNl0S5x3M2+v20NiB6QUOQlMvycZalH8HNJbUHytcl1E6Ff7okhYlbgCYpOTbxHgArdt8QgAWxE
8k11DTIr9rIHNwialWmM8npoPcUyOFl44ZAGAz8/LxeQajNp7hHG1v2URxsvrqxzh035GFiQkQhF
oV8ElnzSbttvRy3SXVUV9l5QVY9kDxGfsgWLPrwInFYhS7pOjeZO24F6J8CS4s1tIa12Q+89mPBu
dznTjZ0RQvuw/ThU60yU6jbxK5KtVj96d2mQa0YLvGSZCl+7fk02g8mScWZQcG6VM55g+rlbgPoV
cOrIanEED97Bbyt9oLQW9GDaTMAJpgbOTFreJlNZHeLQsg6jJJYw25FYDwM2lr1v1voTewHrcQTN
AfwWe/g3NxPda1a49g4C3otdpXqLWHwnrbqBE1MwLUW4dZuDxZIXrOI2Dk9DWYsjSJwGJpoCf8tL
u5rfI46PGDQjfzhZ3bjBBTtcTbBouTVVs8vixL712ZvuzIiXNU43Fe/gIGr8b9XM/mNkEb7IoKs2
JFyec6PObigdVQDNZkPted/lu16R12K0Me1EZOoD+UH3hjP/yFtBR69s0JyGQj8oedXkHzqmpmiE
CWI4wRkzOaJ6muuFIHE7FCVRixqQiU3xXMH2tW+oZBTJcO/Udbga0DCOjjFR2JhUA8+JdGpuDk9/
YeMbYgRPrD1h9Pns4qUPmCqiOa9IhwwPvZEGTwZ8ticFEoz4TDMTvfar6qZMWu9qThx2K4HtHw1d
4k0NaFqmaBgjdL9i/n+MOqAZyMwyPsWt51W4ycyoY4uJ8zarrKD5KrNYN8CCE+qC3HJFuv7a72G9
YTCpT3YaVnd4reRZqXq6eFVtbhhkB+sWrf4U5sO8Ddj4v8yOexWj3gZONGw6K7pQnmTyW6pTlmjz
14jA7gqtIYX/gYwPEo76rpkQzyQgf/bkizZVJ4iuy/kNnPHnSIs7twTU4YW9g53aRB+vIgrd23zY
G1Iosk6wKTgiXEWpmW3TOHjisshdN7lqDSug20hmoXDjopteRfLcEKc0G0Xau2+htCXQ4JLExZid
pXwxGN+g/EzARKTExMCwHAxiJXeQ1HZhwPTejXq8q8p6ljWdnGt3xJPB/KXeIQ9Z61mM1AUnndzM
eL+wbGeYP8dhBRRDvk7CGtHjZxiXgP0839Y3o4PXvHSgNubcfm+i0VsKiv1HypadQyn86WSD8T6H
WRpheB3UenZrXnNQgo5Rqd3d1LTzmuogECSqG2DJtsElpyiYDGU83dgGv1zspttobjPOCWXdrin/
aVY/nFr/hZi5qKV/EJ04lNpSLkYoTaT658Y+SFBIR50bHUGCcKwTRCBO9eyyStuEJx6UkVfv4Pfc
nFe2kfwNE+5PLih+ONEVBEOkCeejhP1HYWmO8tqZ5jI6kvqq3+e4zokupuENBuLk/q9/zyWy/dPv
iX2LM81y+iVB85OGFVVR7Ixhxo8qQbZveUYmSm+noPj61z/nz+Kwveh3+FVMC+IOktkfxbKkgKJU
Jzo4dphrdrSkLQgRoI5pHrW3JPQQp3ovNCIuevaGwYIT9TAH4Y0gc83h2g/5dH/9kf58iTWtd2iC
Gvqe+ydluINFHLacMo4g42GyZvW0l/HACVqlELs2zOTq97Hruc5m7Z8+fvZ/9KO/0Y9Mx1y6mf53
J+MVdNG35scU2G9/5TfpyFN4EYlckbOyFRKQCXLhd0aCYS0UbAt849L1h4j03w7GRXb/XUFyfvE8
7kAcSpAWMDz+IyYCwuYfH6ClyY6qLuYelEq5WCN/Evgrv3VZnkfnCrKBa67RrEzKecjHAtnqGlGS
idQWOtGwSjJZ+Jcin0ym+ZQ51d5mZhJuPqSkUkV2ahrMAyMl2yO9WAfX78BfdrIH1cEge+bYGQJ/
0Lus7jM1XFoaS8ORfalmBSXY77TBrm1gWV8zOWjeE9zIWMHJB5kWTelqMSunyvOmXYODuVyszMKd
Z/N6/nA4V9/tznQFxvOeMFNjXOejmdowTYwl5IpfojmkldtVt/Fioa4r33ule16yK/jwWNdQqMsr
3hmU/WBpehE4WQp+BE6a7fjh08bHjWdbLvZtGEXuTVLl7HEXc7dYbN5Rr+Lb2W71ji0+VNMPPzij
Q7zhxYdPvF0s48mcpcd4sZE7i6GcFBTecnOxmRf4zdNxurgGVEKQTdl05B/+ue8ceRMtVnVvMa23
i319/HCy94upvfvwtxsfVvcP17v6cMAXixkemwq++GGxyDM8yiDDYptnsaTYgG6R/byY6j0mticS
+lVNON0aBV08Ijogz0RfuB/su/jDn49iKG7CLHf3JLrxWC5G/sFv88dwMffPi82/WAz//RiwT1cu
oQVl99Yn8ZEPcJaoQKGCbuOVKRECrfXiUJ2v0nZJGETdElW38m4rltTHIHwssIOcD5yTySdMS1RB
MFPnQJaKfbUEGVRoze/GEm4IG5OYwxJ46JboQ/GRglBLIGLsZqc3zd3Yq3apfvn9321iKRphQN6V
JTNOI0NDXVW9p/L6FJdNMORYrZohhdTY+hVTWqsW98DrXIbr/ZA27KngtZvG+39W1H/LG84B8i9X
1BuikkX+44qK0Wf5K7+tqKRkf2Fc47GXQ1Rw5DI4/n1FtVhtHUmLI71ErsGf+p8V1fkFD5DH3yOJ
xmBzket/W2GVyQpLTpdWwaVf0DG8f6LRS+vnFdamJgWl32LyIHGgWz+tsEnTzcnQedFtnHhM/dfM
CImG1UHi3Hh+qdSdota12YN4Zsfq+x5gndUAJhoVHj7LeKnYYuFnhUyxatBdW3kfQmxMx082o6jE
WDtJTUlHnyeHYM6N4bZNK+NLZpQDpi7dQKVZ15D9jZXVmQU+nSK0ErffF54KtllYxacszs1vMsgx
dpIrcT8LCyvsSH3HSSeqWhUwt4jC6/Qe7oG/D2YSkZIMLNGdqCD1KZ0O8hqGSvBxaVlTzSWVeNKG
+Oyyk95kGCiozQRL74SoONE8x7gdVXTUvd39OuAV2ioDm+2qzp3wviaWBVCgGKfbvpt9j5V+yOqt
LPmNgbvPrbttKH2hfy4kf+gnO4I+y2lncD5HQ98+Nb0TxhebhYwe7FLfRLVByhdKNYS+1GFdbnUI
+ND3Ro8omoHDlAqjtgX+6ZfTiz8V+UoYXo+MNvrBA02wvrdqCurL1hMf/xg5fng1DyMGmSgy7T0w
boMKBNlvPeoYcyikMagRjTsFi1oky0/U/+Ecg5TQALzvs5Nocuz/wobhAA90dtkSD7pbQcHklkAo
tuKVHsNm3qCeN/XGSfX02kLocG75TSxjbSV9Nm5oVRs3BG7klrcbhk0Rh990naptGETJoYlUtxsC
6WzsKurA8IT6riKOyFwVh8fGmtriDvhsfQKTQVt3Vpl3wvYGzsSZc/IVE59VXdvOl4EM0Wbkoblw
6J3J2U5FFkIZmOB476pclNfgQXCRGXnH4fZkJWpw4fHbJAwQLzDzcKZiFlTeKtBmxXEGrqhWBhy7
IF+FbrR4ZLJG8R5JmBmsGBy4LgAPU0m1yXityLuuCbhWs9nrhwzkH+5tAaH7Oa17XZG5BcgyhdQs
rGoj5MAnx1E31AqSKz3FhV971w7w0y9ZpaeScaxO9Cp1J3JCPcyyBqPsWFwa4UbXfc4UyPHz4c3K
QiAtSTN024n22uk4BqTT1w3zMmYRqWOEhylOAbt7hkrpg0A+Ay40B6I9oF7oXR5E0W00Tua8Diuq
Fwg8+xlPtu9ihpPlFLWbOi66YV36TPmv5zlC/LAECNci5Gpuyn6hFRm5qOdVLHIvuHVyLLDrGpeY
Po9zNlxQQY0955BuEzLioo+L2ROkfc1gIhU6QsMt0n7X+34KRs00HIw0qTu8WCAu9y1TmuCkjOae
WGE832G7exezl/NMAaIa1y7ACvvSFrKZd20VZu0u6KbiZSTrrlYuvrnHeQb3uFd+Wed7/iMWd09Q
AHJgJZoeFFOg4mjZDgPzKE3JpqdGaA3HD/u8pHjgG2iMJ5tCiGvIbs380CdWXx6GJDQLiIvTuHFL
YV7JhsP1DNTnTuGCYAiovDjbxgGrmd2xA0umKt7Po3RPMdsz4qqDGMfrcWmD11gWKAUta3qBXL/Z
pmbgizVAKLPYBeUcb6xZyTvBCKjfyY7mA8eLravCyb2tdGMsNSJaTO8qpPyxnMEm4RIGg0rtaBB/
risdv8Wo10+yTvvXZb5Rb+tCKZ41NfYbEc8Sn7gj2mMdBMQgcL41W5BDQX3FH1AY3MRiBybfVE64
Ul0sO6B+2YdQJK60XRqreEoVpkM4sGurcQwy6k4dAFnqy/4gqloWW5/GMtrkCjsj+VDkZQcch6Kx
R+pL5TOxjE94cqBVfffee7lhHRx30HcOkMpN0OKqbK2wOmoPIy8ZBQy6oH9hIxQj3ovcb9Qlzayu
X2W1zszzUBfFGYOcE+/dqpAvVTu+BOT9aIQB0GluzMhP8Tj0RktjRx9j58jKjGD7ZDb3zKPjeg1l
ZgzuzJH6YuyuKp3mCU4oyj0mZCWg+5+wtw7uRbmJufvPfurf2k8ttoS/OqGeI1qcmqJ9+8OW6vvf
+t3f4P2CE05qcHweB0NlsKX5bUvl6V8obPQ4ozpMtr9bH36L2SnvF4nchIkPPLv3B3i7kr9wNpO2
B2jd/V4C+Q9idkTIFl/DD7KPwW6PnZRGbuUDGtZCrP9RYZKovFmLx/0qN0QRVt2agy+MJjP3DxGG
rnILGKTFEQsNtN6NABvk1ilb+XUcU6S2DIVqVZIUP48gPDwKlWhe+TTOqVLPpkdV9mZozM+BawVP
GfPIdRQ49qdeqRaFPmhvFwKKv4uKGHN5EQp9DpCtFX2KvJ32vIuTA/DgHFv7yEx2JNhct/KzGJQ/
XRlNxQxFOVZ73cccOZ5k4nf6upmXcUWXOgMascpk9yWeJzjVVjOufQew+WLInqcGMkDSTBtZGxCf
tOxehxiHNOCvPhPnhFV1KXbONOZtru1D4HOcXkv4nsm2JJX1ZFJFtwL/lM/Av+LeOSoHZriui+rB
UR0QQt2Ge2uMvwC0m7aYSzCfGShsq763rH1sRY9TIpNbB293fOCPyDPsBR+MPdxCSjRkW69qZI1t
a4o39nj0XxmIt0dIoLT+5p7cVh5FKOQE4EnNoa5sKAmiuTeN1D73H4Na8sHmsUMIL67a2SNGlrn6
oVzU17rFesVropViEzelnV4RPQeOoWs/fiELE24FvlIg9FrzHZT9qurGnJxhkeLVpH8y77KBcA6G
TfR3cPpXbdcG5ACCMtzqyJnvcWFQEoJNOqsPicmBseWQjL994J0/zHDq3IkZguJIuHMn3z8opqUv
5SynbDU3Yn70UkzYK7aiOoLUYLjpcwQ+IH8KkO5YbTsKk0exHdrUI324eHON5hgGNoT+LE5Zn98Y
HdQBV46dhW2nZI6AuFpVqS6z7Q+MRH1six5e7aif793Qp08lVOk6SYohXkfABhhvQmALMRmvKJBu
6HWaBSEN5sPDNp39fg3UhrCj0I8JjYeMYo94Z8725FKiNczsV4uLqmZUHzvZqzHz2f7nO3pkmifw
I6DjTY2Dkk8YsHsA5jO9msYw77SO/J3P65/oVQOAJQy3s1PF11UmjGNpq2THKdo6LfsEdlYmhg3B
xoi4VHRSXVowESqiK8Gb4WhUPJqWk1pP3mT9mreMCiozACIbtmKt2rjfFbluYbhTbXlsouFzjUfy
hEspuKocNkTznBnbGg8H5liGlWW3U8j6hM8BQS+Z1qASDMlJk4VMicKvMM9f9GhCKfKLEhuHwTgD
hdddU0MxbLxuCq7zZcyD87/cV/H80EaCMWMRmWA9bB8URWze8unjKyJVRM38sS2PoEe7r1B8po0b
YprQPGyHiiBBosulPW1uaT6sjvlgP1QyvU/Yfc6mT8l4BwDImh8hTbKvarwTrPV7Oo2OMOKsjWvQ
HRPz7QdsDNxePTVVtXcncqOWGFee3Y27ukxpY/LnBgiYenYkCfYhz5qNmaVfU2XAzM0HZrtp2D1E
4HdpszTBb1DIVbU2i2DknlWJW5YaxnFlkORaWRi174yO3Ek21iRpvH7g3iobk6I62GVWA+ZiMcAf
3Dp9R0giDGQZ3slhuTx1tWSS48v4EnptfOhcGW54Ksw7pjZ3hI638M034FTzywhZ5S1dVrOk8zUD
HhDEV2VpqfvIqpxTUS6oZjOmn3osvVddhS+GaOimtsZvYZuZh0A39M1H+HxwdRI8EL536iZwcw3L
+h0kFcBts+Mdk5j8kFPfcUQ0diwT7lURi0ETRnTaT6wr3cbqtd+TVmjjC0igfl21Sbs3uFA7g5bQ
C+UK4T0nDA+8hXE/Uy6wUXH22gTMl8g33MByY+wLoAC6nQa01NwTnWJ1Wc6anRHvYplIPl6h3kIV
XRIZ8naofEagJuT2uCUFnTg7K5v9B4zt55LNHkjyNn5i3PtkBx74ItG/NbP34gTW0eqYyZdmV+6y
lBpV9ti7ZqgX+sYe/dPnW6zUhTlltWfc+p5TOLy1MSIdjNZ6LH2dcAMnBT4fODxXNqwgynDlfeeV
kLLDZyex8L6miFwF4ChW2q0jvF/J0RJxUPY6WdbSUri3biP3DY3B9yOXbtEfAnb98FZ/TShseklt
19nUUvOoCQ6Zlu7PegKGWEGHcK12Z/eVdVU7sYvyBpoEU04RrpMpdfcput0xLNpDW8anPvKTfZsy
VcHeUzIcpW25SNI1yoCm4AIbCuO8Tr0rwfUi7SrcC7N5dRdmsJmIsVbntGMYPg19sS1jO/xc0p+1
HqwOaiaKZz6kT6ZCHfWLs9fPvFhjz9tadfvQT82linT23o/5wXOnlxg42Lbn93HAriZrogwRmTh5
NGsO/Cr0Xdr5bHvGfKIgtDIABos7h+aVHdkBYSw5rZoukK9+0ZVkhs0EnaFu83LrwsbAzSPz20D0
GOaKOnTWLe+1MhpA3BR2vDFNE09BV3bXFlnjdWRZNNF3RrTypXgKxbC8ngegUo5HcQDeDUNbzwLn
zY0RlFAvGQSqICIXFHf3OUemo9ck82ns5RPiRflZ1L0IDn6Wd8nOJn1EfRPpHWim+EPJftsp7YKt
9w5a6dYMKWls1dDeN3Z+O+RCrKtE3GXEh2+SkZgLGKldRwrrBBrkk9uo9JE+gRNx1nZr8uttrDyt
fmV5VYcBdtrbQgveDrZfH+UoAOYUfbh3KFZZuW6ZgFBU/LJN/wqeo9nmhivOAdmh59KDNosfxf3m
dHaw6eySzGco07fC1ag5gyDT3bmvlCqgP7iZftZ6poXDd1BPdBhTsJEbqxFC1h5Ge7aSkt6EEUF5
2HHBqDUbZQKmh2k2Vc/1Nqgb0nPxF86UnydD6HvPy/tPsum3hkd3AiQ1yjZ6XtlAqEz4p1GtwvVc
1opyqjq9auaZIssO2u/c5MHZpLSjTVCTBA72LREheKeZhTPJcsPujuYx9zBrp/rEqfxQ4G167Knq
25nQ06gMnZPomsP2lypxKQdQmFSQNzdd7XdPUHeZXUhvX5Jq2tgMAbd+6fCCiDyHIx8VfKFtGTn2
o9i65Lgo14VlV9egiklWt810zUTGOwyFOW50WL2nQWauuzGNzP9P3Zk0x42sWfavtNUeZYBjdLOu
XsQ8kYzgJIkbGElJmCeHY/z1dUKZr0pDPmVXdW16ozRakgQBePjwffeee67r3npggmyx53Y2WRme
HuIcDlnU4v9wMhav1ijpg0j7GFFg2wBuSJ7NQdnTsgrwvy8MZ7Ifiti23src9d6chKCYZtYR+ijo
K4aVs2HoeOZCXos9LgmUTtEf/G42cHKZq9IWdyEHFZvPbam68BDLfFWw81hSQ+qjmDKaVQzxUXWw
BBFkRg/SYCOKkCaXy6Lsn0E87z0xfK5Cz9s2tT+vCl2P647ElX1YVjgnRxd9gWNueWt4QAlckElf
r/KqShcc2196DXdQzDUoqDq0V25eUXIKG9a/rNphqwXrG9YkvKPh2tlaOItYpf2BSixOWfs2jVP7
KUE0s4XMERyTuKiOJBAUy8yXD9Mcb3JE//cq7p2tab3RGWLDlIbVGg/ikxVR2cVqif/NsUFy1fWq
Jb4m6FOa+d5Urmms7eaScVcolIJQTqxlhS6akgeI5JySIjIqdwFNhWLnVXEyZ/ELoueTxwZ/YwY8
4kLWTyMe47VvynrhAqgYYAKsyA0oVhxVUoaH4UB7xp+wbPJqX1XOvRwKZ4vc8z0vu6eqntw7w5sv
IIKpMdPR2ZB46SxVDX/NwWcHIFndGNhcN2pGjZ0PREPovCieRg0wVgjKBCRFOGQ10aizK6wTMSnP
CxICqxMW0Cd0a+MGAZlcJlWYIMih8DD6MxpnRvmYeygeHWS0YxA+4U4/NXHn3CpH6mXXkJPlCrJx
45Z65FwtYwNQ2Oj0d5RY481MwM+TAkK+yp0uQgVNGQgZDRSWJoCYbqT5TRYxuUxDVmykieDTC8I3
s1URGpvR28Yo/S5AAo2NbD1riVOYXY9VyzuzTm/LcepuBRDZomqG5dyqbBE75nQrUnmgl2QuZw/P
qd/3PTwSfzjB5vxccd7ILeOTCOZX3IBb32o7JLkswyLNNmSr7sMg69ezYQBb+GoEDSUlj06nRXTp
DuT8uUnsYznGTI8xIRyIJk181Bxve6Hsra37raiQ/RBtfgwsmwU0NQ9mFjy5fkz2aDK/jn73HnbR
W1VljJ/KvnT6hpwVlNWzJraljF4MQ/SokPM9jKl5Gdn+CbDMxwDlrJKy2mYsjuSIBPVtGFLKNkrT
OjlOfUkHdmdGm5pL3c1tskAkZt5mYUVM1GycO68BEJ0V48ySkIbcLitBszCNOt5MQdDuFSP4ZVKQ
zjK4YHY4AN+28QIvBifXgEvc4lNepUW1pihf3LJkIU0aKztng1cpfyViVV4GfSV/GiMIgtTLkPwY
EfoiQe14WWW6/iQG65rV2gM5d+vmaejwifY9NX921dle+nG5BcrubOppjo6D2XkbVXaPk5ojYpTk
nQy69FwmhvXVTdruOMeJd6jtQO0A+GeHrkIz4uIFfnRK5LmBEq+c4dObrHQ44Efm3TxHABjbKjrZ
ow8ZgX7VDdVbZ93M47i1qxHkRM9pCXyksdHSJ38ObV4ImGDblxTMo5EuS9Fg8UhaTX+8o4hf2uZd
5HR4+iGbr4kFCO88S3tXOP5bUHRyQf/01Y9ynhib2hsIySUWtWnvqh7a3NDfWkXFtqKNfdZi+UKC
Q7KCX2cDhACTb9RIDR32ldD++fWthLLGZyeCWsNwxVXgCETBehQUFyF/x5WZ79k37v2iTJdgVvoN
05W7ZjYn4KBwyzXyym0a13ccpoL7LsUlzlGYios9pp/6TEp20o5J5jb4yGAxcFog3UgeyfkhBzJL
nZUg9GkByW1pAClaXFObjv7Umgjs82TXZo61hKuNAUS35hGVn8ZqYH9tZjxo2E2RKMQfxZzcwrcI
1yC0i3OqeI2YYvCRZ2Jt5fmwNAZSoAkP16usCYzjQMc/EQXu4Kq4iTz/uQpku2V/3SzHmuHfjuOm
tMxtNFDvoNfNWcYFKtBlCb8q6MQiSfSXuaovXqVvpnrCA38F2UKSpsrAOUvYJdpRQiYGHXN7xDp4
drs045FZ2TXDXUycwnrOapdNy3QY+KQuO4wJC7PTzJGYhFdsAN96P0Ww5+4DpzmPukKy3U7QXRu8
H7V+Jn+83DjduOaoxUi28Ofovh1QDSTm7Wx1YotUjjLKzKLrgK9RtYUrAPUyQWJz72XLhkgYyUFn
Lj80jkHZZBgG3DE5frla3EO4mrgjogUyb+DkFQzLSHEc1IS+AThB4mtxSA0TCIvBld3hlG8l+beX
NDJ4kYG7bQZicTxy656QzJz9WerVWFsChKKJXMT1IcIpMgzYKBvfumULDjjpIw7DL4HV3LazOGaB
90r/d1Pnr9oqtlA1vkL7rjnmJhOumjldtgVJh2lJkkadruam/1rrK5beyF7ixojXjYOfCjk54VTw
BfI5oFYypzJakRZpgT3HSsKs9ULB+6xiJuhl2ylvJGLI8e+KrhcEVF3bSmOUI27oOZT3hHXwTazk
NRIPoiHrBj8VYRSrGLLp0HhHyuhHaKUgwEfoUgQadhuqONGBJctdEJ7hgyGwpqY7GdWstk4rciK3
PUftk7wJzwGzGj2C1lJuwda4iQOoCLOnHw0ANghzgxZBLXTgQdGLjim1eZwRJqYP0SVAIKXViAX2
m8klv03BmZzMU0eA71ubjX6myVFGwam6PwSL/9OKsu2X6mrUa//39Re/s7lgnov1//nxy/aPr/Gd
X/19P3yx/lZDv3Rf1HT/BSoJP/qHQ/36nf+3//NPx+DfacWcIPhtJX5ffk5+CtTBgX79mX/U4Z1/
9aXL0u8gHUDIiUbhzzJ8EPwrZRiJ9tz2r9X479yGyBd8InMwP/suVW9OU/+hbLB9UOOmef0xTF/f
KvT/uP0/JaU8uX9q2Hecnx2z7BLwKXPKcFE9BOIXy75A8zrHo7EPQdat7CbPX900JJy5S0xBwxgJ
MSyidpoZ7desyCwiMd2LVXEzeyErn2WVGYnsSf/Z7yzCEMKxZJlJp2oRyYwzKz9VrMYq1JuinMuX
woXDZaLQu1PJQJcr7ZV9A9s1mMnLLqKCRSj3tokXPBClkt/jL+7vzP61IE1xwYYve9a9qT5VGWWE
5dzn5Yymux5fW4JtRtZNY4LABNQtBJBZ2uPC1vgp17XXZG9sHO1oYauCBXaC07GuxIQTjSQBqF+5
7G4i9ALIm81wdlauIntonXMctZcK2T2ehiC1t42MmSnGOIxPdur3wRqUcAIJt8Sxt0SKXr3XbV1/
qrQ530I0px1g5+0xku3wTohN+cnRCaLqPoimYzJkzWWq0+hVxIJlJEVEVgDN6TvyIj0YFMsxCQbq
xmN1du2J5AXweFeFVzH4FFiS7Dawi/ECrXRmP6NXU1vtEbJ1LAAZHokSvCtTwnYQiX+2mhZBfWoX
7yMh36w0RXD2XKvehzrVDxi82hV+2nbtDJO9C+faQn5rkKHiamjX6TR3RxYQqMBzazWHfuZ8szAj
V0aLxG38U4CICwmyMeXPZF12D52TUYXsLOrRXdZbHxM/Cz9qox739eAyS+IxPA0zaytOc29RkWxH
ki4BcXNkdR/yqxFi6cpCISpQzZGY3v6r5PyXIlrQRrZqcydGcF7m67qRhOKWg2SdtSyqU7kxKguv
B4Lvhh7/Gpxc425JRK8KtjND+5KmOfr4IWwaFAKNHZ3LgGL8jqZVch/Xmf1BREWCN87laggu1QOC
5HTTNbFztETam4sYIcaOoylelYmcSqH7ZjfAJ7+PUJLj/0jHT0YZqQPaPvllUIOvNh4Bks7Cgq+Q
rDEmynuIxvOwZIdXGdCwbe9MNbEkBJAsSOw37Zy9O3Vly0WHxmdNFlCxki4ShaawykfeY/ZEckZ8
9gkdvmmtKT74SkDFsqqhOcVh6awMb4oK1Olp9UjmCttHpSs8LyzCJ7RDDhkdTletUVvUt2npV0mL
bZZP+cextFKHXUmErorHM4rArA+S8wf/qUor0gQoyX5Kvfu2kqOZn0rTHGkIiNbQ9MgG1KVhP5vh
PZU6ezqQCEB/afDOFqlGnCL9eUnNIlqgwJYPY86nZ92OXf4JsdS0sPIQnLjfORIHbC1ADxet+9B1
bnfN27E0FasJDn/JfoYa93jSrhdvIQK5CHvaa/8Eb74M+2yNrYuhyOflPmxH06fa2OdPYzjYxcnr
tJme/WsMoFw59dyZhAa2KJNylt3SpdhKMM/QqWcHxPbFyALcyiOm0L2t+kOPUesGGrPaFmgPV/mY
z1u8INOlqQKx71KyUzDjRPtgavMLhRN1T7rfuHSgbG5ClFZrv+ZF2pT30CWCHWvi2wK2V1dAA0PB
RCPxUA8Jv8k2mm3nh81aJlhXw5ickRQgOPFI5IGYCytgr0WyygDnrHWeY0oq+7BV1dLisWx8GbR3
iel8kl0drTDEwIQbeuOGIl24o6lASF9nfiixOi3o2/OSp8+q7enS8QxDbR5TfErTEuApEL42fhrt
mDjFtHqmKOfvwU+9u7wxyCXiHmCEXIU6f45sdecNaXrWTfnRCa90relIfL25AUz30Ce4Y4vR17ik
6LGZA2dSCog9BKuxBpQUW1dRVonzr28bau6xd9MkVntQdnukgkLVVSJzo/blrKx2ypqFQ2rdyofI
esD06iTcXj1/iglAviEJwNl4mMdxfztHj7dNFgWKBdPoynvEetXWcEtjC4aG0TRV8y3EdOrsbYVP
Nkjc+tJMk7y3Z4V2LUp0fsmMkWhZqT77CHsOGHKs41zIZm20Q1BwChit6zTbkPoaMPwefZOaAs32
ipKLK9Zz0haryIumW0x8uOp7Sz3NWdRRNXTaWyGTi6vwxNk2kCfV9+1toTj2qCIvHsjcDS+uCAmi
61SKSIocLIqVRxmaQKiFHb/mY/ga09W9CHB5ZzHK8Zio1r73MGg/dANCKm1jw+aYthw7hk5qmB9I
wEZwZfBPnI6w4j3+UpH578PYt0hjJaD8boQoPc1yQxku/0qX9RoUskb62GHKc2yM2B3qEuYY45SS
hCYW6Iuae/xL+arxyXC0fcohbijqrRzb+N3Jcz5bgL7aJQCaewZhDtHczM8pUeIgAvCI0mzg6GCZ
Z59QDYqcqdoXs22fczJTrqlWnCQH6wWXMIx5y8geoAdxwNC++KArBw/lIDJOSWwL8gX7Ag8FgV9u
0EBThcLUsrVqRV+y9+TBbYdpVwbJuPc0S+SYzd7eyJH9/+Ga+Z/eAd8k76pqq6/6xz3vt43bf26I
/3/aJ8vg6m/4556KG9gu2HW+fNu67z//279Yf/zEn7tkD0eE7bkcfoXrQUqSbHj/3Cb7Fttk4ial
yyJuYQ/6T/2vD0ka+UjgS1NAezIxW/xD/2tjw7g6NHzTQsiHqvi/ov/lEt8rVRy6+xgs+D2Scech
pvlRqTLh4LH1BGKfugKoVHe6IdTgu6fx58b8f6FPOFdJqdt/+5dfL4EPhPweqCL8yWz6f7xEOEAB
joScdz3JNdkcXIOGF4HHI/2PZ/7fuMr1r/iOFqTQzI5uzFX88qU1Xqrxi3aX/2+XuCqpv7sECgSn
rHou0c0X37xM1Jvmt99fAojmT3psTlgAU5B340/zHbRFPz2ulpyF9BtpxzVK9V75HpX6xBzE2h+4
tBtydGAPFh7MnG4DdQbSElp7XHMWt8js6octvlf1LOLZtpbJjGdWaf8i3KJ3V3FPIJ8k/WaDANVc
2ZqqNwk04UNiiitXpOhSJDQ0RfzUT4+t1/sAQOsXlkc2XQGCRVaUXUdFHI8+8AIDIsQqIwPvJq+J
iM4a0sW9RHFgV4RExmbuHynie5+Mwi+pRLhTfGM2hnfMo3xazrTK19BOWKOjohvZlel8NYNgOHWS
sjrBPvkqrmP6137z7onCP4RJgdXZgBnZ+nOxhV10wviqn8Zyci4Dfp6t0fn5urJVuncKM1vkneVs
2ixoEC3X1k1gZgg1bXQ/oxj7e3R+/JIs0CfKJdOaOHoBFWNqrZuQ8+KuooSyjAggv4RpP7xLzY6o
n21oXV44+pTGU66XzF8Gwgk+EqCk0lUBPvXJG3AysUGxvig1QlpyW0d/NRoHvuWY5vpZiiSIN6On
nQvSRH7R9QG7jnVTTS5W6kJfz0iT662KOtSn3Att9JIOp8eQtMd6yd+HQZ91AjlWatymkfNFt7Qn
hklfVVnjkzOLL7KULpQOlxzkzkg+EtWa7s2p4ZGouLG25eB8mbGwS3LmmpmMCXNcpHnNS3DDWT93
Jr8PrjeyZAoqh0K67XNyJePQsfGPRdDFN3UxhES0K2vbtUN8GXKBWR2d+UoqBG0D++ttBU4SEhaI
EsJbpnAdELaTLucc3b6LF3Y3Wx4XELNHiS7V26EIsl3qpv1DVs3dA/w6vllJgvRQoaBRizh1m3mY
HQJEfguCBTsAc9K5CySPE4GcFa4KVYuVYO681aSipvtUeAVlNRw51JcgzlMADq17kN7RZYoS8yGl
pzwu2Ju6d9QD021MPOnWclT4RqmWUwqszPBWDJK6JXQXZPCOVXYAAELnboqVWFE79JbUYp0D6TfN
qYEneW/Bbd57svbOoWEb27aGB+1bRXQaHPeZHHH6UH7cssV1e3PXxY0n0CSBZ+hoZ45LLGfhm2Yj
uiD3qNILm8D4bTXFwVfIqMFXIwr1smWTdlQgnN5iaQKq7EBXLIiHMdm9aZqWGLV4HqGZeStrHpHK
tTzJth9z1Pe1ubM4WO1ItRenHBXwo8l2gWTBgJ2ibbjWNgBss6UTMHwMRNi/lKEbX5Dgm7s+Ebm3
ohKbAANLehuJlBW8W1mrDw3y79vOHodXZdslhfpI3o3WbD/mUkPlaVvyo8bGco/DFQduA9xD7ayC
c5qo8hUB+3Ahi3E8jwipbse28U70z6Yb8nXdY1bb5dZq3H5JHcB7qCc7WOl5mjl9GUG/xNLCBRrr
OnnlItQXNZs4wjmpoaYHP+GuoEvSlQgHk7QOTxeLOK/ihwYz3Wd39tqd1TMJZQYieIaGuxopJVFx
qNst+RqcNNsapAKrirPuTKeBHeFxeiajF6W5KKgjRT21GT40MdoliRdQ+OV84K+NHgWoxsOEFpyU
RUGKuBuiIkmRy7PpLVK5xxHtbqo09Va+E8m928pqo70RGYgZGVtQl0nBDQCBJsE1RaglTb3mYKL2
hjJRBdA/mzYhMPq1H3bAtYVJN7kPNc9hrGYOKuU1byBXzdvQaFLpiDC95JUTbGOSZ5eaWeAlSSRx
n73v79ibAsQywVjRGnOPorTK7VAltDECaA6vLXlTb9ov22mRyyT8ij0+f4ZHPtxJy0Q+cf12UXou
TXQqvNMY0XGYXX+4G+Z0vCPCCeVXgD95zRj+Vs+BUWShYoR0wCWxtoP88lqHvt0kAHHZub7m3en2
g08HdtW7Md/qKNuge+ZNN2UdpajPI3HvlGP4KXXi6rlPCqKFZFdukbiEONcttOqGWSwH0qiW5tgR
YVx1r1Cf9D7wPWwcUZe6qyDMCNgZrvkrBGzeSo2eDA+Ka6wVkgawqWN/YxlXJcBkVeMO2d4Elb+2
6DJwbCNcIMAxk7bWCHmqYu+N5Gqe0ZlelWrm6M07mWBlt8bW/Kjbfr4kDv7RBTCVZOnWQbn1hyuy
nMY9lyUyKTyMc4CCTyHvqvzGeKwTbxiwxvPqAxsraeXbat/ldvxZWnx3lqfeQ6E89xhaldxGXtuu
0GrA3GlCI9iyG0W4UhvZ84A+Y1uWjfcgG89Yu1QplgGmom2UodtQ18WOmGQS61PIFYNH4Klt9XJZ
ydZeoOMcz7aanFeraPJ1WTPAqY1mpDGGwDZMR68hg5RfUtbwPdgB8E+ZNz8zkDCHxEZ0p9NOPpQp
6XGe0yImU9DHAmV7HzUbUrq2sOFP+VBiFWmLUm5FaIxnTVrjZTbM/ktfhsYTguFwOWt4WCuIyH++
p0yP4dfJ5I8dHXvYmA4ZCi4GzMcozJhk7Gw6YIXBs+mOyaeya4OLrPpxY5id+8HuJudDrwznQ+rW
0y0rlbehDWGspiQxVtBQ4p0fornCOaPuK3ylaK6w1VJkHW+/PXXtYsOo2oC4pGs9oSxBGkEnObqq
smi34jEtOwphFQNxM3LIPdK+K9elTPW+mLRNeQ8By4j3iw+xL6dDJ6b8LgysiFhvQGbLb2MZsjAe
GMNBCcd54zhzwrvFLxeui9wnVt2hQIcQt8zuzCYt9pDQvI8SpNpWh6bjcu5nMTRnh9c/N/MNEQ3z
zbVWuowGaYOfmLKYKdCy7gnbeFMZjC4mhWkv6rC8IydvXiWVy2lyauvp2QQo4i7KeUiRwkyEKFrQ
BDDxpxRB/fSOc76x6WwBEqkr3CNq5PFsIXRCX1KPd6hmWbrpT+utD+zEXuAT8rMVJugQJRVMujVr
U7+XKpqpsjltfYMGuSS80y+rx444903HhMMeqPTbI1xefddEM2LhzuvRyebzzTRY5DWF3/p3lkFE
XVYaj61pwgmkMM2O2UE0lvdMG2bU8tEkEQFFcZsgXQv6xl6gfy232irzZ7NjOBX1zLZaJtabGTnT
jVM07coZBvONeo3oFrBtbTRDLUIf/HlrXHbiAP1rvmB68g/eQGRvoCdFtQzz0MKe+hqMliQSg1N8
xUxH5PV8MdGhxhTzCStYhnzxiEAQ24wM4/7UaSNdhnzrObXpP1BEbsJdS/1ym5j2THBACPefCIjr
Hd35MQ3sWbrxrYU5j1TJpHggaFKtqwCg0VzHxhZsGbp3UvTEy1RexdSibB5syphE7yTGMQr7c1dP
PkLFhqjH1PgSNJjELYd8uY6Cep5O4YnbgHNjVsycbtSqTRCogajoSGxDomEQDof6SIFMdaS3m/6a
HWJ8qGeXWk1MEE8NSShrveLdL433dnbvRnzlGzEOxXXf1uyDmHoLIrjHoYpR/gOcBXpFqVDjHINz
CbqLvNKNzIKPRmmrJRZz+pxJ24R4q6JokdlKr8xAw1dzaxobPu1RpFAIHRcd0GJm7PJmrMObuoyj
ZUa1c+0lOXjFyu47TOZp/BJ1vbvL8OPPC3JQQCwh/n2ocUGgPovMBkOGiI9x6tXnEoTbR4C41+73
hL7WqLv3uve9B4g+zrjKEQbuu36aDyKRqNTRM++MOHPHFVlJztkJ1HxOI0891Bgh133R+dNyHBUg
VRLS1iNeAYh3cbwlai7dIEblSG7mySFKLRI+Ld28STUXRwsF2W7Ocleq1QBufMB6ThM2O7blG9t7
+Hxoe28sSVF4qYRbXfompWokcPadw3mq9hpf4jY14najAwBGosCNu8jAScIgVrzF1Ri6bw6Mr2tW
9TwRdK/TS+nqatPBNP/kKfZXSIlicTsFUn/K8tg/YJktP4QTAQzwIjv72byukJ5V0MgmKm43lmV3
jJPAgUvTEqGgbZcMqmY45G7UHwdjyt41mb4x/WpebtXp8Nz7dfG5aH0T54pFikibVoKPSO0fLCzy
JxK7qLQZHLCpQIIdQ4uJT38ytPNkl36xzkIXZB1F8vi2MqYvWe8HH0Xlg/mSc4DnNZ83bpunyxRW
HSxzEI1LFROlvugojq48ogiP9FTSXVr3ZDx5Pri9nNX2MHGqWFWo59EgBKuICNxVmxSPsIJoM0Cj
iJjlFxRugCTLiUOxVX9QdmqvMi/H4EHTvenQ6EmE9NIrHsHmVyc952KvVMhWah0VJHHYVNfroDN2
djsYxY7jkmd8mXROy2BQ7t7Co/hMlCI+VRx2W04xGEGMJHzKbUMTr+jnZ7aK6eto2dVT2mTNx7oj
4mpbG+5kLZKwSbItMR5UKukuEG5j6PJCCtlQokdKxpdMefRFOzUgcBbdl2gIyMSgvHMCO14ebXa2
72VNRXIKr4ZWI7udK7Q/i9Y28q3OfAJheVWnrK8HsPVNrW+BqUe3pEKiVXFwYazxwzc3uAXg7KlU
YBbxP+sSxn3HmkZzyBcZIio9H6ivdufMpMjgRHn8PFIHZuGCMmGVRXhpa7t6s436xUnb4cWZxoe5
E62z8XFCr4xysEhwnJnZa8NGwdzlD3BPBr2MY/SMLmhOCIHE1HpxZ27mHku1y4jfGSShb2NoHieR
0WxaZKoD4kBtdkefInpDq94uSmZCarBGtAmi0X/kqMN6EsniJSyo4NeR/ICdcjia6EC2/BZB1bzR
D07ifCa7Vt31KGffIgwvmz4biP1r7Sm9kXIetr3yeWJVEGxRSoEeNLCR8yT8D34fO49JT2h62iV8
YBVqI/wTPclInty4hLxqOxZnziDPTMjZ3VjP3qFp8E/oQXuYq8rwlfiumVCkIcCqifUBHdQMbAmT
40IQfLkDAdgsETCX9zCsI3a4CKeLQsNKnYpLmBje2cdctvJSD9p83NtfrYjMxSod6rXqkugQlqis
MaTEp9zN3AcHeFMZLac5NLpPKby/MM7abcF0u+5ru4bMMpqXMOy8XT7gNa90VhEwZecPmhmXDgrS
cyl7rMR5R5QoXYbRN72DHVXTVg/qJcYhukuxySwHNoIHJlID46bsT2zl/ANxi9EtoXYZ+9+q/Nrh
zUFEqes3u0nrT22gO1gFEUTZt8pMU/No1V14BB6QrqiWDAy2Vjx2whjRBKJSkOQdqwidGAYKuu6q
ql3s5ePM0SxW8racVP5YFmDJCneS2zhpr/o2WTx6osXPBy/MBPSxVI2t4IYO777LqQENYLFkU8Uh
qeknPORZui8Saa05TuwMIdIDn3/3I6Cz54JgH2xdVbRjV5ivKHe8twLfPK2TEK0g6+s0DDtk7a8+
R5AxnU8ETSEnzAFw4mRdGl1gvTsyH44OyT1rr7EppGQleXehtetxCn6NPds9u6YhLu0ovzajYzzD
d2ufhPBVvHLbqoFFrEZyzQM8VkbpVltTjt1aJE25gotDk4nq8O3vC6G/VkGFNOFlwTmXViD8n2qt
3gjisge9uRsc6ne9QTEuqSvGZLPlPF78TbbCLyXq4Hq1b/ZPQhshZP9U2R3dkX2Sr3A0RC7QS/5J
CiKf8qjOV7+/sb+6lCXIPQ1c4bpMfT9eymw9snVGixuLg+hxTEFYRGlv3Zia1uHvL/WL/oW7soSP
NufqbvXlT8/QyuDJQpYkcwkt6CnLdbbzUFAuQwbvoonGYlv1DK7fX/Sv7k9YOFapw7kC9c2P9+cS
liIMWu87wtHchXD4xyOhesGZ1Pmb+wOP8mPvgvvjA00Lw8cDDJ3px0tlTP5zXRtqh8UDTWUekrlq
NEG6zwQVTVp0zbmeLCqI+RzfdPk4/s31r6PiO5fvVQsFFRD5k7wi7IT506ghHbOOzSxqd0FhUIAv
uUGvGZ5+/zx/xqhdL2KLqy/ZvPaKfg6MIOVRT1oKtdOa0q0/xOwiIt8Ob3NhztD4xbjoO5I7K8Um
+feX/qvxg3IK6wXIDPlLuAYRcKMVCVtdiyTTurbRzFBXoRDsGyaqADtiBzbFOlz//rLXEfLzY7WR
lKEN43Y9i9bX920Wu5VeBV9D7fwmzQ9W0T8Rq0YGtMeolT7j9/eX+6sBazPHmA5aNCRj4sfLRaox
LUgNXI4Yh8dGNKRKheO6CX3zb2aZb7bvX+5MusLhBB6QuvGTLVwS5/PHu/Tmbnhvv43NKew+j5qx
aaBfQqjlmVvYC+YrYUIUk0BS/DcGLfI6D72lLRCm//yh8W09w8ZWO9uPnAuwdKr5EVPsf/2h8gqv
7SuTxufPfEdnDPG9FUw932YBDCG0Isg6WVhOWv/N+/urT6GD2vDq7bdpMV7f73dduWzsoPNi29gN
Q5OvxFC9eEH18vvb+btr/DSpJS6ILhZqOOlCIw5E0xoUl99f4i8HB+PP4uUwPNBB/ngfhJoFgxKa
CBr2rjdRZ4qDgGaHFHBIPsYGM0xT9lfNE22WmkC2fRCiAvz9H/HrR8824VQS6ANkmdLFTzOa49ao
dCrZELiOvkFX2lsOVtacciNt9lkty9Xvr/frc+V6KETJm3AF6TE/ffbwRZvBVNvNrihHNijedEE3
4//NVuLXD7hNDx19CqVd4BA/B9xIELNIX3Iy8DQilbausJfV/Qn+QfI3Q/EvrsRNBCAmPMsFx/nT
MJEteRLTFFQ7pjbAtEZ7RET5WKv0+feP7S9ek+U7wrR4V8xc34Sv3w15ry4yWyq/2s0k4qn8lTyh
ZZqVJGL9CdL8pyJa8esai3H+u0v9NF1Qo/LCwuNSXS8p3JcOmXADNverYK5bN305P00u+zEkv6Fa
NQ5RmCb0wk8QWI21noXGKebTIGgpoxXKpgBekL1zcIO0Pmh8lXvcB/NNmHMOdJrSJsaYbhHnKr3O
BQrOg9/n4+1QdVSwp87Ll5TZgPvDd/mDGPpPbxQu5c+rDis4fT2TD4Blu1fJx/fTCGnDBlEeHc+0
jfUHWZTmrdUH95PnJa/FfLWNk865UHn4SY0ZiWWIOelZe/srQDnBLrm0GlyhonsqQg5GILaWZVXc
10MALIjCUlFlDSHVA/XGBG8TsQ82kUYDOWqqF/7BSI1uOTqVs6O3Pay0DgQ8hCxdUcLzT5mDlgE8
G45s5uuVjLBs+RHeWdZVydMSBufGuTXfyEMs/2bR+ouxJqDKouBgzWLLf90kfDfWwqKHiqEmnktq
tKfekvaetz7uohRW1NVGP+x+P7j/nb3zaI5bO7v1f7lznEIOgzvp3M0kBpEUJygqEBnYG2kD+PX3
AY+OP6nZJj/5Tl1lH1fZltAIO73vWs96u+GxsLjDFwU/qgNeO54TKhu/sCigWPmtvafeWqwlQs9z
1xLtNvSj9jym9HpnJ0F09v6VTwxfdnO665pocd6eOepo7LW4c+G9J+P42KO4e5L0e+6Ipkp/vH+p
EzeJwIPZiFoH/z7eOtIX5bw5duWu6Gu6Ir1BE49OEGLWtKz3bpOBxWtosMPHNCnav3/xE/fJvsoi
Mc3hZIDO5PdX6qHVo+xUlrsmJB1XqvIuGgg58VOYLn96JXuepAzcmRyvHOdoQqQG1ESVkZKq4vsP
41gSM+8TpVjnlvXHnynbDQRTCKM4fejHnFjRVFUX9R1+U6MDQ+NSeLXSK6Ucd0Ph6fuf3xYuePY3
tkEX+XjZipJckCKHuRVZjbUD2FVW9BDp6TTAeT5CZb8dgLZusbVha+DQ0D5eviTakNjtCu5Ms+9i
S3uATv89Haw7qIIf7EHmsfz7/pRLcSx1uTXm/OO4psKKk7HUEGJYIl9b1EqDirBcL8dwN5U99h7c
w+8/ydNXDNiKQodl0B0vL7bwfLAI2U4a/SELxHM1GndWjRy2i90cUbr5Qarc228fELeuz0xhmJx0
e3//9p2Gc0cLZGKndd1hzPsd8PyrxNU/uMzbjc18GY6GFjYKHub8v/8ya/a+PiQJfzWWTlMjmbK0
97AdtPX7T+/tLMJV8FkazMy6y77x96tAJRjKNDWyXW1R0aLSs8zT7sUr3etUtjTUcZ5gr/hgljTf
rpRclYnDcxwHb8/xUAuLqQ049mW7wMGSonKM8aQWZtPFENCln0qa2MSz4CaDJ4IEGFMcWJ9G97Yt
fL99Th95o9gWEbkrb0j/IBtHCDYH87aANBXnDFmc+zkwlbuLsNB98OtPvhg/mA8/eIPs4xeDJCGe
00vyHdXpcp2OQXrQBuqc77+Yk1/ZDK4OjABcy/GYLWzJMhJVpDwCJgVR2u/0zLjzvfajXcuJAUtA
Intb5iEYMkcfgOPlVikkEUHmICyELGG8H1x92Lx/N6dmIEDelOEgcFPsOPqYp1Q3B3x2GeKhBpqH
xzI1OF27bpr8a5/af76L5syITJQlw/Z1UG6/f9V+m7g9gquMs2P4fX52xOheF3X48P5dnRo8QNpc
D0kuB4Pjz3ho4HpOFYMnTxyfkBKDFlvofKfZUm3qyPG/qVyke6qFzQdL1ak575WMTuHoxKGH0qke
W3YPDzcyr9pSe57SaCPSewHEien6g6ud+uA59ph87Jws3xTJcu7Rc4k52YlIZNvCdbxrZaba6v2H
+RrGebx08BA9k+XIQuZ8NK8GnTmAO5HZzu+Ufp/EerXRUBwvwtTqc3pznvoMtKFadlXbX8mxzPDB
e9Y29tF0TiO5O06UipUhw26dKx89RtelH51ujZNP3uOEzci0CIE4Gi512OiOKgpWm8GmTdDKZ6MN
QHhbmPgTz3/owCMtPRHTxCjBhGSqb/agf55IiQOIIFqMLIW9p4oUEJunkb0Tcx/vP8gTY42eNltQ
zwNSyP7w948/9/gNIFqrHRS872Iy2o0uEFOG5ORV4/P71zrxOIxXjbEzF2rZdf9+LdMYdR0YOlv7
0PiuU3CAuqY/NyNGexCc6ZpSefvBDuPEoMPzYLjsaFix3pT1+zofhzqquL3UeYyTSFuaqHboY4CU
tcxRfpa1IofbKPvdn98rJCLStNjZGNbxTGnDkId311Q7zmqX0oUgRJzkNdX4aAF1+H7E4fTB1ubU
m2TLRhnANDj92kdvkrGi2saW1U7TYU/hpEOVAIPwWsmg2BUuB+n37/DEmsMNsoeaTa9sFo9GYBGC
9kkqHu3QR3Qu7FqtdFnJlYUi9j+5VEA2AwRyQlSOF1GBPaktSo5oRlCVn5xcAmTwWveMaHPjg+nr
1DdKTAyfp8208qb83SOJKycqA7um6O66uPrhOPIOyn1NCJG8BmDY/vHhiAkM04XpgPVkh3j02oyB
XpvZTOVuMmFn6J66qbt6JagDfHChExMzJXUdHCCVZ2wc8/v8ZYsoJtLldELUdnnkPMCt3fqTvPvg
k7D4O45m5d+ucfRNBFoKesLmGgj6jQVQcHFonMa5MTu41GGuGp6iDrhY1aB7XGKQKsKVEQvRq+18
IAPK6FBDlgmdXpCLICwNYw0rJd8lVlsfJtuOr80gGpbl2IdfQqGX26JBnMXpFtpdH4X72PFpUujD
8MkxCLQHIYxIegoKxFalQfZWVTT1Vu+Ju+AANURXaa6zO6ySZFFmSX0VD168Nepm3OcOEs3eiouL
HiTYjqieu6TKmiVPOIMzR910ESMU3CFOBLqmJrEmX9FBLJwpsmQhSqkk7TbvP95T36Y959vwnVj0
KY7mT1c2sh1dvk1kws9yaJ99+CC2pW0sWC+hpqr/YNix52azR/mehtDR9YBzlDh7x3IH/XquOV3i
Edurtvxg8/q25GdTK6WxRS2TMl1wdBlyDWOCUoJyh4j8miBiCPHK/yazzzShLxCkQOA0nyJCk95/
mtbp61Kl5YlyuD7ekAWikAU2amoi1Tg9xgMwbWKMtGuMLnq+RjPDGUc6Bel8WS9XeYlIEAMkE7k0
+72Dyt8hXmhv6Z22MYDvLkOEoXxwYku/kw52kH51jJ6D+oAUMPMmMEmtgR+/B7kVGeEtgHgo+JMj
YbCkNri+SUTrlN+zanPxA8+H8YlcLLyxw5yC6Rj898XkLOOmTdeeBtROWs5Hr+LUnO7OGUoBbThe
yPzIfpkjEr1xijLrS9iIz6CGZtiTvs0MoELvP/tTc9Ev1zneGAHwLvIqgOjnO7m+JHQW/D+k1Pcv
cmpBdIn7oq9Av82dwQ+/3owuTVFJAFY7mk7+ciTri8P4Q5XFaOqb8QPT2cmLzcwHNr64244PEW7N
ZFTmjBUtdgtOotO2twlmBNWH7Dj54PGdmghcyv6sFlj23mx+83G03BQVFXyi+tpsPNya4fgA/uZH
m6BZiN0PnqRx6ruYe94cYJEQeMd9mqkROc+XfVo65DEuL9M4+FOt9ia1+FVlafHOFrIF8xNYNyRY
kgsQYWqIMPBd+JGfbQLgmZ89LEHYM8IIHNX7b/rkz2NCpIxE/Zb29e9vGuRBo2Ux2xwlxQ8riO5j
s7/NLXQk/8F1QLtgdEG08WZz0PTaGAv0eDtOooJqTvtcjppaVV39wUJ6attKcQrRBklmAf/6/YYs
FeDgQHu5a/GMxCTu+aq8rivnkPrGFflSd0UefFCoOPUB/3LJ4w1rSggyGj292Glq2EZd9SOAVxmF
7qGu+g/OHNap75cTKU0yto+chY/ORa3ygQYMXsE0Y45PbSxeVBK4S7iR/pLybbQkGSBZFszI60TO
XgPNmJWZNaI/SJcP5CDFD6Ekk7MzcSzgasNnFLf1bTQF0MRKwBSgAfzN4Cn/3neYNbFINwimtIYM
42wubVbmi65M7CyAXwehQyvqLpHiiHXLli/xe7UoRitZgyUwbwWiaxZ70/ngazr1FILZqUuJg+/2
uAGb56JpSvwJu0lMe3IFSFbQ7QdHOGfUTB/IYlEfXPDUK56dWQhlPIqtx49dpEZEDizDJJEkS/ei
q6Goc/pdWaDR8e/PmvT3B8yrduJoQ4hihmAhk+HCMfPoTUeQTOiS5sXOLaZgGauOrMXYmGNyRucM
YFd+L8wCmJuNcvLVLkCGX35fdFO7BngbbDWlUK6//6NOPHc2G7MFOsAY+ObIG7ijXwABzXdZEJER
U4/uRRmzbRzTqnlIa2PaoYv8+v41jRNFTFQJVH3mWdt7c/aNBmeCLcaIbqYQKasFxxRBqrVpQrKO
As+FOOg6KCedfB1EdQzKoclwXtg/XfX/tu9onZgrZ184cgzgSnN84+9Ti440wi3apMC3nFq0RmZf
Q2Ll0zXa6tI548l4+zZFjYzFCnx2ThHZ0GApLIhw6z8pS+mbcQz1x9hm420SQv7ItriE/sgnhWMq
2yDqc7ZI8n+QUbZgyu7XtpvGa7TC9qoGe76LXUmkddx5Kz86M6vMus2scrhi2GJCgykxPcR+Fxxy
3fuid2P2wcH81P3TAcOD7s0d+uPCEeW2NG9ai/vPs+E2Rpa2G1xovYmhxZv3X/qpSyG8RmuAG51l
42gDQtNJymJelgIi71ZC+rObbxDZIYjz6OH9a72+t+ORNld/LU6vLIPHx/9Sc/NOFQmHg94J/UVL
wxiz12Qb21BU/aqEo39mVHr4qR1MdWmaWnRttlBEgVGIrSBueP/6g/6Lb/gAc8anxdj/F0lg5qj9
RDXMoLb/+39WP/JnnKk/fgU4/P1nfvIbPOcv6Ag2CjzbM1xUlCz+//AbnL88Ri5arlkd9yvlzAr+
YhsIwoy6BZM7AL9/8Rss/y+bYrpD58T5iXY4opq9Rzmjv84E8euHBtrVnYkB+lz2oR9zNKVnKUlO
xoRmZ3TH+BHNRClWrrAUXqWpIJXcq0lKEnL8lFcmprQ87pdocgICunWxQRldol7HXvgYJl2B/xHS
+zIJdPVjaIks8fnLlwiNMNNHLUwpjfCtLn+ytZpVqksAf0MA246WHq05MhLnyENMwHU7zm3aqvIc
AfR0macOTGy/Q6/oYUe2l2FKvBdNyGwFeRTlm0caFFHlSAoDtz4DBZYu3AIoizY46ZaoRdCLVu2K
PSahcF9BJr8hfMo+kJr5BB1Ae0zyAuMfgZcLm7DZbReY0Zpyt7UQfiOupqHBQzc018DJvsPu5SZD
7hT/yrWNf3gTwNxZjQj6F2mES02PshdRW4la6EFbrUqdtc8RCe5Y2YqNnLg6OZDXrjXoi8RrL9oK
E1lnmteJ4d+FfXdhhIjB46G8xVyPaUJhN8uzsl9Al5z/UZxXY3Fu++IxZHJfUuIdDlB2nogK27sS
QQjz1HU2Zk8YiYlbq6rbIdUmXDYl5gIrjgmiJzui00fWCQozfIJ3gxWu4UpCFg/d+SfIhYtibRnI
wdp6k6dj0dPgsoLVv42A0N1XY0eSzIC32ipzsZQRCx/dpWEBvxuIjl68NJP4hOR22oW2dpgJVc+V
bdR3wM3h2SahaS3nFrHyTfEpV84u9Cfcwk4rrwghqR+hKty5TVJtq6FOtkZDVoWLJXs90S/bYUL1
ES35nwld1cAeWepzZIfRwS6qBmkpHj1qSmH3TdPlnOwgdeu6NXPrskhkbKyUGQ8+sTZyWudxeWtp
BuTvmlzUlVlZN7Dygk3jh+XKsmJ3GTJyFmmC+j/OMZORTSeDLUp8XFqRMIxFlGBNTOmuLlq/dys4
WUN3FpGXRkBdrTmfPVslZ3bh6gQMtGAnxpZdMDi7ZOXwLKuN4dch3jrIBmdqlE67r1IdqpWTtuML
OvlJw+paVfhUcZ5c5FCO40VU2hkeNeStkMGipShS4/a/E/3/JlkKds18SPr3M/0ZhJ7uWzb+OtP/
/EP/AC2J1uQTxNPBpP46nf/Dswz+Yp84i2WgXc9SQrbyP2OlmOlxnQYGujFrVg7pLA8/ST2WS6wU
rnKKQehEQN+4f0LqeeXk/DrRcy57PaPRqYHU8+a4QLZoXPsTIwW1EMEjc/3uWhnRRBot01YiveDQ
618JDoFGKG2b2hfA35u+6ls20EW/taQhtxDZdP2DSjbdoqM1yKfFgZ55bqeaNqf+o6I55qHRyUzf
3Xu9I6orZlT9CvIL3DzijJ1sYXTVbWLYmr1O6pAQIhqDmugbjpRBF373KeVdNwxDWa/F6BXeAzND
dDnGEr+WHTfGF4pRrVuv815MmLVcjTRBuAr6FSg9aLEr2201n6S+cFrBYCYvcWXkys6wXdpeVn+O
xz7aVYNWpAp0Si5vCN/Lx5XtNSDcgEEGB7/ujBmama6HOriT7Jbrbh0o3/oEpqT7HFQiX6haFv0C
XUMOQFSl8msxFvqNHVpw+HsbdvMygSLNCojf04A5AdEahWOVZ5sEfXIONtKyr0tkkJmK1Kasw3sy
PGE9JFN9wO8FSqWzmm+JHtdXQYFl1E3xO0fVQVRuc+eVCabqYBi3XtO1ZyFO4cOg9doq8SbImTnk
xUtpW+N5GcUbLUkz8Kbkqd5odvBFt1LM/SQsVhy2czjSISZKKMyOutAgNV4D3SH1yovHZq2SfjiP
vOlW76L8qh67hE0EXqtFo1wDv1um2V9JnCCUSMQNrknHnpadpSfuje5n4obNhMVR3y8+Of3ksdGw
aiO7YI1prM8ppyhMo1oCTFyu7TE0CYjI1R09SNad2CpRLghnC3q73AiCvrKlUVOGbNB6oSnxjB2L
nFgjJoGwPumSwClR7e2pVUtDRu41T12e+WTNblIv1w8RPZ7DXIQ8xIaeR6uw1PNH0RrNXeVV6YtU
hkdYTKeJW9kk06VVmsO5ReHie+TF7sYOW7mGWJosAFC2y3wkStFMUENjY+vtzSTVIKF6i/g547On
cVkPJLeCBsU6p250r1eXASnOZ45qaGejVNxirs7XrYblzlTk/0wYYG+ICCKPRJ/QgdZJzCdNNFq4
UX3WIPqWtvvo8JcstYFo2dAPujUhqMazGZEPVaTj+APWQ3jBecZe+XiIKfjZIGxbkCJfGnOc6mWI
lHpv9m5arypljcR+APEYMX5iL1t4DliWhSkLz5xhTtg3kWKOK8hM0QSNI9TuHLgV4Ku1vN0HsEfP
AuFUznrgOe6pmNeYoonGOI8ytzwD6c/TA6wzLe0+xcPWExsxmg7Bun5ofyuUrdxFgkT/blKiPA9y
AtQWYpLZBUtluLEqhK2mn8yjK/alzSHXhmPQu7mFnr8N1LVHzKgDubxy91lbfw5iNX31+mlYh6qx
94GLEDVxx6BYCUOrLpkJ1Zc+Hn0A1r476ouC4GFjRT8pm/EHJXj+qqk94DZegBdX1gDLK3bY/SWM
VxSnxkTnBuYCQmOjJwrjfKy8Fuvx2Pf7KnIrZ9UwiRTLNPTzK6eq3HpByq95Bb5VXbt1D0pjKkFt
Lcayya/IjhSgan2q3Kh9K21TNwaJW6Ke3EuX6eCME2meLCCjF/dElsubpCMakOQI07oIZ7Ip2UFA
Tj0L3mkyk089ws7zldEl9kqfyajuKyS1nnmp/USWBTukGO67yj6D6S7v2JUZy2jsCoBSKmMnOwNY
nSbLvqVRC5Y1eUW0auyvPxEllmuPeAs4JgwSnqv5inb1XjGvkajdemPP9Nd6suQBuaP6EvkxzF96
2zf0JORuABw7aa5WA1iBJqu/gmVpVtlncdCnG0/19a1jVRy7Q8ONr2kUUP/vi+TGI6DK2DV1E32i
VyoEHK6WHCUTVtJTNeqE0NkGlv5tPbNvw5mCG8tAEkRHdudFC+YBJLOhnJhERR9gYja28ZU2zExd
p2+4HIeX/oX5HUStFquN9NzmydUCLhEF+nRuMzdv0pHctjoz8VkoWL7MDcOeWKXwsZ9JvyiSgP72
M/83gy5Cqkc1sz2nWFsGr5Dg1IEXbLyig73RnDHCDURh0J0cWfpWdmet74Jk4rVhMo7PCr1GtA1D
eWn2hrduYvdbagHBnEuxy4yN+30Cy3SfCs/7FFixwVWLbyYADz5EJ7OuBvKN05Cpf3Ly82j0Q/jH
FTkQBDS6jjYsI6Pg9KbjoxXCTi9H3I1bu9IEf2AazKuSgQ40bMYwO90c3Gx2qD9i3OBdzT8SX9ee
cH3J69q0hjPbkUT5AbMC8+wE/TeMus1ZZjneqi4q8h/Yl3yFR1994yt1MK+/kqNtOLj+epyB0k2F
DX/BclqfWf4MpXasGPo08T4eaKVRG+0VsNrA2oy1lhB3BMD23k1B1KzljLe2X0nX4yv1OrJnAnb6
SsNuX8nY2MfVM6HOc2vulZ3dzRjtZAZqs4XjdcXPmp32V5puZzej7t5m4A226SuR27Jr4L1lE1sX
JPbB7AabSZ4PuRfwo+PqaZzh3m0H5hvuNe8rfKV/oywunyxHFvydwMHNGROuvxLDvRke7svGOIcJ
wHQ8zHBxcCX46dl3wRzP/RbHNZ2M7NkIPAASmNud0ZjTg9JA0E4INfrvysf2ZcHsjqG8Ielfa0Qn
3qhYby9hRo3X2E8SQMO9TupOY4D+rnMTBEvT3ESBYrF2fOcidnAKAG4xzfMEk52zAlwKrlTZiYXv
uyBdPaAUsArpyH9T6SC/+nj1cSNMWnAAWarmDaZj1oRLVcGayOjWXtSqnvZ+ihsEl3rnnrcFgJmF
SHKyIgZtIvXaS9P+XBqTA6iAeSRd1qXtOku2J/WDmRLdfd1bNuk8HYv+NaMW5IvONxAiNM7dQ5/W
rASoFEq5yyRM39WggFyxtNrsv6rc8m+HwaDBJT2iDu10dM8QKTDRxoEltn7l5ulFDT8HPULoFSCg
/eG+NgN5Y1jKe5Khn24rFysB4JNM+2YboXbwIS2VW9nUBBloUaFDPDImlgzpxd02KYTxyQTwXxx8
kQRXUeeJF1KLUTzmOgYs4SNXwObRa5j4O1cnGlnGVnvmAn+pfspF/lu/+6B+93dJ+N+f6pZVXtXP
36tfT3V//5mfhzqOIxTwCAUmBmAWafiUA38e6ziswVLFOcwBbS4Le5xb/kkLBs2KTRtp6Kvz9fUw
+D/HOqTj5uyhdBwLrULwJ8e6V2PRL8c6GopzYxHjIipNPC/HhWK9iIUeapN2xtQg02ADRpUw88e6
J3+3PqR64SFtyOgjxSmbf6KtnXOo24UCFRJQe2yhKI+2oH4SEL9kXZQaZmIKcRqBKXpKZmVeJ6h5
shRg1nZmKSbJuROpnjBINv5p2O1COXGtz7rTU7ACateB44zPjR6eAQRH5XvaIvbBckMb9sviMIve
u2VmqTwBtgRxSv9icppplzDQiDe9hbqByXHt25Hyrv0Y0lFwRZIM0bKBHeaLwjfJTnG6kmko75hu
xgXzAplzkVPhtvm7t/TfUfPBqJmtPRSK//2wuQCY8/wt7pofbdv8OnZ+/sl/4MXBXzTlqC//86nT
M/mn+G39RQ3bQjvqM4TITWZc/TN4zL/4pml88MdQkKLB+FdNhPgPVK1IMtAp/l01/5PB87ajM1uL
0PIaDhfTj6VKgTXCnxGa2PlJ/hJXEQ1Kn/g7ti8f9WpPXclEDotyGD/zG61XXmJ9nAaDK1FEXwBM
ehJlNRD0FHcfVVOOayk8Na6BRhnlKJ70+Zf8ovlhUx5ONYdLzN+kXYSdftX0nLhdOX3QDD5xSzh9
MWjPbTf9jYikpwMVVPUkdmOTvWR59hJqyUvKf/7yXX36eyZ7F//sG1zG8e1ZToZo9KjBiRMSR6Uz
iB2KuGAd+FIu2O2SbDAk/8Gj41tlCsVrhuviWAIbCb2wYYgJSNOEbAx6l8FDNf3zukw/uCnqfb81
XXxuykUfipJpTqA/1jJ5feFrnEzFLlYqW7jdeDNGwz34uXvR9/7q/Sc4V89+WSEYQFyM4qLLEuGy
jM0/5pcvQoO8zzJUEasq6WR4QOx2qS8JEdOSZ92PCvIUa2tBZOmfa2G58Kut/lUscPzq3LrqTKrs
YidkUt12VM4XTgBREje49fdE/W/74HPv9c09ojpkVkB5waj+/R6nLiUYmeAOfFkSoAdIujUFvvD2
/Sd56pPH4fCvq8yqgF+epE8Dvte6nKsEA6TTerjvC1UeXpev/78rHX31ZDLGVU9zZRfn3bhyh/R5
qqBB/y+Gl/72pvB1+PQgqV3bOHSPPo+KbptfVKKg02xWK6H3xFOOoh0+TXYxkh2iVysjqA3KbY6z
02vyZNOc+AyLRMlDLzG4LFUF68bH47OsqxJEUZwUSy8lzWgGum86L3sZoS/so8noL4TXkC8qpsZd
mEElF5Xg/8Ipr1jrmTKXHSvGzhtkcU2MhvmQeWa1d0ijeOqJZOeUN9As8thWVCO0T5XyPWfeACO6
GTllLbKSJMFeRva+bbFndTS91gggylugiPYBcpv6JkNmeXIC+e3g5a7H1K7OlN/06TL2/Lhaj3ZO
ERwkJaYTfo9Ga/65CLnprKd9VwWRuIrMqVq1+J2ROFlhSJmnywOIOFYbbF2glRupAwBJZeevtJpg
tULn7qaCiasAqbT02tKkusbkEkcJNEEQYtAqqfkinKraZY9YmGZWT1xgPVVnhk4T0S8gNvpBoS0p
TpoPUdw7Z0NkpE+RX+X3riJbUDaW+CLdwnwIuXex8MBafhGF3U38pp6NU+zRfeNQNjLWB9cGHavZ
dX5PZIdz5mt0zTQtaZ9CHg2sQimu3C590Q3eaQez6wHq7MvQqPC2dadqT0Akv75pqrMxR/GxqQkK
jhjbHAnBMrvDDWwEe8+M3i5D6jPbPsot+ntuMnOWu/KQRCAkFsSSJpeRRaRo6kblCwUV49KAm751
uxzZrKkp31+8fvZ5Q7sWLLN/Hrs8soyz8AP6bBDfdjwuiVCN7vwJhB1kmyR7CgBqLgqpqhX46bRY
EaJZTdBUazffJqWpiwuj60WwcuOwf4xDoRGKbfSNz1EsSyhf6mVN8lwyPfg04e6GMiteqCRVhIlG
ROq1zJy67sudnRrBfcXZ+M7iDJcu4WY5QABtensUIuMe3OFQBOc11jrUwwQcLtpwyBy44CKqFlAg
NXwrbnDfyJphZ+uTtuxtlrgJUihANjEz5aCbxfd4vKIeQX2ZPgeI3DYEM/UXnKINUqaCPt82fTjc
qDroH6d6yrZAOFpE8FptEncHdWdaT6mfyQXVMZr6BHwbX7FUNt/NibFla+ForOjBNp97rxVfotR2
CJbMmUOHih9bd5p1cDmy0u9QZI0bGW/CiaPsSUZmeaAFUdK5b8xlVqcvVCkD8vNc68APMTZQmseV
NjZSreLCjS/hBRNMHOUzPJI31FksffBCcqKOkQMQvhDeknkGUTIWQ/yjFIGzQ01AxJobuxTZjO5R
NCN9KEKr6kXQ8SFMyi/BtSUvDXzshdQgVjZGvgUG+6PtiEaNm+G2lOaurfqvXTwmh6J0TbKRhXvG
Uuhdxx2DkoDHYa0beX/Rt3WwjjLGObYmcj6Flz34hpjO4JVtismj3DcNol0WKiPLPEvShBS1nI+a
WXH4FOdiXJVdGlxZbCo3UmPUZx2Nor4X4cJqCAmYama3QhFVa8zrrrC5b7NIn5NG8698PE3k14Aa
tvrWQL6ojLuU/tCBoDeuxoT61AUhZqecjNUeU8XaaSaGUeHLAB/gTATSarI+YUpqy5ge+rXhoomw
dWLrHCbKumb+AKrskS0Mc9qsydIOKV+ElNM6/xpmbH1uKFhQsLb4DLuglttcLzpizlImMbOrVq7i
0rSk610CBm8Jv0d9i1GtC/LYIVc2sDax2a/rJL+CtlBtYmX5vIRCXDVy3ldXZnWWG4KPSRFknNAD
sJHS83SSMFCrwqWL9jrrqjj50ma+8WNO2l708zfi6JNBpm6bXKbOEG36kYK4p9hJLDStdQgycDYN
AO0llENaEtbEjNhWw7Kf3OpzMvCEJo+2/qB79dIGgY+5uWXmzvW6xibslne9iMKl75blIZy64rrp
mHu0iNlDBQz6rC945lStNhaFWrrwfXJphab+NTBop/Ua0XVZ1V35WZPvGlfviXpF51oEkXbR1smV
lVj9o5amzdU4xO1FmE4P0HjVA/FI/sofoSjYk+HspiCZ1mVMYRAqWfgpz754ErprYsUvVTQjkNrk
M+P5vu71aGdifIfJX8hlq1v4RkZiMlkWoy2T+1fNqTrinlj0ZlHkXkvi/B6uanmoS2YcvfCNu0Q3
xGxLVIBIXidZANvoR3kHG85eapG5g7dk3S4p0OdDt0Mwa9fbMg4WphELtWibIC0XdCaZzFIOeZJP
JA2KpRHp2b5UUg9A53qzEQeyGCHyKF8WubDQBFqRbHWw90rOOHPzc1OYxUFJqzjQKNEFweqdPFAi
7ladgWA3X4VywIR6NipzKCYWn7xm/is8Fd5I2mH41LIUUrGd9EV8oA5qUdKDr9/7B7vvqnJBwd+i
XMxeHHXkYoJ889KMaYzihHzSH8LBw2ckkbcffE8YSzXC4mZ34+hr2QzM66M/a++Wbd2iYHI9qqWp
DVN62fhRiqo1ru0VuR7UO5h7mic/0zNqGUN+q1JrAP1quKQqsrm2k4XwRpLTc0LfEqF/tf1uJ9KU
HOmRPrJNANXGdBlfTBz9NZ0t7cKwSi1dtR75jRpSoy3j1LQWVQpKv6MSvDMlLupBhs9Z7GTku5CK
Z0JZXlGUNB4RBw0kLZLiRTYraS2lbXY0GwhFvGS4Rt+i3MOynBmNtsi9IWBrqWn7ZKBLv/GigvnN
dpm+7YjdCacl5ADKRsW+EtzwLkOaWCz90em3729738oeA9ZOny38HLppoXv4fYfdkBRtd42e7yQL
6Mo1Ff2ZqKOT6NfsEwi/SC5H/AnxwpzYV2QBaTEMeOcMBWhEeFzw0UHtjbh4/j1UCIAYgdB4A2Lw
IjIn0M7lu7owSDYZz+qMOVV5JJ/m3U04ssy9/wTenAwxIyAF5EoU8KlzHEkhGrt3ikiJfNdLNmEl
8QwsUCzHZRlXZ5oNfvn96731gswX9JxZSI4y5I2ztazZ4NhuNjNWSMWY6csVkZdlT2ZPXTy34LzW
WYMxDRmj+vS67CjA9OTDm8rYxEauLYkUcp7hjPfbgViHDw52bwXO/D68lPitPdg6bw7lAoIP6Mcu
28VFYR+6vileKmuOAletavRigfgLu2qeM5AQMraXc993YWT8YmGw0U64CbYy5cEn9341mpw8m0SU
BV35zjmzAW2fl9huzjO3CdY0IROxaLvQIROQWdki+KVa214R3kI8s58tJG10mfnH1teQz4whtYtF
OA74EZMkfXpdFcsSHuJSTZn5kdLdmE+xv51y52fBjhKqgesQnXv0cUQdkFlWr2zXYraEvttUi3bA
X6Es+1EmQGw1to0E38fmxqkDhzDqPyZGIEfC4QG4g1fCZ3r0C/ArKhcDRbILOG9vHQQgZ8JWH00D
byoWXIVCBZAh2GHY+Y6OpF3S9aFbVsnOtdk8u8AjIIS47VKaBOcu3AyG/phyeIgzNr3vjwfz7TNm
i0LvcUZW0jg7Pg6PRmZjM1dYoBoVhbvcroJzjSjOp6Jja9xUyhmvAs0J7kt7vM+CUb6QFa/W7diT
l9RWZYzmJarpEsm886111Aq2k/R9d+y/g/O0KpvvMkSBtddC3ON/F//+W6/+oF5tsVRQ1/j39eq7
HyQd/1qn/vknftapg7kYPVfjjIBphtLz/9SpmY3/omRLeiYcFmbJ+ZP/R7vnItBjEEDDshn+mH7+
Vac2HQTc6JdYG+YODbrqP6lTG+Blfh/6cAdw6rESzfo4rJavErpfSk96q2m9rCp9r6RZP/SaTZ82
H7/5g5kTZK9JstAQjgxw4m6wSV00jegf3T6VIEG0W6nXzaH7f+ydyXLcyJamnwhlmIcthpgYJIOk
RIrawCgyiXl0B+DA0/cH9a2uqkV3We17k5aWmZKYEYD7Of/IHhUOvrfd292kndfUclPkPGV+m+jq
/Ji8nZd1O53N1kf8gw7VzMSt9ZzVerLtojIRu7W14Z03Y/TNB05Bvfsp6sGcGGGqrbPgz3nY7/1+
1D3aMuZlI5aUN1Q2xPemOMkP3O66N9OZNY7Dz9pvJaWoXtvUxiUPlEtrppkGMvFy3RaHvLZNMv5s
0rKo6WwrX9dZnWkiTQr6YY2L163mq71mAhMiOSydE0luAv9IMNvqnCf6R+gSYHDzyh/pqmnTHBre
bvzNO6f7KNvU/8o4RL14M4USQzIivpvdyBdeob+obSRNRPIjiGOlOvMO39FGPYYb5Hcpavk5WiQS
qMNM/vecbF25j/FdeWqyrn9XLekGIQkg8sSe6ycLVux3TgeqJIi8ZXMqXrLdLBaqqbwfzLY7leby
WnaFdUTzzqzI2nBC5Jdv4dBk+VuhiiVL1rk4e7667+zxDt/V9CYyOkynWtzouqZ5oZ2JSZoz9xOe
bmFtX9630hGROQQg5WBvqnpVs2RgD4zy4lN3nxXdmFhpNb1s/kQq/aY1RyqUXjXQjNDx+uUovNw7
+CbpiwE60K14dWvzu6sLebdxDIYcxQ9bPnhRM8l3jPgXCPn2VMmij9Eno8KgyEkQzXLX7xDfOGw3
tpUurMzqtde1Ip5GrUuqZv4HSMe9b9wtvVGW5uLqVRrrPYOPsNK4WieaMGZKytQ2P5ql5bJPz7tA
hVWYmye/plM93vtybzgklvFMb3NxIF/doYkhQ7UmBv9PMZnzkQbD4o+fD+qiKAyjRMfRnrN+pVOl
zP5JrbR7dDT54sgCzKBZ66PeN2wvRV/sKIRL1ZDuhhYte1rYOtNB+o595lzIDyMagUNGB1/k5Fpw
nN3ln86pmrPMQe5Szo6QwDyU9qkq/nSW3UWzQxtQlo1ZiPRHxF3H+C9a6oVRfBNko881Fi2qkH1T
/TCcVkeeAWZeUzK+tQBbgkoYR2pvDrat0KpUeckHJ8BjCQ5iTc74e9q8iEkoLCtErKGYB1pMplWv
rs1cTXeuK3njp9En2sPetG9kieRmzpAITth5PiH9Yzlva7Q2SjvRTzQ9o89avJeaTombq5tNC2s7
Fg89ZAPau8LHOkCTQ2TUtD8KvGjso8aWHQv6Ni7tlI0N9jjJn8aDVW1husjPqR5oYkjn+YZGyIhm
lmvQA+yiIVLE9WsADNOTzLNpNpI4oEy5rEtANwRfTaStrq6igZ8WEFgs8tsYhj3Sekn7A7U4U/69
liLgXaP8fAP8GHrcUb4j3oXD02KGuZ1vB5Y1/S5vg+aIhKmP8kEzjzppuZT/LGePIu8jeB+nhAIB
7mhUSxwLNM7q90SPfrCSNNhqShZoIDL97ReakuDVK3qFU0X74JV6MwlWpeeh6lCBygtVG/YDIVhV
jM6mvGu14gs76xgXVNu8NmOJehLpanFPTOZshJglrXgzGuM2NOnPoTYrH/jQCq69XXcXI5AHltn5
OuOeeSaySXshd8D7MBuniAHYhmhrAvwvU5bvoYLKNJO0a9VhrVf93k3XLpEptWiZlPKhFuDd/D7t
odP09Tjub21lp+4TJYTWIR0clWhDnR8J8LsRelYkxSpOi6HnZki9xn6X4NpYGdSe0Ie+szc4J3tu
gs/RFE+esvMlFJU1nyxf/nLXEsehrmsJ1WdnG2NwXE2GZYXS6OV32tl2ggFeu2Mmzw/+PBm7byZI
+k4V4Zr52SFFbhNSBvdQLH71uJd73a9FgEJ0xXdYtAoFEa0h0ezR2SVtMzvmAUWdeIL9iC7HiTV8
PK5aNnIGy/tg4tTaLOpVAtznkS5Ve5YVrVfk+ji7EvCZ6DuT5siuSjq7qUL+34LTQMaKtg7BedTn
FF8z/h3PDZrPFT9eomuWjCZD02Kysoa4bDocuDQ+iR9BUQYxssKVdFvq1YUczoEWgCJo/bcavJ9N
4XXJFiwTxeI9OSNrsEWabdND36r8ME2NumjV8EXt4X0t0+nOUIjBNySGUQ2z8cgiqV9NEp+SVl/L
w1JI/byRpHnScPaEQ08F1Ny2ReRnCBvJKQc6qMoafKTivBvc39uG5rz1aUXJK/kbML+6c/qUpXNF
n0g66xr2a2lceQbEURT23phRfZOkGxxoCflNJhhySSAVkt1XJ71POyM1w7nk6Ad4+oMAagGvlOMt
rcw0ytG2PlDIMHO5I2Zz9ey9M5zvPhj+AdqqD7XDwDAr+60ZJ1TKlRhea3+vAxxttLiTkt/jZNPo
KkBQbA7R0ENndiNjsnwKzK4/65Dr15n4jcPiVb+nJtVjDtOOU7uY34DZuDCk9YKrFUwrI0e0VD7n
OnVOf8wWv1Njsl0TO+5ia/PWqA209iDKrbkSqrkP+JsN37P+EXlK0Sv5TOES8DMseYV8Lxj8V+Io
tltliY4PlFItF8qFJhI+MHDecJZV+c5rX+H4Wlr/x+A5/FpLX1/GCeNWrRDI1EH2NIl6uTlgk+8Y
sl5g1+iBqzM6cDpxsiafbh+Vlz3Qb8oHnRe5/RM9514Iiox4lX5i40c2o0F4Gd/0vKzxNlBQRCRe
gIy3M7+cVrVOvPI9g28b3eOMNO+kb8qDdXP83yDb+vukq8+S+tjHTbc0GlfmfKbHSFqPTuPOCX01
quVk7fFykSkTBeZMn0zqODwRevM8+IHzvKw6YDCnJmWAtJ6DyFJe+C1GwqD2FzXjOwUD6sLVG91j
3xsOr0zrEiU2imCDcmL3pB/Vwqu/ThBm+hX0ovwl0Af8abPhwnqGV6PsaOQaMuurdoXz0rqF+Wlk
JeqgzXYD8iyLCSfL0oHXFISEUG7irOpTr/067rtJvGw4Ms40xnn3c071UNC6tw01egoI6cUz14E6
GdpW8jhTZPyVZl4T5YRzPAbSKbD1jzY0UuEgYV1IlymsPuq7fqvjcaA9qsO58TwiDy2ilY/iQeFu
gSZIOyeEZZmyeBt92cSzIriE7vX6mBljSZnfIg8GeUFJz891lKOrHem0TZvj4NXFG6dZ9cYVN/2q
F6W/IMlKT3rpFWfdWZh404HSHkpPyrDQBA1brOr1a2YW5QpAvTYkPOfjJdBMXohcR8qN8DK4mMM4
R3mjDBq57N35OWd6sulifJKbkm+6v01fTr+QmCS64A71qHwEEhx/doQL01spulLG1kCNc+NAOjJd
ba/BKBs8LXAOy48Mh3MQsSdNQQzpZOGwhCWZk6LkfbiDl26axE9r9+eCBdD9BSdWbPHsq73bb7ID
XsRRyXAdXZUlNjDVg0tb4PvsUX3JsDK91FsLfSXyVruvW5oa4bLbw4iDxI6bTdXnacL1WPpl5ofs
4JofimZp3qBn0yf0ae1JNRyvYxO8LA2zsWiH6U/bUMeo5V55cOWW3Y0tI2ndzoMMZTM3P4ycWqpd
DnNc/KZinxfDYW2wDFHRVke9ttXIk0c6fhajXZ5q2xnHmFbRJsQqS2dbaUzXpt0oAzZLgqI9ld3M
3krXZ+wCY/eoslwhtc2UPrhVhHcYUvOr6fNgxW4x4RKFt2PcLHy6FanKWuyXTmZuBZk+rZ3vjeJU
BtRNhUu5zttdrWwYH1EaCV7JdowtkXOOKr9WjE6udZK567ztzokpptOh905jxbv4BwAojXWNZIFr
Mc8QazzCY5nQwkWxmQl1GlHavXD6yLG7zhL51CQC41kN1AU1xqAdN8fN45la+MtAMth55JmMJ2kV
176EIU3Nyftuxs7+1EEeiX4rRlke6Yum+zNIi3fDsIkPsoPlXvI+hj6YsINO2ff/6fw+O5FlzAhu
SBj6oRi9161c9AT7xmYngcAtJUhf+9AZrPFU9g58c/3QeXsGIr/tZcOEu2dS9eRD2UiiF8O5bH2x
RGZj91CQhtVj7CVTMquEDLHXMx0MpJkpNPwRnWjdg20PTUyOmf1TMEUmNG8EEfaQMsm46xjOhzVR
5iiTqfbOWt/Occfi/iyzIjiMlW5+UIpin5pq7MO04mSqu94PaYbPj3DiM9ya41/hSKAkAF2XP3Wg
zUdikx8tlQdfENOPu5sgHKVuRr1pruQe1wOj1JRdK1ZaCjICe0l4boZDj0QlGda9M5KHUg+NssiT
Becywm2u8VRp1W/BTB92Ackt1L9ZsbZwk7QLTTTIPqWINF2jO6q0LPreiUVrA097lNa2EkufUxlV
1feqmrAQU90N7bhodVKvef5P37s2JehFwUE7ZKcUnsquBAf/hMltrbF8bGPdJGMlZy6dZX3KpR48
zCqrkrIt3FOFRjUxa8rLdExnl0I3bj4ejRD9uSIBtM8+BGEXcdth8mCwG/yHShvGSNHZnhh1alNG
HljvWWDsUngB1NsUefOu9eJ9sDx0C7N/tPHY6WhP5i/KSQXyP307rw2dFdQewkvODr1bCpMDUXQW
6IOXuXQswqMGVp7MfFu0YKpfvc8SkQEqb8NXW9a/RDnvz9ukd8kk24p0e4vCLEyPYV0E6aUshPNR
CZViKKL+jpnZ0COtpdU9GU3uvMxWw7Vzy5anRXhH7O1eZI52sTdtVzfwB12PJ1tNfjIj0nkQknm7
1Gf64Xb4R2FVPwcDJbvbQmtpVvo63fKsaCX1ZafGptxr0QbzqZR496t+/JS5oh4BO3KI9867IF6O
83ztz37vDlzAWnUxvWZ+2qo8O2TF8Id9jVFsbXclwEZjbDv1M6rbWaxvs0xFCN5zb1lN+soo9aPQ
hiHyRund0Q62RIPaGBy7/JwuG32Y+aSNcTtPvwNjuF+MFdV8ab4SeVFF5Wzbh57Gp2iBj3nLlQFf
iJE7hikhnwRk/se26xIc4PW7ds2vhda+S0RFqBDzl9E1vknUZv7DH0ivaN++5J35jv+lPltza3/h
vBpjPRutuNeaVwXR+d33jUajeOtj3wD1YPhWPRk1m9s80z2tZ2GHuTKWvY8GCdnLHKqZ7l/sXMvz
YJCOiycjTYGd5LLQCGmvBcN/Y7DjKOdYTVbwTLmZI0OEGGj6yxnhD1xWLjXehCZx9WqkAptRcisy
HF8ZNfQ2/zv3Ven0j7NrM1gbldZBd1WFEVIpiqJp9mtDUCme9zjOXf/M3/Cvqtb/Nvde67Lj8PCL
/BL0enVZHS5XDAyfadVPw7HSqixR7mRjIoHcdmp12Qqv4lU38DqUbVRjGwonc8cC+72BL5i8EIB+
3t8Jpjyyk46mwyScCZMjwVXjvJxIWzp584AaabsoHvioht88V5DfaUCd3VbjhyoH79LjhzssFk5+
jzrLS+8A/w2BLqKWUT9iMkUXZQ/XMZufglJ86U3BE5+uThKo9mmw+zYGmPHOWOApfNVkfmR3AUDc
Gu1xMW0iX2xxJ1Otj5fRLSI0R+TY6KTwIQzE/1mynI3OJM6tzHSQC7kX2Tlf/ZIGT5OmA8OlSxHl
3fq7ygyQM7la1HSMRVhK60/qzMYLUqkKLd66jFE5dcs/jvDmF84+M4SuGamzHqbLOABG6UZJhJtm
39fU0YKzFAWiCL0i8txt721ZiyjdMDzGZrFgzPQwW3lhqecEmHM/GsHWHapipTqdMtN3lLFWE1fa
tn3CKKUqMtZK++jcZnz09Fo7lVx4hAh4niLVEiLLq1iRCCErse9QrDhqWHWsZl3/MGfxamV981GU
hv+IqTO932ROUkLhfmejgQ4gyDVxGYChnzZyTCOn8Cj17At9+ekrZ7qZJilBD6PyO/w5XtMdQUFJ
wggQK8XbFrgHoysML3arQsW9WbQj0XJrfyh6mDAbk8KDUYzOHBEPap+KdP6xZs5PJgTnBVFed8iG
VZ54D9bExePIcuW/kuTMCZ+35kumEzSBz+rRN0QKoddqUYlTODI8kziFmiVdu6PqwrWIXgZaHeSM
R47UBUUs09hFI6q06WK3nD+hi8agPGbponaQiOiQBSyMmaYh7IFI75LxbqGkMfLcbnwde3u4Gwbf
J7ei8wK6JXUwvrUv02jlXHh3OxVYD0vh6D9mfgM39odpe5sqidqr91JAIwDqPbZhFffW1E9Xj6dn
iPR+kdQwt8V16/t+jLmwglCOU8bEtC74yEzZSK75fRLilHlvKtf7bY9U/oXVVMpTj1QRvZOiw1Ug
7kR8o9VzZPuWenGmHnVFq1eEYrOG+XwTWvBam4Lwkjwrs5i6ZbpfwNQQHeN+qiKLFy3ZBkXAkCdY
vBXW84gRtOnj2SLLjfE6gSJ4WjXGeoSb+qWvXBmjM1uOGXWwTyqbzTfablsVE+/dsK87xg3Fj1GE
9UAJjnBG7lPOsu5GTc78ptnFdLHyAVyGGDH/fqR29w0dvv6gN8t6NHu4OZZXYT1hRfPwXKasLyO5
KHealpt/1rqoLlL484tpWoChypx4S7uWY5USTb81mRnJOSkcUfJSLrt2bVpABQmBCbLyAYRfcp8E
tAndlQaRhwfpLg7fdFMmqRyzMlaVuG0ZciJiunszsYChfuAzyy4leQBRW+frd4059j019vznzaW0
CKRjfMiDoMAAUxbD2+Q6HRo8bt2ss7nMeKRilp0iIUKyPPZIG3Vs283dSDDoeV6oAu+FW12hrFvB
ZG/o127rlp+ybKXilC2aONcWO3JHO+U4kdpTXw39g7PSx9rkRpaIecMmLHSbYJWKp0QbF3lPUJv1
C/RW4xJb+h8689117IblMEmmf+BMD5RGy5/RUs2RH2QzoH1XRlkvmvtJBp/aTF4vh1N6cnNHIuXb
jPtg5tWwSpME2cE6d7nh31rlqvOCGOTiah7uBjetY1uydUxMjBF483gReTDda6NXXdEh/8FYZyRz
uuqH0l8/srXJI9Ou2Az8EljRSNGdDOP6qhVWevBGI096c7MSVAD+MacSJprxmJ6ppAez6aoWv2ng
b3FuKSOGOvdoaO+YZfUNF2dtrxGrAmFwo3I3LjIx3XyvAwc2grqOW8ec62fl5EW85lw2pVN1SO22
ubpq3hAvDvQNGKvBpNHlB6PyN5yL24NTbfxzPX0SZLc8kqALDjxXr4Ewf1kZh7WjEXRoW1sMUvIR
tKMbIgQr4mXJs1hoNVocT+sOJkzzia7Zo52Vz5uPqbuzHScKsPSHWbY90qZi0Z8+vPViKG+Q4Dgg
zBODlTzOmz3/1hQ0iGlpvywEHgd9Y0JWg1Yce0znofKnjyYoh6dlGp6mzqzXEGUQV7uxL4LE2TyS
rr+3x5v5eWh184qw/cvWvOm+M8nEHTn/wwIaDKAnsH/JxZnCrFHXucfVPNbD/047+/+09X9DW0MM
+HDG/3fa+twtH/+Ztf7XL/h31lr/NzLvCJZhBNh7C//lrAogrG1UIq7poSEyiaL5P4y1vfPcRDF5
u6Fx953Ac//Llmjr/4Z3AlEJjRmkbO2/6n+QK8Zb8F8J611MhIfMNS3iVU0PZdF/VXKBici59Qr/
og+NutNKwVgG9/esiAf/atoZIV8qbRKbaifjVlvT6oH1YXwngUKwHHtCuxmZx/ydAxjdbEumr9Vm
pvbdUCj1mcuizM5EZw103lMYDxigtuwwcUkkqaq919WRy9M09pYIx7Wp00tO+vLXPK/OdUaZ/5qr
rsTMzoDWkN7ENcA+iYlXWssZ6qA4zw40XJlbA5LpNnBgAhvL/SIFtf6n1b0zDO72UAZqJthzsJ8r
eqq3GGgk/WZBbh4zbb6v6imHb22L8n1LreGDkKr5TWUkP5jsKt+aZfUwgJmDBHlU3q0Hom1itVri
VjqZut84+SBZR3v99hpNe+rakvwvnEPZA6VAQMZ277mIfX1u2QVe8WrmpLUjKd+4PBUxmx8EUJMO
76YiceY0f2fPImrd8hsfZtehRC5o3PplNfL8cXKmM4pRSqKLpc6O5K76F9od56PeqR42qmnclybP
ENWSTFF7AEI5vbGdYU4b9QetwVCBTOaLhVb16CVHT4/yeoZrBAuMzLQaLhP8/95OzSFsEnkR1YMK
7kYOWlK3V1AePej9B9RtQXFIaYh5nr2GFsk1706Vpos/uZaiNw4KYqYje3OJXakXeTE8X4s6U/Hh
cJpLMoHa+tGAjdRDP9tKepnWbsIY6s2/arR7IWuP9O8MBrk8zLcVsgFUN7jgd01lnDVLmdQkuD5S
Rc7kqophDS23HxC+K6YtvRBQeSUlV6GbA9txmH4LfpfppMttKGLqSrrvBZYF6/1CDCvJGJv8bEfL
1U4siPVrSjXHebbaAbZnLS1E0+780RuBf4N24vDvW+cQEKTBKmANFrN0gDNfFcbyuEmRla+DXqWK
hVzziw6GeNOkPHrGXAC2e/mtMYPVqL/4dk3mhLwZCz5bIF0m+itXIRrjB91FyPbAPBrEjdFxBdpy
fl+cxT37q2H+zHz+jFSAxNfbiy1AXJfWMpBVGAYJ4mlr9AcNsxB0eYnxhairyypt8Lamani9rTFa
uzHqs2pB0mGM+73RJQISPRqkkR7KvMJU7EkzKVRATul+T9aVcUdAi3Hf6WA1qrOfdTug0V13GIvZ
P4AddYJ62vXkqoHPfVKqbwjRWNOYYY8n0G4H/QGt8+rGQkyEyo1pcCjKTV7MZqRXsWRbtFSwXCcE
4WjOm+o4ONMEstdsw50r2NfMcmpguPFnIk93nSP4i3zWAvGEtAHfNGE/aOx/GhrHQO1XXwSy2XGJ
ZyfsilL80DC4PYDGexHYcc6N6Rgvo11xavkN/Fkg7CDU3VJF8F95WC6ZH82mLalcBtGx29cACw6m
Al5srbNOpcyeXbfNk4bU5CgdKIIsCx1QSYnaP41AEpGq3P3T7pYfOhF10FtrgOLB3sDLXESJZmk+
u3sPIMdThZdpdM6IIsAZUBMqpJJiuncI10oGVarr2jjbm1XbNkXxThnnFfiXor3m4k3S++F5znTX
LzBTHFKCM8XrODvCwkm1T/giVkCKT7ZHnQSfsGiz8kawVv1PlfX+qaPZ4TRRmXJdDJxySSYydUhN
iB3Z6k20CJRyWVEND82EzckbG/+uGs0P8srhrLJiPihKwrATDTJpxKxXvIZt/rTUeZWwN7d15GY1
n7ZplbyovhYEn0Wxcon41o5WF0qqKE+19lo4uXjEI7Z8zbpDQjL6gyOyaD3RfbAEhvnpMAq/+TV0
vn/LJWKQKOPr/1X6zsF0Jo1BT7WPBhR5vNaZ/gM/JyTWast3z8jsF4+wyKdhyBHnGIN+qHt7up83
6Z9L9EskXoK1JDSv1Ry6eTG9MBF2Fz8X1ocleKRJk12uyhyIVDd6cVKaYzwK4VSRIu2Ft2pZXxi9
XZ+Ya6N4kHMgr3qQzlcgLGif3CmjuRQVM6PPkVlnj0YgSrZqrbhp1eT5YTX7HsE9VhZbpTR3yj7f
LmzR+aGpyuahMOv0Z95usBlN74jfa2EWCKm0ubgyy4qTMFOQus1Qfxo5VbDl/fbDmi1g57T0UPIj
AyKIZBA/h2wxr1ueLldyj+YsrF19r/4Z8mcHL8GLyW54YKvo43UZ0Li4ZOu89UOPbmlzMc2IjkAT
DqbhxI2uPvJqqH9Yue0JiFmyGRfgooiCvC0qeSovLJJPclpFufcYG1L+gicJQIPguoxK/wXDT6h9
R2Zp8WY7Zkq7i+zciZuo0v3ycetI3gxba2qSyXCHeMUp0CS9rrYvX85uklZrC8oPqxDSsGWQZjIu
aZjl63Rc9ObHotRwLFBmYWIilYevso4nWgKerH5lHW7peM0AnwYX1u/v0Pf/5+P/dj4m3fz/OR/z
nKED/i/KTsbh/Rf9a0b2PTSatJEgCALwh7riX/37nGwwDDuUje3Bt6aD4vc/5mRzn5PBlAle3Fvk
7P9QdpLKuGtEd8OsCxKGVv9/MidTePRf52RyB5iOAwfHg71PXbuG9D97igu3sEvw3PyiBgO7zNLD
Ee8z0V3/N6Zm3RNrbFxlL2z8w+4hdIoUcaVPxF8GBzCcRhZ0rEt7As72NwyH4H+2cLln5Ex/43KM
v9E51Z6iM/wN1Jn/huusEK9oBk0xX+sFF1lYp4Q5hdPfWJ50T+ghFhAgWOy5PdvfCJ92T/PZaF4b
k9kgtj8C10gvQqTIzm2gzj8BV+6nvycDSQCFJENBQJhtv7NJdGSZTmxki21eAxPGVDCA3i82G3sz
T2SvYm30/sYR0atJNBHhq8ULBpn1SeUkF42Z2Tw3KCrbxFOdlkcljmMHLZ4OueuW/XPt9PjqsmVg
NurWU7a40Nv9WDDw+UdVmID2eVd0B6fFuGuS78SHCaNuoAtIh4MtPfOt3s8SslXrF8NUbhLk9u9s
XntS2tYgbjfLuk1mOZ5nElPi3DBv+BIFL77rJdpauFyeWn2zPK0mEHB5dvRFRE5dc6v29BB9uggh
jja3aDR6bXVnNE0d45UdnufR8vjYqTO7F5OwH2iWJLxYTtt01ZdkYF5+SPux+S5nNzjMlb0ehEO/
bzZ64hnD/6eTpli00ZRHrpaT3Sv4S87VHtgaVKGHTJQc+su8dLiyi6B9KUdhPTMWqTur95ZbIfQB
OCn/U5pW/gFLQf9tpu5q3VljZ9qzlNm6wtHtSV9iRXqpx6oBsa/FgwkZH0k+kSgNqqexLuWDBiMY
FbyxPyu1paEtMCGthSBaTzlmYjj8pHg/MwaXNPuxkQ2DUtZHQhyVbYd5jNlyTHRI6DvgQf2y6tNX
zX9PdJJdP3kY4klaVmnw7BVO/+SzoYA14g4P+2zbHuxdg1X2s3asYPWOG+0+z7rJE+25k7zSz2Pv
duWwR5eBAtAU952ytvd59JwiYZjOL3ZJQnBvV/UQWtZsx0NVLccJHvygEcBG5oa46Ll7P89i8ID9
GPCYHMi3LlFKMpYwcAueQUyGwJVTqsnI3eSrptWHXGzPfgHelXp39ozDUgztr3WZyltujY+arF8N
7O4xxOwzk0SdtH7/KXrPO5Oe9bparJHgt78bb6whBiAmYDTNO/SMddTu39T6pWUpRO5O3ZB99oba
AufjGqQnlBva/UKeCnVWfRYzmLxzGIpHs2/UQRMg43WVOed1EPar7RLSo0qPLtV01EMN4pNWmouX
5g68j4nqIiXWzmvGY+0N5rkUl00WhHiBNg1y2xfdhzZFtor4BvjRJjBQlQ0XeF8cKhLCIrsqBdGp
Vv3U05Z3nks+ZhKCrHMQuKR5KQLYWlmZOMz68bjRjX5vj/MFu/pyHlc7reLFEMvTYsvXyVixugyr
g5jMyFtesE7Yi/7SltousRsMmKzbmi5Wc10656EhXq4bSJ903S34UVpQEraJLi73i/RG4l/xyJz4
0dqENxLKNoRbYXy4PXxXmI+6/C3wLx73mKV47GvzjgmjOeg0NxOVAEE8N/Zf2ru+rRy75HbvuUQd
HtnIa9ff2xTAJqeczzNrx7VY1fo7WOFlQrit4YXsyJdWdzGUkoz02BHGGYRzUE/9LXNS42zBs4tj
TxcHyW/OrIdkEXbnvppTAitbWe87Y/AsS++77/QlykxCBJbcrzGOgwrgjAWZDnuXpr09Fq2ZVBZ1
k7OrIQuXkqsNJawP0UD8wqB4xdt+wej5mterMOzTOrcSv7SO/8/vtOGzYutYkc+WEztZvpjuYzX6
uEzLTvkYAoFur8oe3SfFhf3CIsYrUi08eudRzs4vAfVzybdmFRRjWc4fydMP1TUNSLQNLfUIE3R7
73moNd+MU0MfL52p+5dhTQkex2iKjGCQ57WwskcSMeoXn43TC1GWeMcc8IVgXibZ9963RcKC1Zww
dOYfe3N6gD96LAG1WVavGYGykBx/kZNtQXc39z7vh4WinBjuDVSdo/0bVQr5P3gwUKDMQtxWpnQ9
9txVARiRI4nW0Zkstk+1TWiJgHaGUS/euZOzNlya6V7sEFA6O8G3Ti8G0HT9v9g7ryXHkbPbvtCB
AiaBBG5Jgp5lWL5uENVd1fBAwpunPws9M/8/09IZHd0rFBOhMdVFggTyM3uvHVhXDeXGi5YyNsqZ
H7FSzb7yZaRk/5wuxT8nTd0ydAqX8ZNd9gfYiHhKqR8m2o9lTuUFXMVVgnX1uVsGWejesk8tIQPk
mKMNalZYs4b7oBLOM+cI8tmfI7FpMpmSSGzWuPeNKDzUywAtjWNP8DAKg2cPuvzdCCmdb+UUaXfx
zwmc+XMY93Mslymaq/7ntM70cOCin00/RVulCEGKhwzFIj67uQgOqZHmG7x33KyqhOY+/5zPNQPC
3ZXZxBjiJ9PTLyqLhjebRddXgGLsnSllv8Xp6tU4rr2Q6VWFdKg2kv6usHne4J2v4e3pE/bpmu3V
ytKWrCA5qXovtUG9o5cqSASbg+6gDCZ4myROGN6ga0leKjcWqMFLq71ipu+WUACrunFalR245+Jk
15k6fd+E+GJxDcI1kbX+hg0lEH4R60Cg2Z/Yuw4M7zVgo76rrEmuC4RlCQJokRBewGQRkij+Xys1
5Zn1XXUkvgjFCDp2jM9LN24yqpOZmtcjkXR+paPedRKTYABE6GJlNOre6Jp209i2dwY1D4VTBmW7
GWWiDo0k9GyVZ0X9BmShlWQudo2x7gB2vqaTqUCcCGxoKwU57WvhOV4CfVAby3S+IdXznmRU5B9l
2JRbi6FctuERzxRngkCvrQcv5YloQ6AnwFaXF28W8r2362yvGLuGazO0YQ5P1mR9k0MdsV03rGev
jTC5ubnFjgD5IN4RfP370B35vylQOHefWBGKtjSo+mWZaHz0Xk/jWNjqHbdme297rcdoYzSRmtI0
Bj4hkh3fJb1BGwGr+dOrzIplHDKoBbGYBK+x1xZPZMk4zdYqovHUNd2069noRygp0Q7k0koPCTIZ
fe7i16qQN+HESC3Kofa7GkEDrDWLqfXuRevpN50U4Sb0IONtbE+Zt05Gbegybd5VSI8U+r1efPPk
jHVDlCpcnH5yWiX5IBCeEWLJTqmJ9Z2HMAcZjjn7gzkHB4Jo+t0sWJTNysogM+vdmRAa3+nq/AuB
yzJU7Bz55ZAkG636piCKgd3YE/PJ4JsjymDblzpoWD5NvEboS7sLU1aiBiizGgxUtq5WMetJAMep
SD6V7vXFCupHsVJalPFosYZLGVTRS8YA/JGNdLQDe6zRHwTduVYjankjdZZRSw7HWKdGzIeQ3Ddi
tMCJVx0qKI+pSmGG6StwDEZ4NPVwV6MYObKvlOn4VTDPp1Qz1HFwhHHmHWZnE+Dm92CO220et+0+
V1W/DT143FUWWhsznV/UxDh6bZhG/RFalbyzqkr7MvT4vxE1vyfN/NsuWS5BXX+zRfr8iP4CuDTE
z5/4vUU2DGCVwuJ/+A5xFi+m+99bZMOQ8PaY8mI4dNxlx/QHog/yJS2rrpuOi3z3Z1v9xyLJ+Afe
Xc9ZXLSMFUmv+U8aZFZPf22Qwcvp1mJ49kjiEcY/GdRTI6g6bhHnxo6EdgiDYqxOheRUYyNsTDZA
hhE3gwWMRvdYaMyxsr1vNN1fUTnbD2zsLXttlNajwzwJoJQWn2jDURVnpotHgyn8crLOjUdngraR
4W9mhtwc4TBUT3pRBfi9+jiz8lPqQcLse5zmN9KMPDAAVeZuIQUXhzyYLJBXHU+iadmGkPS1AQlu
b6PYwIKTeN19Cn6Jw1sfgnNmKXVuOrPdTU5fHU2vHj5ng1icvHU/BRiVtwyk1k5Hp/pe56m+Fgjv
D47VfFg1oW8sd6MJ+onJA3meonGvq1LAjnC1GyrgYNxIicMCO2sdrIFohT0qCNUZeY8+LUOIgeoo
uYWhYL7003gWHeodI2Zx0xC7fp2aory2XVUg4NVfMjv2nkbOh9uxIAxGmd7LiGnC73V2x1af34tE
wy/a1eZNnef1Acczw4kERihmwOGADji+eFr24bXM3bnWGBeUk54YxHu7rNT6b00qA6yotrVljURF
lMX1gisyvixjQYq4tCh7z4y/0D7XvjfE4yvptgN6F9Z/uFtcDAB55r6bZsesVaLdQZz0ksf5S6Xx
q4tKzSs9Gvq3oNVs38LaiBQ1lmtb0RavUDdxZGUYA42VFXv5g2TtDaQfQd1h+UY+VX3jbF0jAPFD
6ZDucRcRQhlJ2fLqe7kptL63dnpvOdNGYeFgSZAa4VVQB91NUzPfBkPEKmxG1BZZJtDhWB9tfotV
+p6UYsfkp54Y8Frxw0Atd7ZzNZ2jybEujJoRoPMAvkMuVG8LpK/f2yWyc2Xoi9MoxT3kNQ21PPMU
Y5fLZDjXcxDvR7tozi1qeuSnzhB+RiaEhkwpex8ZbRGupk7Jk6E8NlpxK/WboQBX7NQY2lY1bKxi
XbGHpB9pumfEDSRwUO+Y29RKq2kNPSfemNDHtn1kkn+g5ZgNSjZPpx4dfYLiSSAHxqZcb71hPMcV
L0pWDqHR89Q8Ma/ALtOzCPlRdnPpu27m7eF1Oefa1j6d2cbNGEULD4VIO7Q6GhJzCljKKmWprUx0
74UkDOxMtTypoIjvcpi2W9Kv9W+g3LKtGRvOd7jP83Ee8z5aO33k7JYcHqRD7fBKZqnFaDyQG9ii
ARIYWG6MMYbpVA6aaNeuGzCed1JKpzzg2J463DwsTzBnVVQrjjOS2Dta5qEx0/rKdIRUvGzonm1I
2fcwpyMqhCDVVtIL45OmrAlKtudCScF/tnIY0+srM/PILJEDLWbdT4ypenTvbTD5mNrmp36scD8N
FVQNICwbNP98JHiaL5Fb1HcO82ojcOtH2NPO1bO6fV1Y8+3Q0fgx8D4yuSNyKsnM8UCdPezdwSnv
8GER90ffjNRNudMDeCJ1YaViPpoUWO8oq7FlOmmw6oZ6YAsYR8EBeoUkMqoi/6ls1haenksuNV8v
yuE+FFV9nhJk3Dw89ZuGKnhd2gW1VU4qRa+zWQytAQNaZXwag+3coJ4rDibDlkPedIQ4GA0rrEKZ
uHOCcFebQbQJYvWoSTUFq8m02ofZi6Yv+KhqPWtyIsQxF/dyqrDiIgTqyWUyaRhjO93JblSbOOBB
ju2qPcVRNz4VmS62eN7CteP2zkVHJrgi0n44eGE0bAIoyG9WqRNnS6e71sbM82uBTQEevO28cQjO
e+F51CZJpbFCjyxiG0X3IwlIhRB2XF6byjGgdqEYKCv9I5zz0EeAT8oEgPqd28PfYj1SRW9Ev7fn
Os+u6Nc7vO0Yzqy6VieyX9q7uVikYaM73+kGVHA8GcDZYI7MvkCruANBGiPrAWTYpG6/6WQkvgjt
7v1BjjhnSUVJeWbizUthrNeOrZ0jTVRo2e3hhSIvXguIZVcHaeMGE5Lz1pGxsDVZZG9m280ORpyO
5GN2GBWzEKiPHYv3NKOIdGUV3xhBUaCqLY2PIQ/FhvS1p6DjkW4Ok7m3e4f1q04iDx46A4mnPruH
3Muus24cqB501ArQTv1Un/iACyAiGMH7+0Gl4QtRbCRedHnDqqYAEpg1U7HS2B0966FDzgF14ZE0
CMwQfB29Pc9Nbd3g+2qkZl3nubtj5bIgNfTsRLhOurb57j0mE+AoOC0rbol4V3hGcXbmMDp4rnZN
yfNYj0NduszyFnZWEbr7GOXzNnTbzG9YAq11NzgnqUp3ROR0B+D8LsY9nUWxyhkFdSb2yxwKTNhC
ODDHbBHZB/k5tGse30MwfCAZUzut153T3DfyuyGz7FvdKPaGTY02LLex1osnfRLNDc6W6swySzIO
0WbyNGXnVwgTnpo86o62k38kc9IeIqwG2yol+qxfojI7Ru2MlbWwOcZm0PkiDsW1CYvybq6QIruc
XD3zgHsjVOabRjTJ2eNURsBqBP2LEcfaPpt7+5yrODmasb0trQTtKcFHqSOeR20QaP/zzCd2J1jJ
sM8ePTdUu651q1vlkvsxNsra6lXw5aYhj8AwinZuA2eAsRScszKbzxFBUSdlp+Fr7zH7kw3UJlxw
iCYce/5hs8yLctbYZprIhzTgJbQGeCxeH2qMxLr0PFV9FRnvQUNvlZciuk1UyTpCmy6oCs8AdsRT
VqXFsUos4Qut7nd0Tyz5xzR4r7tp3Ikxrt9HjfC+0Os8H21ff5BD0m2ZjrxjLsCGq+fGNmTHnoow
91HlfGgds+16snDwMrc6euydZRpmp7E9yRJtFW1f3t/gtw5hE+rlOtJl9pRoTvFAUZWeisrlqLeN
gF58SFkslmVr7DwZqhtiMba5s8QJjHrNZEmgWR9tbRclgqlhZIZnmRQ8dpAdgBhKYpsnfuLcVTa6
ughf9BbhHrS0JLGJWhjeyXpJmN3UttrhVZpv1QBZI7Vr4wjOstiCZBo/Ohd1CRNlpJMBTjB7lWYh
umBnqsTGLufxewEM6d0h7w8AavORh16w4YX8yLu82iZ54ZXrqdDqw9ToLtFAqbYP55oUR1mlcKMN
kRYXNZrIhPHf+UOfVxH+5PATqay5ESyQOdIccDcgg8Zrmia31L3rNtZBUJrOvNWJK8WSEhj4rFLm
j4JqM2Iutw8sTf8BOsVetex7Vl2LQhYEfOgbMSMfSo/ax851b0N7BdmE0J/UKjylVWEmB52P+r00
Gih4YxD4Ei8K2bZwqI81G5R1iOhlUw0ZLocKNdBrFek1YPxO2qt41u8lPgQTbTRaYGNoje+jktkt
rBIeCL2ZrTHwm9ugwGlhPOBEZP6/gSUXld8JuMSRsULY4eWPcsT3K46B7cbpqR1dr3wcJgAismw/
Rw0qvVdQKa8SLCkzOh64KaQkQ3hk4hCnErlpWGw0bL5oQcJp/FKOij4Hj1dIjWC/8jPluwbUYDuZ
vToEU8Ds0cAYudEbNz52vVtdKsV/jY+vfLO486x0qrf8Ru2SEo+06cLJ3MWSuJ5VqMbisw50ZDbx
6B4c05i5g2nmbmTnPM4Rvs2qtp1PnJmgeWc5q1Nge4NvY+u+1jnArASzwVHLVX6vDwirHSgYKIqj
oduLjAkzTwMgl1VpIkaghDGHBioX+o69U2fCR99nnvSiIW9TRwnLXAK4fxYhFXem3MLHwe9DrF4+
jXEvXhojRagCoQtHRGNoIGH0DAEAV+4KS9Jex1k7oVkKbjE4cVl1wLsP4+CFmx4eFFEf3axfJhVi
Em+bZoPEm7EeInKnQ+qlYGxyChO3NlYd+4vFvNOAAjuOeZI8hlje3khXceiZmv5mKubwAYFMA46A
i41vLtlpXkv3ZZt5dAOjb6jRnI898x3MLlPSVA9BkOvtBnsYU0UM4EiU68XMxVwzrIzquY5q49VQ
bvValOFzkEv9LEwFvGIudBZIplIdHjumPF2vn6SXq4c+GptiQ95aIS+EKpD/FlUfpGdluCJmvKIr
LdLntTvoHPsx5DziULKAwXw2ZS8JLocnNxkCVEGegZOnM0xinfv2Ka07FDGaYWEhFOGpyUOF+DEs
tkmdcBOOdYEp02ntaUXrQa1TxRUz+cgevs1UfVT8GknSdTlOd5V0yT4tCKC61qFHJQbkscL+35l+
AyDNN8lbOwwp8+xonpOzHQGxyS1P3mQ2nQPgZr5MuvYtc8v5KWI0CIGBuTh6H5gKvm6n00vKowKl
Ggr59ZzI+VabynnDgiTYtYt0u1jqJAuyL4plZFUsz8JjYCIlhysJwTn2yn2RBMY6oS0r6T+XQtaw
67NtUVzHhW4vTzCibKZqQBPYxElevZYtzt5bg22VhZ/RoRmr2CDrq75sInfdRU7DdoCRyPypTYU+
3BmeliCQL9FG4b6eXtpiVOPjDJuU81VraXjbu05v2PH6XSdNdjmeVY/DiUtSu+4W3zBRoxZeH5jK
/ycXfROJVhtv2MHuSPOpHom0G5//NP65+2emvoHo4c8gOZIWERwQ4yOpypjuLArhP4sOVDUOQLyN
4SbUGnujeYjTDEKG5JgfNNfdBOG7mVsMWM2jldpbTdRbvLG+K4OL6mYf5b3PW915c7JJIVP//Yv7
hUf+22tzTN0QDvwMMur++tpyo0eQHhBqzR7wRipqxWAf9zf/+S8xyAIDaIM+Wf56AWziTGh6+wEd
FDG8/OWwpi1kuf35a/4r3Pk3I0nTRvj9p0/kn2Kz774wsnCufxTxXwTuv//g75NJKf7heCTuSLqH
n+i1/51Muvo/7IXQ55kOGgebcdD/zibNf/CP8BkygSTvmhCe/xG5k7YqDRs2h+GS4OgggP9PZpPm
z3DsvwAZpRAW4Qko0CRoyl9zHPDXNHOu9GlvI+nAZrQY4DBVDtaNCTOeuAoz4TGL76fOt0PrVMBz
m7o+CLfEsjFX9QB2PsNRBrCjBa4aQQ0hDApe1Kb2vmPkCG4Hx5lODBX1Daap0VjNucu0ipl94ycG
MpQZKJdiWc9hSbol3P4VJkEIEnUSzTvNMMvnupnq45RU0Y0Brc7nwKWpM5k5wWKQkV9z4iQ+j6/q
IUyBge7p4iFlgreRHzO4rWKdGpxoq9KxHM4X5aUbNsnBBnH7nvTQ+EszjPD7MGvxZeRnXu2phLUB
4kacI3T3VJCy0bsVGqiGwDs7NP1SG+w7Oo3s1FseKu0SJHI/NNrOAIyMJSUQLPTbfvTdIUjJ4wxx
J5E4GK7HZcKm1c4ys8tRUXgKAlaf2daTW3OZDU2i6aFt048Fdhm/kI7YM+gIfUK8vJWIhXEcZi+/
azXLwfQ1U8/MGVOSzq1vo8Cl7kdsWhxtaSrURXOwpsWWW0Zxertm/3phNQUdY5IOoklQCXOyRn30
QhxLe+5K8YqstX0wmqbADYwQmbGAloQKoJOb7oq6s57HjMqSrEB3l6sQRUQ/BwEwvhR5qaWn67ws
5ott980V66GLiNIJ7KOlDfqPhtbDF7lxlf0dDXexaQZR4RvS7wR29XLdlKZ1AzOsQ+Svwqea1dxt
39BDoLDytQXVbWOQXMmozYnsHrOjl9XB2VNJcW/rrbhgGX2JBwHGoyRUfSKPZFuAt3oAx1T5jmbn
e/SPa8YCLcOHJLkGHWmSndbITTCK4UCo5S5NLNfPxTCsIwzwm2AuGdl4fRlApAjsbefk6Q9vGL5j
0NC28J6QMERtZlz5koerBmXloQF6hSHDs3wG58MG473YOIV9X/JtWyPtO4FjQKzqQhvRouYV/q+9
glujbSO8MCt7cnmVTQT0tGNFbHRGfMwAu7wKKcMDG+fqajMGvUzC9o7SXWTuWjT5NQmQ6wxn5Y3V
Izgq+NoODE4pnhWhFKsOnOeimiFfSjmd7aMyHK9seGnbwliU4c4R+RQaT3hrx3gLBWMAIGEbAGjA
pmP3itzr4IzI7NaT5rkdhsXUHh5sPJTgAO0qjYxnQ/BdoNhJ4pMDOPG+dYk8fBnFjAG0Mzilt3Ro
RBtkDs5YF73/Dfle5ouHK1HHHmbAb6kDK6p9YVCYvWJHLZLDUJqU9RlRmbybhJi9YlcTfN8/9HEs
hoc2jTv2nESVJ9ZNaul98pambT0XGxwZhUTGYoP0h93nQWNpoEtt+JqF4VuOrIIQksgAuo0rPefr
OZCv6Y84A6lG2SLw9l38COEmIz7P9avcatNwD5hIvIHihv0mU48t5BvXyOvIqmcMe8SOaVH0F0Ha
oqooiHpHQV1iooNT07XBY5F2zgSHg402rmyGhtxYSIP/e1L//8SemzpxR393Ul8+6in7KD7/bEP7
/Yf+OKVt1odSshDRhU7OL6zTP/aH0kN9q9voW22m6jBM/+eQXk5i8MFLZI5jM7VlS/iHE82SP+O/
OPVtKVAd/GcLxKWU/fMRzY5yKQVQ+ugUk87iePtzqVvoHRzrKJ332Oxt+IO9KM7hGE5P+XLrhyGW
yz9dnn9RXC9/4C+/UFrUlTbIWHhWzlJ7/4nU2mYedIfZmfbjmNT3OisilgfDv6uSf7HXcVUXLjnu
OkF6GjvEXwKPWrvRCd9h+TfRn+0Gc6zu05JnQSyF8nH6gjJp6mEjqkS7NoyOn/7+TSKe/qe3abDi
ZSkr0Fn+cy5X100u6xjZ7hEeZ+OWcfm8pZ7Q972AYYPsoz5iMqmb3RTI3FgpCJt0jSrW4nWjW/ZD
SR3DFCFwpwsUt5inkcG5785Dyswj5b/NygnIvJVpILdHlWAzsYNmwo8ExO4HVoL0apFrspmZpO8j
AVcgAHtzzB27eiUNZNrBK+GxqUIDNWaJEAllLP0o5c1oPDp02zc18MlHExftXWt1AZKGRn241GqE
iJT99CPC3bVFcto/Zx3B1w3UM8JNiKKog9glJwCj7DkiHek9gtXwRmXADw4jPPGmGpG6cnpfvV7m
LU9QpZcHLhUomtBgL4vRmbJyx2Z24abIBnLpHJuPUwlGFm1zBJhvLs6l8FA2ZqGJfljG9X2Z9Uw8
ekmoPSogUFYko11ma4z3Abb5jRWgsEs7s7pv8jY4zp0cdw7biQPiTF6O1fbPiZ73z1UyOw98OqYP
Ucb0GdNn684Zq+9TOXA/4ChbxywFn6I2KCHBsU5fKIL63hk87qGhDo5WW3hnhyj2PeaX6cdA2NaT
XvMj+LWaF0oX9xyMoThUYWs8dtncvMC1Lc5jWXrnPHe5Il5SYa4X+YD812Fkw8gyU36jQLqykqVC
rDCKKoesic5gIJOYZf1dBPxtmMLsxqTDgmUPWxfpkeiq72PD7Uyg2rRz4i47lC4f7iTVQKBqgmK4
sYq68HUWrAcFRgoBIrNzKbSR+jhIryHWka2DEO0GKfoSNhv2X6wwYCi0bbrNM13noWGU7/FY9c8B
/u+LV/X8UWicdgoGxcoYecfeoKmbIF1udq2yb7VQh8eA7Ml3RALaASrXuk9Tvop9VPRfBnyPHZYb
cRsKPomg9wCUFeTHsAtGOZupjuuKl+pDZmDcR7Dv5ECMWlygaQqCq6MH1XcGrvOlGKLpyRzIQihK
boasrtKtlhbtJ9FCxmMsOKijMIN4qnFt2Rzo+6RbLvXyFYXX0H9NNe9+RkfGOh0WJOrdctrhfZl+
EI2r3rJQBsesSd8GqstjRB9zG7o/9M7TezBzpPqsmiA3D1Fjv+vmVL2aQdABneO7uQIhFO/MJY9C
CLQNgey/8PuqGyBgfClHE21YxAflQHIBNirg9eeWgK432Lcdc//HIm7UW2c7DEIhevqzTOcth3/5
zmJlOiWWZj+M7uTS/CSut3aLofwIXdkU69ia4PPUNCo/35y70H+astGu46QKRHUYBC+DOzUvqtHS
68Ts3qWc4/oYGBWPY5bka2fQY1KDMFivR7i9O5slw3eFtYmPKU87glEixnjs0iC665O0fNrh6qZ1
zNA1X9zfShxoyNQ7McjKt9gocsqg3poLyCftDB8AycvQXZg7UeMPodWJKxNcAlHFOD0ZgIeIQ13s
w9Sb9aaqZmfL95ANOU4ur1iVLOa2fVfcwCU1EYwl3lFo6V2rN1hh9eyq2d2NYF67JdzavgfHwbNT
jtZNbYcPgR3c5FplsQbnJiLLLDrkZvrU2AJgQ8aSqRPTt9jN2Tb13WcamYyEivD71ImIKR68i8Lo
1Jn9yOCjSR7XTRC2n0YMQjuMGzYoVbDNBhYU45x6G2Ttcp1JG7mdgtcvZjFdNE/10xqxwtFJXNim
OGzjrGLmqNiRHYSpL43TKNbM8mxk0inh7HmW/QgV1rqVhc1qh7gV7KQorhMGc9/MNe+URKG6NE4y
IJrghq2S3DjFTM39jkbzME98kKyh9YOOZGOfww5fw7N0fVb/CBMXX2MPw23HnketyZfVT+xFvX0X
Gg8Qrbytgx/tTE6Ulfkm1x5t/jA4a7vytBmCCZ/hKiRkbG+qWG4dY3gvyqA+dwTyrJFUdIdw8CBI
ZR4wGztYfGdB890qh24X2iFnHge4i6KCYw69XwsDzamuFu6XldGmzTbsu4iIauTXYC7Gd9fuib4A
+3wqwK7AaUvTNwApJaAN2padF/fQ7KSj3A1W/2gte2Exy7Gqe6ozdys6tE8HxfMVZSoPEaT7qUI4
rLivLiJr1GmYWUSjvTYP5qiaDYoM7qoGXDVL6gKmOpBRmHnKqcenebBI6E7QWLpNsR+yDbhPCMW1
M38o9BEHc8rnR8U+L0Qv6e1BcnuHHJ7TXZzCxuhpIo9proCamFnO1x20VoZ/2m8Qqt1L0HQUBxMR
NWE9sHVW7rbSAO5pXjaztbagkHlW8iodYl9cfRq2IpjYInm9tq0iEJddmN9nhsZZDr7oEMfWSOBc
329CJMZQZUNjlzEP8NllRAe3H4kQHwJxKVGJsE4etGvOTufGqObpiJ+9z1a0jRHKXQctpwirG/ij
8uyNLS0JPS+ULrYcNuyuKL0oGtmDinJZrePIqU8Z7v+3DgsWzC2b/R0Lkqw5RVOYuuvESPQvlS9W
ICELh/UORDfkE1DbwZLVu87I7DcWWXG8AQCWnAVouO+5lTj6xWhED4/awH1vv3m9ru8h0bII0kmY
QENDqstWRnb/rUyMct1mw1IXqOp+HPENOFWPEsolmu+ECoKBezDJBNMjm41DbfX1maTQUqxrIt8z
4AI2sqLCDRrcyKV9O5nIjGZiPb8B6tGada2mdPlssCcsJVKSWJxDmTHv4c8XOL0Cm4ezaj9xWwxq
HQ5LYKCeNhw4iqfwjyLLYBQR4XxVqVzugZQyQQa6CjahTYQikT9YyCNl384stK9aqRRvN7ZYzpPD
7m5CnbVQTpEXsXMe1TfobbPyI5sPyZg5naeOqvC34quKTSLVjKn5VIlMiF7D90GdnAfoAMdFUEgZ
6jyMaIggSFEwFr7Zi3RDnAr4OOkU56yekYjoDVll5cDDuE7IocmVWbFRtRsOdy8vtWvBdvI5NrEq
QIVPgcw46iacf74Kr3q1NIeyNKiq5aGMIeJHm1CTxJ6kPIHfZ9zxGCw+LeWU/UYLnZ5Tu+dRiV8e
cCDe8s3UqGkX4Uh/Rn/AZ2dUmlus9byedmHOsJBunvff9cMmDDnLS4qtN0VawLqZlvKXiIc32cJG
NRveghUK49HNx+mHO6l4h2cLkHQSe/TyQzOtYDqzfinRMx9Shmj3f99EGP+qh8BgiQESQyUWzV9S
TiGZpiVDiHYfamZ1DDwehpTDEhFaUtX32VLRzBbDyJ4P5p0xprspBhSZm661/11D8+tKhBbmt1cC
ScXg5Xi/rES60iI+NqnavYip/LFudfatdOAVhO0QHCdBQRh5XFngceOdDMscnIVt7ee2fEeTyhez
sKpjY/XTqRhU9dp1Qtz2sTk+DVTcv60V/p9pt4u895cek2GzYSHbcVHaYpD6a4/J2jyVPUNfuJ2I
GNCSOw+T4kYDPBfdom7Af8Hyl/Kh5xufwsra6JxTR/JRodor6mZJVt7l7z/Nny3nXxtfYnNMIGO8
KObivza+Ia4Q0LRhs8fXUllroPXBpiHLDWM4FNMapveGR/PsT1jfF0ElFVSiaF4ls9fVJPr0ysZs
SX5z5j2gx/ITQjER8E6ofPSjM/gj4FV4zWxt8/ev3P4XX0RpsbtEaOx6UHB+Td3C62+pDDLbHs4E
jFJg/gmzK2/alhMLRhUXw8aLLPmjN6d+H7N53jJa/3AT9TIUoeXHNuWSZuNr7FReXvraFG+9UsUl
nq30pOu59W6KNBov4PeK/lRHkXsIHCPdEKw5o2Xhhs55lOxDL7ZvdeL1/HrMqVez3DtTQM7kWVjT
SURU8wj1B1jDPGFM0WnXPqydB1Dv04/cDXUbLqlASAODnJZGONS9Q7lQkHmARQEBJ8hjCS8RGAi0
FVYPviF1mPMk/lmrj8Vc3RdZtTxTvKVsTynovZxlr9Bj50FYqfLRWygmhoZ7RuxMDbqMH0P44M/h
TNrGikyn7L22utQ5ttks+3MVABZ+GWIcb9rYtKNvhymS2A7mMexCy2IaXq9ts9UaseENFeYzqFkD
NQsYs4OEuRoeUkoa5snLPwgo6EET44ly1kEM5wgCORX3yQO48CkzxIqcxtT0tR4ly9484h2HjE99
mOd0JNlIKS8X8quGrhCYe6jv6b55xOIbe9ETWk2zgHjS2Book9xT82WsadzcSKhvU9IRdBu38Q7M
D/dTOvCNnFsaiqhwumf49e8SK+l6Hg315g6ZFaMwYm/589p56YBsY565+Bw62rXGa3swODjuSUiI
d0Ea8dBz7TY7tLZbfoyg9j4EPBfq/Qx2A7dturVaF45+z6WfEEUg2aTpd7KieQGK2SDLNqyDPvI0
apfejpxGclXzth/g5WQjIapoVbH8hfmhbhK6lkIuwVqxvM+tunvWDVb2ZmGWH0jX4p0u6LCUQfe8
QQzACdAitnkxEwZKeNDVTStj1uWB4GnSBgUbeLelMwoEJmr0oDP3CCufgsgWg3/Z6nP1HaUEVyVH
ZdzQHa5QHc77IuJMrFTFVI4YR2xf3nKERqT7bO0JAESWm9Urw2SXWFLGLA0Y7HNoqPoYTxKlX8iF
qzlAd+DLbEIji/7ZhbeFqZtkMneZAAHfUjc51DZkxrTJ6MbnH6wWwtmP3Vm9gVK560epvrVdS7ut
20A0CtGs8oGFvCH4QwttKZyXVz0KjyEW5B2+GCXxFefJGhBTLrfquDzfgXsOCN84puxq7LZjnSfO
IvZn59/HTEaW5jUe/y9759VbN5K3+a8ymHsaJItkkcDOAnuSjnKwpLZ9QyhYzLGYP/3+SnK/Yx3v
Spj7uZgeuOUWyYr/8ASTBB7h6eYaJWdmBt8glq2+i4Gs4sNKrWc+zYTPUiXopa4jaHVRWOXrcjmf
LpEHKm6guva6DGF7EkhESODspx68nBNR8RBqbq5fKz5o9+R8ikQtxaJy0hRkwUCakj1MNtzvfM8/
60PPXb+WBwyEKx47pyGzpeDI0OtC3pL48y4DLLUG9fPS+st8vrDdyvU0RwQj40QtzI+oXpn1lN00
tTNhY4klG3kKIVmPKfhV06NFHOPzhKQdvp3H08IXmfR8KeIgIryugpESXOjRrIgy013XPZ5A6BRQ
zqBwN25LrEiQoizcSzvz3K8EPGZL4WtQf3VpS0VwcbLmG1KqFMrQ+2qeaBUCPTG7+a402Oah3ebH
hi6uoFXGsUZGH568VmpwwkAkilCjXZdLwm8qbIo9zcIRJywe/1q/eb0kp4zabVnFzjFy2D9NOoaE
y9Jg+vKCYKlRJhpIr0sTLOCudigNlbhg3OAoXJ7VFa4vDTZhZ36ngJag7boHtkZNrdex8oia1OXg
kGlByOo43A1bPVd5UP3AQg7HXlqxZ6PknK1GCP10ZZr2ySwFE5Jhn7JVpE9bEH+UKlL2tF7PTauP
YRVW6hReJhXJIJHEvFnLf84lOp8msIBuY131Ji7RtwAJ2g/LZ0k4S6+e+yasHmIrjC5lX1M2avX6
AcCzJ9WhGOnxObD68uPX8NYPqJBGWZndFONAFcnhmqT1bt++3g3oLrYnvR/Fl5Ijn7oTRVSolM6l
jAyXq2IM/LMmIAxBpNy+HTG/oV3pUD+riIRx6cGXwEut2xreyyrpmciAAvHxnJvlGX6r5ZkLJPe4
0HMAHbH+rpCpqHdYphOcjzTAgTYN9/NImIwgpn9mVrl9axQlhy3n2LdK+fX32EMXjvqFt34tCdKJ
dI59uw5PohK4eDoRfipOkxqNIZWBG55YIdVEcNKR7LxqF3VCUAWtsDJDrGqofqBhQYF6pGYskpBU
oSNwFh4G2DbFZeC7evG8HrOTZDSoHGEoWjnRX2T1cw0AvtD5BBLhJ1MrpquWos1dLYnaDWiS83pQ
A4NpcrzFA/soCwS3ljfU5HiCtWaY4c0E7P8HkkNFgkyy25zgJEoRUR+VqESCCoDIcbn4wLNpJ+om
pqGtbpGxW6HGSnUaRJK1Ljs5n0uwF7egsvufsgyno45XX5UEeGINb5jwEuH6R1Vgeb5q1JIfA2ol
iamT+NKW5Y9hcBm1Bez2Mb4XbJUhYww6XOKR/R6bb0Ql0Bj7aaahm5tVQNzSu8nFaIDUhVVFOFFV
SO8H8wCwsGfCZx/7m8ympP76x9eNORcpV4xh9e2TC1z8Bgsl57hcuulqso15B2AvOapQ8t2KhKgy
ktqgYnBZ2dC/cQdb3GQ5r72FjGyU825S2No4S+VtUWji+3ShWKr6h2OTmY46CpinhpSsRsbqiEIC
X4xVVJ6O+57e5tJGMFF1JwZWdL2Fr8bDcIT2T7Bbqt4sUf8LKvoEVGTRXvwtsP8DU/R/8geVPfze
p3z7L/6mOdrBFzpm6Pb4UphvlMU3miMi0V8cx7RwgHRBc5BQ/U+bUlpfaHDx16Xju8K1NFAMaGwX
/+ufLj/CNJKfggBywBr9R1gi8T4X1q8DA5YiK1Er30kSdZjSDbS7etP5CaSzTl/ygrKRuRlH22i6
Tdel9nyf5pAgdmoW1MsUrTD3aQrzujzD/JCK3q42HK7lrPENRGzLACBNrOuD8XTXmjC1qLk6rHcg
uHRnBoPwd2g4bkXezziOJSn1SsQTZY26V2TWxkgHqA/bbZ72EQLHzhwkNsSlHljhkeAKa5ClS1I3
aNfo3xkwqkr0yDCwQtuSdPiTnuqB8y2SIeiJajF7/oeqKHnv+9EB5mxVnVrcn7UaUcjAQkHGnKUt
6KzsHBHNgEdOVlIWL5TokvnWkZgWtmsbKUe+p7TG6LOCwUG6yytRJEB+lW6m6yEhdWhSK1Mbt03V
Rs8WxU7KfpAzspOFfpTifIaQMmYrGOaxla7A3/tYbacTFS6CwrrKHiqcf+hIyh4g7EluDsqMt0sY
LTix5BNTse1wWFvu49YLjWnrLVnjXSxLhvnatggchQc9QtI9Dl+/bZirt2T9HxgOXFXog6h//fN9
75pmO4PswnGie40TKnvh/TCHcTYlaFSUP00YGNhPlYlR3YDiqparjx/0vn2tH6TlYXFPha6p9bcO
2td4HzQB+m/hs2C2LbGt8xDVjZVtssMngXH9JQh1F83H2XNzlHRq2PnDTZa45WcO3+/hpq9vgggf
t5/rU8MDE/j+ky0RzWYwpd7zgCcfJGPszjqk12nESXESKXiJ3n86yK6ukFhU2i1TMgoH325YkSEJ
6MVT3jdthdb1XCMOggXjEs6f2WfrffHvmoz+Og4uBxQkC94HWX0woXaCC2GduPbzZEXYt/20Z0J7
fDgItNOTqGr0EANy7mHOfDzBf6wkhIRdYExgBND1Ipt4P6xoaKk2SDP1BCsbNz08VHJ/uAF3iEjA
J+N5YGGuPzKgFmb6Hpq0HN7mwYCmVWVl42AXzwq/pULucVsp73IbZV6CMYncfX05BQtd8rMqaUvP
3LoDgJD7VMm6FjSXOBDDFSoqRXCNtqkU6KcOpZ2fZVRX/Hnfj45TtPuPx+ePiUGCx0XyDa1li8rj
4YFmBZlvI4BRPiFL0fIWrRFk6cuAspH7raoKDwnzEA51F342WH9ODIAcMLM+8Z5jA1p9PzEhedFU
w7h9XFxqWMsazkkCZ0b6NWpHa0ugNJXv2SaZfJjjPJqqTdO2bVCvC4Oe7W1SLCNyJLE/Ld1jRNMs
QJHDI291C3hu/uaTUfIPtycvKElx2Sa4JfrW4dy60Yj0Wd9Wj6g1AR5eoRjfLVfKm8hHV8tsovNx
FKhaeRcGCAh2k6ICxmVQerhW4XUE52t+YgEW6QvAfUaG68/J0McbLKdKX94OYCesOV3cqY+8b7h0
B2GHrpPMWKkDynXMTtkC3u025NRgcilRhPqINnAZ4IE29u/+dRjX3fR9mXUIsUKLOmQsbHohHPJg
KLwm3dlOg17/qolhsaP27KTFT28Epgj3HP+c5YrtH7jfygSV0nvSmJR3hP0VlD09nt76ht49eM0t
UI18uV86IYfboYWsfUPXJefvxmXKCbKKYywpqo0dTyOPJr9Msnmditpgo4c+v0Nga4WEUITqUwm8
EnW/1NbYGAsHKBRsPakK74jGbtxdd5h8cJnNqMVyBKvWSaN5m0YBjzZwLuGvL+D/eJoRgRW8EEGW
NN8R3HGHfegMTXKeO6U/H2n+cXmKyercn/RTP7GWIFLqk4/KnjWfQpyNuSzNsNN3ZuOHiPfuocl0
YBArUBH4pvz6AGD7MZ9aSroY6cbEUoQBdc2S5YdesT7Eclg1RkFWHnr8XyJrsoS1qjFG+ft3UHAy
MD5O0FGM1yy5Ch8QES9ahrsXycyj0cDlcJxFxTdFb6PqUN5h5Fy/7vkL49jh1VLmbU8FhOKKfqKA
w5y+UIT3GJZ6lg2fx0Gvl0uFeE36IrKqZNGkoZcWN1REUGTaYa2ll0vtpjZ7aiiDgFUTUbRgzsQE
LvsFNyNohrsu6jJfnBiQHeenppgGxrCaEMDJKZ6CKAq/+jn4vHSzyB5WOsXlcoAFEy2ljt1SaxL8
bMaYQX9EGtTedN6IcCgjwNgaPYqYxMApsG0XerjYFwLj4E1a0Tj8KfIp5w8nsKIcfks1w/LqNj14
X/5kRJ3k7mrtquOVMIPVD0LYTr+LQ8nc8daIabIFZ7/BSRuujgcoe0CUk9dLi8TXcVsI7Dq5UI7P
+k96hz+sA1SWeK3UCfQYN0PBCPbAvxlOVAP1mssJAR0kkzGqkbsIkWWWqA6th9vaL/lnY0HowtIJ
Iph3Qei4EGU4Y8I+n9t50YcHncbsIW1Eq7e0E+hf2pqOxUy4irixRM/AEsMtEgVAAkDIy1rN+2Ey
VVqcD7lj8QubFmkq/MyIxfSqxuin7TZ1FiyWu598/Exb0MO3QQyaYNgAv5f6ZIrzmIohxKedi0kq
DNsumyOkoljboJWiwayXK3eeJ5a/r3wgjdsAj8m5JFAYKywQgYhniPOYXd6Yay9MRXJZWXGiIXMa
3MNpBTAPy21oEGowjhNl5sm8mtqmg9A/5UoZ4ykAO4gStFSATj01aAhX7kOprJKPKcN0jqqvQdGE
TnlRqSqY/LVnghvOtxzEHDfbTkTp3GAUAv5EY7Q8tJ8otuEsTc0yBeSPFnPGMes9LaNrOKgdWc7M
NwfplC2IabTxFMdY1lVxb8mLjsKvXjxJqo8UScWlqXcYAuh1afaTYg2FImmy6BRPlIWfNfbQt9bF
4gqOSqQUGaVNoZFh5WoyKQg0F2r0EDjYpRg6MkslxVzuAvCEYNzXQWPqU5AmWcDKNROMToed2dW4
ZOHPqBp+1rWhPpcycyim64DiGgspdvqI44kqJzqJp11scDqA35PsBcvuFAtqaFqBgyyzjzThqT9H
rHQ/VwsvHk9Gz6MdCz4iMupYnnDXz7Xkli9CjHTUFm0Pfcl2Xd+wHCeKeshzSb+dOR9mH4r/5WTO
LdpzHFGus68bpLTjrY/SIKJ0ha1DLBN/l/kJgDzZyK88hFNfD84I/rEKjrKWUzXYRnE6CuO4TyGg
Ademm7WhTVOGW8fERPRrCECSOmHF5T9vh5n6o1bfwMtm2KFQKNnYKZA9Fo+fALegV/S2rItk1D+b
nUqwcBfMQ3hzrzL0ca8Mn0vLMliVYovAWtCOKyJRap7wP6OEnev4oSup/cQWJXs74djdqCCDK4+9
lzV7P4xyzNuvZjHBUQcChdBL28JLPPHKmsojvfK+fqoL7phTGloG9oO8qVhXZZ00PxLO3GWXybLK
n1FcWdqbQttnPYxo7iCujz6NuRqNvKtOa+GONVIIVLPcet0ARFH9bhxdf7hoG7y3MOouKFGdiZxr
dYslAa6QDXPUcshPfrOk3MJD6+BOj2GkDumXdoRo6Eh0RwOER425+x7YVu989eCxOtEaHGSm3e5z
e4YQUQd8f8g6BVJ13MXcZPlaYiWwLJsgyRez1SLqY3U6sTmQmumy89E0rXo3QD1HL5cAbbkFG4mr
d0LnWp6oee4pfTudba1nrEXQb/SiTgUbA2QbVhESCSHsEfIIYRvRbZrKHJfTMChN88garRgWdE0H
B+NTmS84o4XCNa7qrCqcu141mGGiUCTnutkGlTlNt8iu461tqI5muGM4arnvSlY1amqe197RDES3
YJV3nmxr2PFutODPPcja2wQTZdGjMOnSCaVwx8cNHlyAFvqQ7aIa/9EqUr9EyQaj7Ulrps3NzyB1
RY9poqwrubKFcjvziFZU4/qbnkZC7h2FhZF5F2hCG1l2hHIFYW38EykVgeEA3SKQsojmurg6e4CA
OmFEF63Nx6RXv6Jvc4ZKa92MUVFVChAMfgqaVipQS7/D7KiunU0dAocdiKfMiBhlHqRLNBaaIxum
RVKP9Q+vPiWCopg76Gsl4CBhcze+Dh9bLnC2Q+x4+oQrXHRAIQ8bQB9xS6BdF+HSLUCa+adLExmE
pG7cDFw9Lh0ybpmuhEu1HM2wjzrkbBCM5AjwVKYzB5lawIUQNRyKPDjqUU/xvqELVPIqVg1LKjgC
dEGtoe4bl2PSVTRBb31UNGr7iL4XUTDNGh1F43JYc5alfqIvDXQ2QwjColCuuR2s0lvEPnBAb7V7
cG6CMwVNAZDAK+ISn3qT6wJK4UAscps7egRKTmiCwXnHAMHF1Ten34wTb0r5VPLsXi6yWr6CIG/4
WRUGcJFJzKqQvaTcquX9Fd0hTpTMkTl/BXpdwBuVYa1QlwPzqeNVVPI5beyub71HRLzKaufZKR3D
qEoHrsWupiEgTspa6pAlDjo9Rl1Vep31AqdpBrY45oj+06q0SuoGK5QzaZsjI9G6DD9n+KxDpNdy
j6cKfUv9usFg4DCOGQhMTjQvGPXbWwInAgNfDECaFZBfrJFf8t5gYDlmUv0GvTKQEtj/PRJLwxZa
9bUABbaSZcxvrIrOw9E4s8oZpQcCIr0UExSIyFmKKXS/5a1F7eltGrkwLeue9K/vbv0mnPhiQaGc
OerVIHEpK6NsGOOrZUzNMPg+ZNJNs31cexigHDuEo8PtIm0dxaIToItPADeGJD6u8eHgd5ldmhCC
j/asE3nfa1gsBfU6awI2brayAzZgE6VEoMS4LoeqblsXhbJIDf4VdoN2lZx5oQSutJ8XR+8DIehz
wRrPCDJvc+XoLYIMry54lWnDX4CyoQM1Kyc1Thq0YcuVCHtI6UeNLWEJbKK32zUehohLswfHzoYS
gl4cQP9Wx5udp9djiHQbkbXJCKQvAPigbCLePOu/TVTSLldjDoAY7mPMe9nrOJY6NMy8HhzVxhK1
ftu37ZF1LvOS9yOAwaNWcfAVZyAMh+jH4I9R0u5dS2aSXU2nnmWazMQE6c5pHb128xIM7zlNqmjA
diYHzYAbXgdohqCWNg9z24N05Fnl0vIJZj0kulhh6dAaRh0pH641SfswtH0iCuiifY15NbmlI86c
EdBoiRu7zTorTFsngWntkrGZ1qQnRDnAGq5IPJnnbqZXfypGm/zJk+gSD0cTOObsYYgthNDW4Vvk
o8CyE2uoym/5WuxbMgKDXxmxv5QBgcEURWDCt3izwzPYQSKgcDwbhjE9iQGcyBUsGNPEBqOOSUeG
uI2Usfe9WvS3QDxEb6yN0WL8jTjQSTd0YB2FtZOlk3wJDYJ/GdUV6yOkXcesdUhXEq4jd7EE66Qd
3JIYJUDt5J5R1yfuYjXkvMeNrEsESsgfWE6ey+Mp7YWLPiprzmRvX0t36mKoohNLfw9rOCZVyXzi
qLetVw65Dq1yowgQL5tp9cEc7IZB6YUB0IvXNEKBLC0OnCYAg0vTmaayYUAWnXG7Adh1vH4tqbc4
2TIoZY9+KsHrPKbRURiXU3/tTXJRxz703nzvK5ucgovNcIgPxNThGLtDE6Hi1wRO13JWpU2pI1H6
iJziECZes8YpizJ2aZOiy1+cE/D33lpRubLzLYQGnQW+JRZ5uOiXrpZpRN+VXTbTjO78hYzXGXwk
njckSSarHxX6kilNrF6/el9O3IQIP/dh121BlzrZudSy/vxFWMfLFZwdfWB1TCPa/BNI1AQNGiNR
C52BWJTZg6jwrg9QAH49OYJJ6UC3gAnBt3xcNfp/1Ix8aoKBoKEDmu+wwOpPFczhIB8fp7DTeSY0
0DxG5sCZmzxYqb7lez955GFVjTIVVDbX0eU82ydwel9Vg1hQ+mbndY+uN+ruzdvSyH1DV3Y//ro/
HwV7nRhX4yUpnh9i1WyQ7stAdeIxcUJ9PiFYJAaCQg5rzq6Pn/VaDfy9fmxROpaWcG3pCNgNh2VK
ZVqoO+eZeJxE0ZPI9HFhsxLdDqDHvI7bwuIuXLyKQ6On4awoogx54+fruoMEckEVQnc2AlJeffa8
ncy/eh9lG+kUoZSu4k6AuzXyp49f/4+h0sRCAlvLBNVgwVp8PytTGxZdNEr3oUOvjPfggtJpIZcr
KdTHj/pjzQEbFAGtIDpBYCAP692EUYmNg3X9EMS+6Od9OKO9cm8tUm8RL4xQ+Pvk4w5bKKBUoUja
tsszXRsu5fuPaxsl/Ij6/UPtxPqM6iY221WPxjAXhB3oOysMiPcJJmb+/BMRarO95LQr3OOPv/1w
mOmauq7uZdAmBVt5uCJHPEoHNHjED2oSpI54wFOlQshZp/MfP+lwlG1XmHytgBQq6SAdFq8zAkNf
WKn1oy8rmZ13NZ4T3SpJydT2Q2zrqPHjB74Xn6VpAryWsjNNXhiQBE0HKwhs9sJhMrc/EB7X9eRW
hPqY41CcmdewbXI0GXDumONgLTMMduftxy/wyk/9fQcSagk7MIHWItbCp9vvp5ksMc6tGlAFKlZz
VG7pZWHtRdUDNPLRW9gyoCzEnQf3VZ/fv4rihtvpklfhYU8aH49vg1Okri7xUPqf2cUwDAXZwgJ8
hStBZWPlq40vOsPHvQ6dNk5rObr6shzmvkLZDbojG38lOJ2IRTqJytSTNSJmg8lBRoluC0QGf4rj
hNYylqxVZujYSiFFwGFhtLYki1FJo69zpOqJbaQS+opH6aXmteRbgV4R2nNqZpmtg6YUbKG+Xm1L
B8thWqScJKaKRsbfj1LoCif2MA26yILQWXby8fD/seCkYzsmRGQcgsSfS7sns4ixkp2/V3GDIP4+
qjudAgVLpyOAXyXrjx+p9+27CeeoDV57ND5YgD+kaWiUQenFtOx7EHm6xtgnEIfOXV/amXFhKpM3
QLkDDf56N1lABCnC5oV+m49f4/DLhfAck5PTA+jDnjskGENCKkfmMv6eVZQ/TxBl64o7Oxvt9sxW
3SdyPIcnCL5HrhRUijwY077jHixybHujJK6V+jE0dbrcu6nUyyJNax1Zffxd9sGW5rf7EuUX3A7p
vAl4du83VDROZp7DMr0rEZhE64jyZRftIsqoZLpJCp1VrGh4F/yfpGDDupwguN+TrLktdhqUdSnB
kPLo/n09ojBGHQHDOyLsBGDbt1hyCDzFVRrrstZk6DKA33kVm3DwPV0mzgq6I7dagIuPMzKXuwgS
hO4UWUOhz2sSggxBDNTtkxlVosqMnE+w+gfjzRhAhRcm+9SR4s+OqYtSCdIg/XTXF6m+mcOKVgWi
rKDFl/uPx1scrGc9pxxesDyQ5KGufyi1BAKLmqrlhLe+g2Ycz+pdSqfZ0OhQv+eo5wh6671jRagz
wRKtaRb3rz+1Q68rBMZoMriug3SHbmjkNSedXaiQioKRpb2xnGFCFYOcRToO155Z4JEgtlmJbv63
BAtH0pJfjT+6RbqJZOSpzd5ZfHPhZ0NV6Alf3JSnGK/dcflWmhgsKqCYX7uxnkn0NrBrXMmBg7/a
dC3SUWRGby00diRrN6Xnwb0XhlQ5xGq2MPKrPrlv/ffTJ6XUlmamDWDJ5S5Eyuv9Em74gsGHIfUE
JVx+S1t8rJE/tt29l/kQ6qY87naRg8MqHP083NROWO4heeb3qJYAiS/9vqRpGolVYMyQQby4a+5C
8ld1lU9gDNexP9j7JEivC1ptT0PtqHrlteilrOnleJeg6KrTGEPUc26keCFbj4dsY6hU/LXQRx5O
QoSN3FWdg8vfUDXM7o3F6EgOcoxj1iporxxupWzn5IY4lzPmp109Y9sV8IYwspyTPLfpEqQ1YHgu
kZEWXoc8OqgJ93SesNJe9UtjWhtRt/LW5n5+qOPKwqWo9WJKGJFSR3ZalrejFBCx8MkEB2UaSHEa
1O2+Z32gnnOjbr96jlKERWG/T2GK72gTzDXoR5rLUK6DxFj1TjGc5FDluhGtsJWPOvVfve/hmuaH
fbbpxra6XdKekphjGVgnGIazNj3zGlFh89GeO/XDkotzF/duv44nnDszqRJgoHNy+vEme39YsyBo
K3OYaSENxyZQOFgQFeUf2bhR+cx8TVdw7sps6+VVh/J0a3p3Hz/s/YZ+e5gEKKeveWK4w4gkBOdL
Th6Uz54pCzBCk3mLK44NcL7IzgdH4LUxwY+6pkUos0/isT9W/utngtWhZcMhfpiP9C46/ZnTFs+Y
o5K4irzOpl0h4PB9ck28/qZ/X8OvX+nYMNPcAFyxCA6TyAlPAXsAK/NsjZo4I2yui1VFwpNspjiX
N6VdhDeJCo0a0UU3wHBlgK90NCSut5nyDtgXYD3vskVm7qQ0GnnHfQs9k7pid18UBC82ehD1yu4s
5xrKXokeq/DPSsqz17CMEPjB3BRFQ4TCAIdn0aUoAtaxIQuP6k1GL84aAwprbTA/p1WEJkTTtzu4
oOYDLBCxXpi/T2KhAxAeQ6LDAMIgxkVwRx+GBOhrqcnx5+UZog6DH0PCPBJVmkPtnR5KK8i/C+xe
N70d0fQAie7tnXJ2y83Hy8/Vi/ndzEAu01kdYECAY4gEvj/9rCwsaB/E8jlCHzmjnNbidAwlLdgo
uiTobTjFtEd4Y+qRKKgLuj1VsUf7NDgfam/A+AEA+iWCRc4evwcKZ2h1/cC7pHTXbWacJ5DKYXdA
KxGFuKUGml9WBpO28miMzeulm2i7pJUK17IO5A1h44Cct5O8zBi7XAgJizKjUrxPoqq+LKD0dJsq
VP3jnMf9HaIx2bVR+lwQ3mSNO2F3SJqJNoluR3RjUINrUBBF9tPCCKyLaAHItElphHAnfnVcwz+D
yOL8ZVHVhnOeaa3Ujwf3PSyJKWZsEXQh3ffIZuWh+GJPSZh5l+FzkzjuBTIB6X2NnsKMzmNpIpdL
LvHJEw+4d6+PJDYgxbFsAQTPOchj0dbLUZmt059pnTonlM0QBQn72TilUJnuaER0nPRu1D7Xwszv
k2jCRy0JzGt4HWL3ydf/ubQINTk+bR9pB7RG9fHzm3YPTHNX+VFZ/owmGgzk7VX4o2oXhOebYgbq
btrQ4BEFR3+9c6kVwg32cFYADruhThIEkBcMiMht5clvSYfbEqVfSuiloeLzzEvUvhFiukDZITrG
9idyVpUM7HGlZgsFzqg2C5yxLb9awzlC8tlgWHZp1hnngWcN/IVRGmfYO85Yko1cZ6mb1Ahbc3uv
K7QozgravESUotA2vE1eAikZU3q4ND3vXWSGt8Qi6mtnT+Ux0nyiXbUSuAwrkXbR2qPqdyWCBMl8
CaIOe3esCXadl+cRejiyPh9rDCewvYb7v2b8KvzpfDm2R6YX2X91bZV86xG8eHFejYTVgBnCZyvl
z9lxyBNAXAOYY34Oj2Rh0wnNpjH76UPhxL9+DNJHUB4zXUOmjJxKPi8KVzevNB7nIcUmZIYdUXz2
Gu+R2q8L1tcQZK4+1KuoDbxfJCClVKEWmf/EoGruN68TAl04zs+S3Ot25jIEt01b9rsZA48tdO7p
e4yGQM06Wazbj1fsQYHu7WUcXVvm6NB6TPb7l1mKfsSVM0t/RtL0vuJPoG5w/DC0XV1yyr3YX/R5
053UTlkc55OwzrtScpHJvJuuIPH5AJLLcThLjF68gJxv3JXfJNnXT97yj5BBeuBdXbY4mGmSyoMh
G/DHKYLG6X9S9W6iOyILF9lw28HvGx2rC9sbsI0f1eL5G791q5d4MSVu1DimjkdCVurexWzrzJRj
dme3Ds6BPbfArk0xxDSXKIW11tDufZvo//Isbuf657/++fBcQDdMFEnKU/eeNYHi2gd2UvAsHh+K
A6KF/k9+ES185wuIbjYG5QmYuJRP/kcPzve/OBDAqFyCW7L4Jwvhl6OUQEUOKqPkSidDot1E3v6L
aSHML7atiyKu53muRvv+J6qt+gz/d/gAjpR6KXBoysG2lp3Tr/D7GZ9aqF4r4Rj7gHA9pXg4w+gC
U//Jznwfkr89huhYW05To/+jPLsgvzYPy2Ds1QLjDtTEvBG96V9CleOC+238r95e/nfY/vtb+/VZ
VGkElpRAvD3HZS5+/yTmIlXBIML9bFXBpem1wznAe3HiLGQDtVd8emkDQ/xjFCl3s6kJxBAikKY+
JH+7KWnwuI0lW6SZQb9E6FlU3VnV0ildcQNWSH5wOt8D2Rb2zuyjAXhKnqcIdFWjXR6RqvRrdxjQ
2uwnKHk1lnh7AHhkdnPQmo8lcktwA1Vw1IRRcDQuMDI5a22waVOJJayFtktGJyw32u7O6rzyJBgg
/xlhkVyEc5dcOBGFzo2Axwd61SyOUSWYtwBKi2vbcBbQI3RUY/KIe1lH52Y/J1uIsiW09BzaK357
5w7ph7+OU9Ff26ovXhaxVJf079I720zSFQLV+Q6P+xIvGvRvtLTl3qwwN24W2tL+YFarFrTe1oon
ZDg7oU6l1VUX4K8w5qad8mDmEeYc3tjgX2iM+wZYfrQiYw89yIZ29aQQosPMRMPPqiXuUVYf/WjV
+s7OpEH4HROgYMxIRFpJy0XOI+XQ75Dv3VmdocyS7iQpWrkeQ9b52owrROVNUZSPsGHq7xB6/L/S
ILNvgsgM4vVoquA59RXK+FbQSs2FnWEQGWky7VrqDMjsE7A+ZnGuBfhLJ78088Gv154TVWeyH/vT
mZv/nsQgX+Px0W5sO2ftpaAiEd1N3ctEWDfxBBk1nNL5Jm4Cb6to438vZAWmbDI7NPZRmV1NwLKe
26KIj+IyfprbtMZOyHdPI6RTa+AIIF+2isGJyzA/b2BI/QV5xLgWZbKcmWi9KIRkrYzrfzCNDXI5
qAMblfHVgep4HDomLYKxBG8wEypB9u+fYXd0j5k1p/l2QaClxAU6CU4YAkWl23tqOuToKG9fYCuE
coLMn00xjRjUOCBhuokCdXQXKCNhkdb5kVH74KGNAkWsacQWibLyOkCkAPhId5oaMJVWUxfNICn9
9AHyBEBWQ/4AyCA2ceXN24kO2E045vaZF6srdxpH+Oa+dFja7J4JvME5Dhx4yVnDzwlHpp3bGh2c
yHJ57CbIocys+wgRO7vE49veZEvX3TRuB960828QFEpgJS7fjL4VF2h+wY+dF3VhyAX3ysAbv5Zl
0KNOGAy7Gcelciz+kiKsqAJlPnCKVYfIw/xUemBhUcPrKXl41CjTHGxibaerRaXDJouKzEUJDeea
9Zw33nKGDMI8HVMGAvC4jqMGZa7QMCK69AgYE6ROdq/GiIGocKyYaRPcOm3qRx2iPLBvh/FWzjTn
A0shKOvO2vfHCOEArdzG9KAz+5gVjcNCrD3hSOLv5JzZ7nHhj8pEUozS1k6BBWgwzARAA1F5XKKb
IYPCvhN1MkQXXoMmCQZmbTleRZ4BznlVe42KT4PQGLAVUuHofrdrsMDpyiy1KRi9jsC+T/vRcHfN
RE37GR8QJiru0Pw8yRBf7tuv1HfLojmyAmTzDLfOvgYD+nytqXOnqpDufgC6ey/DGbuoUNhY4YDG
ECfuhP/nalwGMkIXJMSRC7v4ZLQxDrKmyd2jc0bQO2VzgkzgEli3AP2gC6tG/2v8EZFrnvvxybNL
5FRKKjI7JxPiuEKZOKaSVZLD4WKLBKJZniTUt7Zd0S8lEJWQSJ2WT3XaOA5eqhKU0M7yFGiUNim3
Lr6F61KZ/oRqBjRYIyRdfpXFaDqj/LooE41vukp9vRmGsbiehFP/dKjdnPEiSbTLbAdgJW5My6b3
opwWGijmYx/njkvcBb0HmGC8n8gHaweatrgGxErVKCMDKtf0U/mZa3TFi+23+b0wiVrzLPWWDYyO
6mtUwPxeKcIItCYqgDrs23zzerf+Nwr8JAqEUkX+9f83Ff07cvxH9fIP9Cf64vG9kv/bf/+3RLD3
BQYn+QOdcYR2XoWA37i3hpRfLIv2GiwuUiqSOoKbv0NCHydRzUYMaA2BIvb40d8hof8FRV8aowGs
L2nb/Oh//693+knq4M+/x0+vQlPvYkKYP1igYg1A8ES/Qmeev0Uzs1XijD1P5h6OwrqIXridL2Gn
HyPNpSWn9ojCnrDQt0HYf7MyY5UK9bbM3r3S768QvE+RiOF4BfF/2Tuz3daxa4t+EQvsm8crqpcs
W+7tF8LHPod9szc326+/g64ElaqL5CbvQYKgApQbWRS511xzjkkHqcU516aR5S/H0pqzb+PD8NnX
ctIvkf06BZSE9jkMDG5dJg9wJeDqN3SM2wU9HFDDd+g31WYw32zqlWeKWBqN08ysrdLa36oAs7pn
XGgXYV9ITxhhorXWQ4fQm88F1YHDe+Gbs4F6z4B4LP84UZWNOv3Uzvi86Gprtc3kBHu7VgCbYpoa
hd5X02rWFcXvmmwtKJJ5F05W9UxCfyW5Jvaj6xM74jBjWqe4G6jIymYEcTYIfgEiwNdA3FO0huW2
BWBxtrXuWiRVB6JnwRAF6uoGb4albdqY/gGyCpsyM1aBa4W263GzCujzTDZdXaz7sQxll9+PWvSY
iUFu8rbc9Kp57wD279Kiu4tb75QZ1Y+Z06bK8lC4Q7HDcEZlkeIZY1XVZznaOux6+sknffisll5o
t2vPVTvQxITy2rgtPwx2S25Bc8vi8L83l3+HOs7wpTOX/fO7y+5nLeM/31D+9jV/HzL132irMNhf
sgdjZbysHf92R/Gd31xy+ciUHnGjvwyZf9xBdOL7yJys0MhQEQH+T24g3Hv+Og8x6PEfXNrUyhBE
XOalf7iDBGYNIbH2iz2mnLeB0P1KtXm9Qah6xRb0IBkEQZGLV780XifOdtsO6EQ79kcF4Ggza8I8
WEM5HdoimJe8unMIurzYcS9o1p4mqlD1gfw1Rb0LAthjLea3+lmLi+adtaR+r7Ey2LFk69YWeYGw
8dN0i/EY/mns3Wd96t8Nc7rOfVWCp4MQqhZ/s4U7dNNqprnGOyqPupKLU/IWZwvLO2Ur6kRHcFHe
fHXayFnX3uCFxjR0j2Ya5CG1ZdEhYW2/sjXjOsyWs2tV/EIjQroyBz5pXlkkN0pPDWC9/E46B6A7
zhVy42iuuEMKZhNWPEMBYQs8zpgrkVJLr//gaU5HlwXAEGDB+COtgviUD/a8sgIauxpOljsHduEG
N623A1XdhoNdjJvCsr6IEFhATqkISHPXhtPTfZhEWELCK0cmnnJbpoBIspmZE3QXxU8k6On4qO5L
0W7Vt5Ko3UbLQNBpYtw3VkB/glcb99TEF6+qd5oXp8+2ZTBcZ0OV97kDWiYtfNmtMt/L85Ca4BvZ
WPGwMZkCaasT+StltymcLwhCVosngBZipoiGWuYHYWnRg4nz9GTn0+yttNLBYkLU9EycNL3Iuhhe
EeTbLzSN4HksLay9NIpC2amhYiV9wDxEvdZBdCRQvYHlelVYOeKv2Tt7ZYG48dIMG3Lm9cVzlVfO
ySk4WKK4GxeKrzg3EoEBLQbvQdLUay6oO7oZ12lgcqJKOpbxrdlUtOpFHPLmmpOj0OYOCB/uLrFK
C0iprKiYunki1GybLVJnIE7fPbPXWINF+JUcM42eM7OoH+iGxkFapvWDkdfGxXLH+mQPgItiSPnv
Df5FGkMMjzNjms/GtsxQzhUj193k0HrRUSRRgXW1x02b4naaB+w4FmxGEibk3dZS+PaH0K3imQOy
/kN2nnXQLKvLwhgJbB8veVOZ9CP5DvzG/Tili6VfNx57GmyPo+JbUu+Mnos9fLozYy5NB1htvnfa
nhcvpni69+jqSamp1Gk6dLv6BKLApRiRw+2m8Qu+oaHGRGy+z81Tj+IzqhLMEJ+/XYoLg9P7CNEU
oHTLWEj9yXNjVOllEtDrUjH3O6Ozmp+EBse7qGN79P2bZRHARmDPBt8eFpx3jeeEajNHOnjco8S/
2gt+3F7OyEWZ2MfKqbrHNrPBi7mT6+KO5oUrq5zup85RT95Y8i/Sy2MenP53v1c9bXTCnTvoi9n7
95WWOfB+VnMc9ISPJxNbzDIv+CSIbgeqo5NVEmcIOLMonu1gMIEgailL8tL2riCm7UOdR+O9MWKU
klKx6Yw7oppNz5sKFrM6arBNCLdEAyaPoVRfCsbrpdJr9xY5cToJ+ovulzbW+0EswUuuSLTgwIne
A5N6ucHh1E9bCEqQ1vv8RG/CS1BQ+vhAOrDfzW5WP4hYBLu6UMHm+90qB6YFXHqtH7Z5VJEUVb0P
f42/3ATh42yI1o5Wrk+97pqaUwwGizvaA8Wxmmf+J/X9N19CnTYF7bxtNl/aKrn0YrojMfLYC2Sv
3qnfq9Rn1qSsJPBvTNXd6kN8lxBuRQJK9qR2fjlDcMJzx/aIzqfK9O7H1tpafbKjjeg5lq27dvTR
P7vu0lYXORxptJXZTCyEzKWWnecY9e1W3e2Ijbv3Ng1/LW7Ii9tzD88NP167XkMRklfZYVpOF3ae
62EkSke1tVV50Z2htPHWGOkW9+uYDvkB1hyaXJ6t/KC3N1OTl+gVQu6puSeM6OciWWvS+Kpi2oqE
+VNUOI0FQ9cpm5eAglmyBTKdT2mofeU7V3wraEB9Z91SuxS9abH5SvYPeDjteHPVlltWYmpVTtQZ
ayUM5wx2FE52CYOxcd36oaPvArt2Nn+VvROiU7CenZN226jxocq65hh4+c4iBU62aOYNTl0aU0UX
rbJhygGgGU/uBK7QC8QhH6fygDBr7UHGQtpEQuKMSdc1PIpjE8/IhXX9JnRKQkcsVucp172j5MLf
ZZOrr50+etONUoQs4Ui4Tr+sqblvUt/7mZpeurcHob97rob3K88fldFmH9OkkebKemhllvBDAIjt
KmoDdbSDyCbfMs/cD6y+2MfZbFFYhNk0nEnqB9GDKNuvZFLRRicvf0HVG6BWAe1i8FamPtFKLLvN
3FM4URvupeCef+WykhvdjYw7ltg2QwCO2LCE6rGHx9as7VbryS+Zzc+WlfOGhOhhKhH1rKb56Aqq
OoVPDhAt6VUnDkG1E0/7wBTOTnO7T/hEbyKh2H4S0dNgNNMKyg6oTWvI8Yw62o20naeI8sPQ5WO4
ytIqfiVH0yITWGvF9uc8+F284ZDgf+EY7u9BTBhP0ESXMwSaedja7nQccFKCIDMjn7xknz1lHgWI
dmuXP9vIy34qKempkvSAVnEbrete67c804dt3vK1cWltplnpFy/K6isQmXEdJ4KTFbUAK5AR/qXp
G0DspPjeB9OwLq6y69DhhEW1ZUqFJJ8i7uQqhXiYVI4Io7z0g2UVGp/7UeXGsTUjA+46O6kL5ONu
68ei1PlIxM/KHbVbl2xKSEfVKHgTa6RNGWubHifa2XMkbDOjQhWHr9JQJjwPPAbHrr7UVN0dQZRE
m0g45SZqRfQciFTdD8Sisw1hR3a2CpbRRcW+c+CkkO8MvRabdCyisBic2t4kcvxVlaZ5a+AVfBpk
OuybxBMvpAeJV3IvXMd0qIeDN7QkHgAy6d5MBI9TWNn32lGvuYE1hin2dcQOrpEqCzP6Zbc01/n8
WoXYTXbxAxo1DSMyGqiK1vQbGVVyW1i1JHJFA3k35FHImeFmrEk1adouNoHoFf78lklZN+uM2AwW
KiHD2ciNFUDlYlvatKjVMrd3hLhv0KSmnaw1HgNdZG2dou3v5pwzHrj/lidX799OgygeRNbSZW/l
2pulgguiVvtz8FIOIO6ktgGhtS2dBUv/nUAdl2DSO4oF0Lotutx8/Z4naH1LuKcjW9tNK5o7nWer
GXfjMMbr1pofJtfyLiNccDIwfrabKmNHV08bFobc4HiOf+L52FmKRx4Ft8WmB5O1GUm7HtPeaMMu
a6PDIKJzGot76kudtRf52YFMKW3FmU+2cGkZyxfM/Hwf0DROK4HXwYbqN1mz2Lp3eUkM6IqJV6z5
CC9iKC94kUZZTqGTxt+aaf67gOp9q6n0kKOsOt8qa/atuE6L+Dp+67DO76Isz20U2vJbrQUfjnKb
/C7jut+aLk/DlxGVV9OReymARvi1u+EhWsRgY5GF2Z7U26x37BvIna9ittLN3Lj31KlqYbYIy8ki
MVNNkt2SsHJ+tIsAnS1StNEa6mZY5OkUnVrSQrwZFunaX0RsDO720f5WtiGv3wWL2D0ssne8COD4
8Kz1hCbO/n9JAHbZx7AI5um3do6R81hqyOlxRpIsF/R89H06htEiuzeLAD8qG3KtHzySuRpXDio9
5TjDirXTl2cO/YoVsbwAXQ6L2v5MwNysAY4Ex+lb+c++twDxJNUP3R7UF17+jL521gWm32IUWlYI
Mgse9J7qk5XgLMOGoVf5Yf7eO8wUW5ztVGrXZllLFFIvbtqk/GQAJTVVm4L9xQBk8jRVLIlSthti
WXMoTZRf3vfuYyBXtcVW1W/lshrh+OJusGGN9yoK5pAz0L21rFKs762KsSxYdJueZ29ZuozL+sVd
FjFYTqFjfm9nxKSK27wSC5J4Wd9UkErZ0y1LndJIeBTo37seRsOac0AR+F+IT9w4+tgx7tNlRaSW
ZdG8rI3m7w1S/71Ncr83S50+VI8Vh/4NTW7+KapVvW25MdJQNx8o3qiwRjNk1emcX1JkoDeDNMLa
FZ5FBwalevRGZEO9Ar/CJRRzKMlqHydplQbqka2tjKONqikFseoVp2c1TyHpRcrp1lar8MiItv+V
tGW59yyV7qUYmj0V8D/zcUa1p3CK8bE957IrmbOkf++Wen8XJ6qhMopKu3wQnG4X+qkT1/4GAAol
f4EfHfnFnhj8orUXJPVWy0r/ULAXkP81Fvz8t1SfwGFN/M9Fn/+ROZCRj/ZPZoTvr/m76BP8xnbb
JZMQ2MRy/rFpLqAq1kCBcWliRdHBJfSHjOz+hixDFBCNFeMigP8/RCDrNx2TgrNIzDgPwP38JyrQ
Ihr9yVtAUoL/4sj2DEqVl2a2P6tAS1O23ZidfXAKn65oRwMcUSlmkigZj0UsnD27LpLI9TBMX07d
emfuUzy6fMMY7hlMdfwwjfZRMGje5GjGRKAj69HNMvjpbuPybG9t75IUdIROfC4eSeIXu5x89qEk
LPJeN5EPsNHLjtgvNmpqxQ+WahmfDV+mCLEk0ok/NvOn3uTMkJBvyTCNuflAfCg/BlVRnSLPKnYd
yF2ip9VNzfQeBkVUrvkwJEejb4dDlZb0spWaa61NLfaOJTe3YhUV423NELxrCj84Tzx1KPh2R/NK
Nju4wNChsWRKKWennKknFm6JLRavYmfUZvxqBCkPdxqMjNHtbiLTeJz1iaO1C+aiEnagsf9uLI7g
U7LiCMeO3ADQFkoyKXfBZNisCz3AIrYzUjFXpN3OQbv9GgZ+iCW544hUFruqq/MnYWeuWI2FndHd
NWb7oFVqPdhDSR3SZGAzN7uXmqaSW9Ulw1Vx//okqj+9Lv2tVxpbpr01ZTxGrGy8QlnjdGWa6VZE
TnfSR1f8KK1uXMNV8rZNX/Q7D6VjbaBvrOy8KvZ9NdBon9vdlxZYq1Q6YJ6C5mRW8cFeovZdCook
p8Fl3TrRTZk3Sx23dijYiK1jUbPv7qXYCdE7v+Igo70+U+lJcSjeIYhGB+pbyjsih7O5pZM8P5JR
i7SNhUP91MDfeY6nNHjzhEt1Reo2x6hh79vA431kQElvZpzrN6xOQfmwJE5fImW3UP714sGu7WZX
YhtFLAMSsnfGghqbHMHtSrNSehPH9rwFRFEUK7bgWKNToOGrStHckbZWf+ZEpd8FkmsFo7IbcYSw
i89uHClMc91iP42ddXLJ8lGL66Zvne+lr6JJDEgFjXMtQcfsR5YzF0Lk1snkELyXXR3fcqBvHxml
gnAsIUaXWgdGPaKLKagc/2KKxnyryPTdiNjODymJkX2WFXa5KnNOo4OdOLdFM5zMhJb2vmbk1XS1
wZipPkhTMnNNI+c2YNDeh7CGn46gGj2emp7hlfxkDRtpS9TBX4OiN58tO/9k9GjiUItt883zq8e6
t2ATLVUts17p1zpxgYyPSaQdHY1ILB3wvn5Jemz94YAc+tFGMqNWJBfgYlgRfaaRn+yqni+K57R4
8lMKeHsLcplO0u5EVUG5GYBPH9yucNdgVsoHj0fjDxyLvVwxvzxCtDjE5uAe60HsSCfDOHC9skK0
y/IrUbfi3omKvTsN6uhGc3Ww87Jetw0zWMfN8k3VQXrwGFW2E+PsGs/guIqqMbtnf2z/nGEhh1aO
M3lOpnwhDOSv4GrGJ48d1LUxyzrkDcVbKpOcWdM1mjtNjtuhcMVJ4CnJwiDYOiordxFK7g3R6mIn
imsfRf2rtgTsctcyrpkeW/sKqBfn8QGbYKX38tNSE78JuKxBH71dbQzjpi+MTtsknuW/Kg941KqB
0p6uBm+izGae4tuZPoydRmka/qLJ8ULZjy6VccSdVnE0sfpi0YS82SHOBUH/FDNRZ6six9RfyFhw
m8NYvgoaqZ/iRtAhXEX6xjC018zMiYTF8UwFSBEg77kQuQIQk2GhpS8cufVDobf6BuKeWJlZXv8o
KG3ktJQEV6f03UPbOmziZnL811RptBJSAwHLoP1wM2/cZbB27/TWLeGflpZ+6X0GTT9a+ghMv3A3
ECOC54CnxmW2k+QFd1B6Bpj/TjrR3fNEnMMpa/tLG3MwhrudnduMOm9FFfG57Gx5p7JI3FBSIJ61
KC0u3zh5ih7iLfUf8XqmQnjjtMJ6IYFj7l3Fq5SRX2+TMTN/zl7c3QzkHj5sSywPl262X3EVp0/Q
hujLYvaADJkF8a4DtAbTKEaFN6LkzjBY6Q+BvdDHxfigd/zpK+j262lS0OxH0z8hNDoZIQqaMEHB
DlxoxhAGGuFf3tkO5k1sdbsqHdUB1lbzVHTRLmW7uQGLNN/lvWVvmh6KGlVlOh3dnVbRtRyPWxd+
98XoY/MYkJd5HyiZZOhiXdlD8L1J+YifWhynezZKkJ5yIQMqItx0XVaD/lpEeN24M8FOVexLTNe5
m7tM+2xYUB0b5WtbeHTtLQji4uDYWrTFHdVe6ZTxn8h+R1tDF/pD0qf0ZPRepIWoRe7WgjBykZP4
UbXz9KnPHbd/Uh8zJLfRjnejNRgUIGFLMVvt5NBzQXqhkhRRroCcwHtayJA6Mkae6ldciAusOcvi
x87hILLKOlFMYWWxUkUNLfZ1wkd6NTasKfDrSNzRDKviVyApVumLBJ1iHLRzapabya9oxuirfK+c
7g2lmW1u3bIC9pkxfuSK+uY0+dCj7hdgqDe/Hu8rY8YZMtPvRQsSFSOVR7W2SB9RAZsj8oT32De5
+Zzjyf7EVji+AOF48/vK1bjUUwioOZIcrwJlTrSiV7uCRtLZveGoVcXuajZhOm1SIIP2ZklSUi/r
eOtuQE2/E0pMUDvd6FeXTpa/L/qBNw6rionChwEzpPdmh67fzLsyaeqbFP5j/dZwA+XstVD5xgis
PwS+8uhruaRaPTPXHPLykxFP1bGTqffmTI54JxURZ3cR4Z8TxWqGfOySOYl2xZwXWFXGdpjhRMXK
yb78ZGy1Jwf4joMDsGcYosA7r6GRpNa60nSUj6Cutr3bvuBsGgCdxMVan3gnaSB4GTVz2LtpQ8lk
qboL/+a4DQqP42SRHFNpn9lv4wXUtdpZ5TFPGc1juchZ5Kmak2KTYJ0/8gTRHhItjc/Y1owwrozp
0mPAogFSOsdZ4UKkTOjDzoPpKANXAwujISpX7OKAfnDcsmazo83Hkqc0PWC1BqsCir+OFEQ7+LhA
xkEx4dUF+WhfSyTadSY0ihZtyGVdxKwuSzM9Kj2mKLYo0KCMhrJcV62n2BPvneWCfhqdaZeKPt2C
aAw2NG5EG5kW9YYivob4QQLkUAF2CpHO/H2no6Spwix3jh7pv+wOSmHYwDYeWRqxd/py/cr1X1pk
V6/97GxP5GiUgo52FZI4T8viv0PcvzXEETJcxpp/PsU9p2zuqz/v7v/2RX93Azm/AQnh+5gLMGWx
A/2xu7d+c8kgMar9PsUta/2/u4HoEmeoAgGs45NZwq9/jHFMeNh2fJ2YMVbr/9ANBN/kz2McdoLA
szyS0cyKpGu/87f/sMzHjVrXPLGMve9PVQEruPZDSRg3nKtJnNPBYpMQvU9sPMBx0XDypHec/Wzd
qk9pEncXq3a5KmWPsOmBc9vQC+Xf0fjYnCitKR7rihPEClfDQUTqMerBi4VTJz50Oq4ktVH8gZ9a
qVUwzFz82+Wy4+xNTX45UVWf6iQOzvY0AuzURTGHo9k6H1YD3HVFZDJAnq41lBCqQ3Iq7caf7LgD
JsK0tYcLENONLFvACWN20rO88Xcu96fHweKDS2IRSiWLVqjRAIRr7ZFHbqNWbGF69ptZvPIEUbuW
Hbq99tCmLoYcaYjKE/8dOzY9XC1bNf4stWnu2f7F56wxYPTlLo8OJvMaYiIwxa0hdFbzbf7DxuN3
igcsfI4/22t08/wVXh5iuRHZa41++LCIrOHZNLENYyo3GJPaDlWpKZs7ZDHd240Ra3VGFu1NUXez
7tpxfEr0Nlnsv4VNpXEvvOemTXsVMo1qwWaWM46FEW+w2EZBXKQQFgEk3ooU4NpWo3b18XuT3EFV
gadXDM2bHWNmXDAJj+NAbdnKzA3+FjxNjccgd1g3TeZgPJL25P5fNEvNCLUvOIZlrYwLHimzC6HA
NIzUTVWUG7peDJMsMUCpUJOC3eXAaHoyJDsJaE78Y2FAqUTZdCUo6a7i38N4ydc41pR752ap0jKD
mSHcUSW7ddsnH+90FDqp3mY/XSQxWls8OsGzX+dWxxIpCp45IqvFQd7XPZcmkQSaAHgZ3zU2g1dz
rBpVYB2sRDkfDSJzu7MpHEt5OLXzKahIqK2m0qhPZmzkc5jZMy/ouyTGFNLOTioHXnukVolfYDDE
GG+8OOOvW/YRLdIDPT0ctRld8PFKK1v7PJfsNSRf17yA6xsi1MNIjw9qgZ2tIPWpryxDbcYJwP+n
FJlvmzClFTuOOEveTav6tgcwtSzkbc4rCzN1efH+rDLEPcLucygppkhXM6LjwXZL+zCOCW/L3Krm
zY0xAdhaw4uIOlO/o8vepbqUn+iyhhq32BesAxhArk3Rm/x9syGOngeZKz9EZ4g9MFlmP9NqaNgf
+rQslm2IZCdXl82bMA2KTAWL/H2MaGtf2ZYHm5zWwxo0SipB2rmdZYXCTPn+sVXwsqaSXTTuVffF
VtmkPX//loy+XbwvJjutQsyL/LJOQz3SSiOkewGLVrFZzlsyf6078D7nZS/mBzXANd7WxfKWYsNa
/ibZpLcXNQX1KcDXe5pkzf8PphT7sB/EmBG0eia2WmtcEHB/cUIMBXcosqdyb5e6MW1T0RS/5tnh
isxcbbmm0KCZnoiklruastGahEM5EnMnkB2OsNPp+wnMmfSLO9zrgz/e9dnUvBHm6izWjR2d29j+
qPvBANqcld+FdeNgw3PoO2FzaXIi6Eq6FcMJA9KFpHl0yoIpeObNdJM1jSzGfcbKFE+EpCZc2V0b
Qak1x4eeqxgrg19u2bKaoY6efe1S1X5mmmVYKzIM9P8GxfjgQwgPPVNyYZtykLwY/gBnV+ckFFLX
XUODwBnShqT8C+IrQYU3mj8ZhWaL8Xs/GIH3SWwV4cmgex24dARElpM6fpw4zjD7VMvfd2Lmf5ZE
9s9ux/zBDyyH28Fw7A1bHjPeaMqChYvlIViV2J0O1phaGBf8JAklT4xrZTTVfQH1jzBnXqD5UKZl
PhEK8bbaIKeftlda8BZQwbPeN74Kx5uf/bgbPSrpKAwWbDt/WmIcGAqc6dCUFcf7jGVinWpPkljC
c0Iaas2GfNkeBpzqJoOmaZNuN1znFeuTYKy2ul9C/Iv1+Wf6XVtM9117okkPFajPPIqNl7KatynP
2hOGHIqPEWONQzfL/KYklLJ2hqUiOaJDDD9KRHPy0s4rly5l57tWeSYeScfeJKYjLCn/UlDAbJSa
OW50YkwSN3jfGuci525+nW0Lkooe7FTvwovFJ7Zu6Vy6GViAr3Kti+5A8HI3mVgcE//u7o2qesWQ
ZcShCto53vVdap2bnGnqKWqs+nlIIAsXg32XOL24h2MXr4a4Ne4jbMsPlacoyOhG5d8K9lL71Cua
jR4n+ivayniyI/9xjk33pWvx39UjjNKdM1Q15g6D5q19T16AD/6wH5ugDLvGvGtbrB1u2STOptAT
/TzULHCmSCj92iasU0YoXYxxkg7MzJIsoHvFGI78UemY25PhHSZvCXXe7pxsS164K/eTKIqO4dpm
P2mhy/gkah7NKvffUlLXLY9CS7/tMrtblbrWHHrX4qqmu/t95PF+ol26u+AyeB+kL5by6gnqwDA2
LqHzSJ0pQMlI1Afmw8QEDn4jM645xJxfvT3K9wnMmPgYFYGga+oSBDspOeeHuMirEBvJKyGT6JoA
NUbQwXrBUXA898qwQsrpmINdCuJaS7vFJUQkiMZkZDev/FmoYTyLZSMeOZN5zVLVv/mpSyF0mbh3
QRM4t2M3xB4ExgR3BnJ8c/FIhtzQaG7SsNjp2tXOa7axrDVxnBXsg2x3PDZtWb2nnbJDp26eoq7R
j0T1nxWPRIwbXKdtpr8ZZnzIhqw9AwuxX4eB4mU+c5MMjag1NoRAkhOCCjwGv+5uOk/uGYrVKvdM
EOG6gRXFq5vRPpPKRlf0qFMzE9sq1jFrAcXDT7u4NpeKzhBbDn69x4r3EmW2R4O8W67g6NshKep8
Tc1DsTaanuvAbNj6I1jxpAiieR3bAmqeyyN8G9iWPq5Ms7Gufmy7d34g1UNNQJYHPU4dXk+iwnwe
t5qn+huW7/g6u/jJ1YVxqqSWro2lMjUG0rAFg1s+pFndQ+/l+LE1qYpcj2aRtZtGB1HdKRf5hXKn
5K6knG6bW/r0qEvZn6bW0l80yRf22JZuuANRkTvi0VsrClUspfe7puqYEBW7kZNFD/F94pRFH064
rDFXL7GYZKiNYwcO9pqmmG9k5B582GvnGtTok95CYl5RsfucdMkrNS0R7h/D50Ax9vFT3wQk4NpR
8cRtraOLrL8f9Rg5AxLf1u0wfixF3YO7KksdScz3Oldupzxx+CSUKg+b0RFbG5Y5B68kiFcC3+qu
GWz/uQl44X0zygdMJh5uXRFlGx6HOBLIFa2BSeaAYLAbjJKAG50LbB+yxIbAFren2p6IfOnJ1J1G
aYOIME28qXzNeOOVY+KHiAj9F9QO9xe2s2GDYdWhKzNQxWfjeWIPYSXCScjRqilbuSr6ifYt20BZ
LegW3aSaaDb4LNLQ73yUOCwd62gqVDj1giiW55mnPCv7y0zRofXE8w1aHuZQzBtlMJZ3LA6w4eRO
fd+VY+zeF4FmzaGjBRLuRMaxoBpsonGmHm8Dt6r4AOmcBTFY5bcxD9m4L8ZzlbftZuryYAyz1o+u
LceAG7NoGu68kxW/eiUt8+hXGWcsO3iLO6O+n6Mha1ZlnCC5dNPZaR3nAspOyFUghLbuagcWLr69
02iIaecj8t0Zjmofk6E8ikGcGn8e1wKn0m3Z1i1hJ0/f9UpIVlNOtJOx/8xBbdh6rVz3nrSvWT+x
laAwIc+32VjGxbEF/mRs0wA71grXc5MRbqlYgZemO993lk6DPMBqFK/ALPpVUyEcWHSwAA6P5nPe
Sa38nPqxvQPhPN9qCdHUTUzDUvfDV81j0+FF9FaSFovI3JUaN7dDNLo73FTefW0ULw28sOREybIX
na1K/wAs1NyMDge51OdaOFA2GvE+Z1O+8ZHXF76I7egvack/SZQigFZ3C1Br66BILwBtpxle5gRv
k21JP/buYrMRdzz9DqrkCTrs/2GS/3eCxrpFTVZgQF4k323/lXIZB0M3mTHnWk9K+zBYTKJIgeYj
ayBMytJId//65zn/J2a8pHJ8YjlEjEHO/BUMhx+TAjC9rfdVKYMzKTuKPrkxf+T4XZO1WXc4OXTb
vsS931kHKTG4TGELjKm8yRzs61uND/YGlp0tb0vZGxf2lnNzlKBlnvsEe2iPFXmxaFURx7bSbb/0
WLcCBnpbzQ+mqwEyFmMu92nXccxsMuejdvpBPbRG4LTbWbG4xffmupb9PjNP4AD3Rwa2OHIszvpY
/VY5d4zH0rOaN/w77ReXTPXLn/vqwaL8o10prCxl6Jp686aXwIPP9Ix62nLv1BmwDC26zlrbtXRn
MDjs/LiW+4l/Ud7adWO4O5kYuC5aoCFv37Nw6QrjP4LzLckkIIQ2So3v2DrizF+SSTkn5IjupHrv
TMu87KQZs0GHZh7/f1yzv8gu3z8ocG2OAaCdUN7/vD2nfs3WBH2g+yIpeIsbvyw3qhK8P3z27I82
9Zmt43pkCIET37z962tt+e5/zoBBHvAD8vpwDy18zn/+6Y02GZ4+jWwXs8Z8dIeB7aVIJ86PhdyT
Teenuoq4dagNJWPbv/7hxp+hIssfGb+niT3JNAjW/5/XDi9NAzYj631rNHz3fog7+8bLhflYZSxm
1raxlCT39vS/7J1bb9vIsoX/SrDfKfB+edgbOLZ8kWM7HsVxxvMiKLYiUuJNvFO/fn9NyonJOE4m
DM4QB4fAYJDYaZLN6urqVatWRW+zdUyMiihmzsGPVDOMUr06CIv8f9njD8oeOTmbr5JUrlflm3tC
pecklcM/eoI3lYltKKhA27oi5B8E3+Sp2NGZWKi0QF5BSwsw81mnUR39C8qQgBspWdJQsAEUPRQ7
6vKEKkihQKvJHE8FgaVX3PhasWPfpYp2lXBkEGWU4b2YZq/WUSnMHWLs6wg5SglgYxuuoZXBOL6m
08iP9KP7whSH1pgyc4FSTiP38bwqqkhlab+zlXBmkcq63he1cr3JEdOsmYHL3W7/o66D/TXM/ajj
pwpCtnShkN17t0TSVCu2Ze6HsDjnODkGGNpUe4UmQ7o2Awgz4YlUtnJbmp56+/oa7gqLAmVT9QUC
jTAZX0+4sK4DoQ4bHmSahLN9kmWPAaKs5hGNJCgxUPbVvFrsnbuFKv/olV+YYs7AKJqYJM6+VR5H
h3aTlLZF0i1Qqpst0o+PRRgAmjkedSRruf7bNxSqHzK3w3oJB/p+ckOaP1Zp7nju4rHetiQIsZMG
tiahZ1CYP/DLyjfzSgNADek5lPiYXLWPxtdoRezXi6o4z6NqBz3BXNCpdo8CZHFkI4MFOpp7yrXt
h/oMBQBlDj0mvAsJQ0s6iG/3MCis1JpntUpKKymMnKgudlPgDaf6s1btH1iBYb3wvIpC1RYmKMM4
axSdn2UPwsBBl5jU3blhaWv9VgpUY8GZ0Qdx5rRMq6rdWikvlMilA9JRmhmow1ByNJcc9hnkRE0T
rN7WZkEdG8u1lrLv0KgcWyI5jfDs3lYgLLuwsQrquAIaMYiohk6SwTEpL4DfXE3BnSSkSY/KWt3b
p7FRKddSYkEeyS2ZYnyppjpHpBYWngOevU+gSX+yCy2up2ayrwpCz526eZtoRnUDE5tKLs8uts75
Ri6kjxsOSYv5LlETTG6xEYpjVlpLoBqUayjKSqR3YaspnreprjKdspI/qrAuL2lXRfBgGhvSKQ4l
lOSncQRJHbBOqyKtbqSS4n6HtLtNR7hdfJ9vVOiniazNUIcC8q2KIr63A62AEpFGAX28RI+bSt44
aGIkxtJO5GoeJT7hQgM6g2RXc2knKbdGBrHD23vG0kAjJZyFtVPdm1EGME+YC55KdWM1hxHBm8Zb
RGkCP+WGTkjlGqwNksK5XRpLYCDMbE8J2ULg57nDR9vTUOsOOqmxNCWzmqMz45zAFzK00zrywIo5
QbJtU0FWzVtbdTeQF+DzemV+5W0rlEgBnYGwDV5WrYs4PUtL2teQGeCISrnLwgtm2x08YQQIVXRQ
TjJddT+6Beo6dow/nWbb3KpOaL6JnZBQ15cRJ757mgSw+HeBc+nUiXMHKxloV28QyWobA30LsDqR
az6/FkfVTZ7XcTktTAF1s7rje0rySDCsI7o6UHyW8JEcV9FmOV3VoTLH4l1L3fGPmoC0mX+9yoxj
LbcBKzh+Th1bcum8ETrydfM72WKB2EQtb/Abe/dc4l3/cIElpiUNN0/zJgoG4ben9LWCzpumm8Xi
rZLC4zgu0jJHgLCynTlywUpCgzbYDjnpYFveXGc7M42RLUOvs3oPRxLyMHrGNBU89TfwuBaQpmiJ
53uKPKM5ilVUlGhJoXuRppknndVyvimnUJDrxTyOQxJ6bmQYMZQUeg1eqnunvodaWj4WNbj0MbjQ
3rspa1L0H1Om3z1Lw7A4S1UXqHQvbyOENGitHYG9HkkGJUyQQG5jyvROKg/u4iJ06lNHo6Ghu6s4
Pu30U/Jq2rUBlnSMesb5giYsxHdRdWsGeQSYvvD47FJ9rRtbhNQtV/kzldXdNHZr8wgilPJOMt1s
Xrq7dE2yvDD+ysjp079WS0vteO141dvCkopznXKv4CiX1cg/kqP9NQWr60caVVM6FnjWBRCMeU2D
H4e4XjDZFfRf+OCVlEacRdewh+J99uh4LsWzqZSjdohxOxf6IqvCqaMXqXNE5/DFHcBiFk4VSf+Q
uWuSN8luGSrW5npDh2z9fFdquGzCX4wugca2Pqq3BoVPCn+gfC6v5mxz2DLqta53ztGLXVooP9Ui
YWMg/34X1G4OrXRtB2jAFEU13wt0XSiwXMe6Et/X6bYCV9yWS1qArO82honDjNTt7UaSNx83yZ6F
5dSczBYy5Z4eLQZmduwINh4dg6dso9GtSV0OyCMMTF4DJpQW2MaFQfM15+M+jZW/gkSS9jNO3Lk9
QxAeSahjJU4reKYKJBZT1TTkBgrDPEnC7YXvxIvLUorXNwlQ3GxNcQKKsrs7P0uWNbgL3t9T7tLA
yaebnHmqnA1+3ogV78KJYvWvXFrk5THokHxFbziL86i9taZeUc4MLZeKKQXcyjHr0gKIjhL7lKqM
EGhUrfLTva7eBa4dT+m2QVlNEbjlFOBxR5ExTZKhMWqL8Dqky8wnHxAwP43ZsZIPhot28CfHLr3k
aLeLF9Hp3o5AGtT1Nof1kW6lSyheOVMXUHWzz4z1n5SvR+cejV7fWS4N6ze8ErTXGK2eWl2k91Fl
E4vEKDlfaqUnHW+Vgs+6ozk7lLlUx1no/hoSlJ3Ws1rb2NdSRZYnoU0WnGNfnMd9KoSNhcg8bemD
Dj6XYyn0JKKjDdIPmFKOzBfVX6KkWHXwpTtTxac32aKCJtBntKV0LtOST3Ps+06T80T/68iy6cHl
xTS1PXLJBqDwJOAM04+9gB6sW/x9UnDWdgv8YGGsEZUWynKXTuxTBGMLCdANm0lwrFkkt0gksJYM
SpbOrFqcF8nInDWn1n2NiBgJd87tFt1zkhM6HgrTR9jUvcnK0KaoGbTxssxz+czyDTKHSSalj6FG
2/gjsh9YBI0QjGUj2Zh6AD7TAPQnmYpuRO7UzxBfv4D6BBjQPpYSGiQUd+6GSAK5JbYvK8Hb7/yE
us46r26ygtgXmSTnRNn7YX2hwoIDu8xRfqquFHNNHhpd4ei+hETrvlMpheRjBTHvitoSt4SCVltz
nZRgym4hKusCkXTebX0KSuXCsuh/qJsX+Tbd7CDfGPX7BWSle9MlhXlUJxKVNXECb2frU0DFlqGg
fmvtKSGic5p5qcN4o+LTtpT3fiRBrstd6XOWUM/r5qVToQPmE+V4kuXcqVWJWdh+wk6+czLlVoN0
BkSQUOh5mlj0eeZJPDGjlO2SKjRqtvU8tg02zARX9X4hvihdmvXlHiX8YOqnfEZJ2XFqyFQaLlIH
Ch/fOyFruJBFA0vdoLavJrR8b2poZr4nB+WbMa3P3LVrz/2t7SBCtI2dvYbeyXpXeyDNnrRWPmxs
omUofWVmgOoQboBzQGmT9QWQkR9406z0F0elSW4gkBxiEEt1SU/oiXutBVlx7KG+fsJ/uylZG+fC
3+zjKz7/bh7ZeJYtLY7+hN7gXZDkXxwVqcvWU9vBObkphRwk9Vg0KyPlZO/MKeJ18DEs560OP/x4
F0Bst3HpWrLOoSmulWmyV0hFVLQgiBAhhtPmK3O6atOhkjAkoSAHKFjZEpHQlm77WfJ0AwG3aHGO
PEMAh21H5oEVWB7jFT6Hye6z5NfvnEovZ9g1gUG+k985WSy/M4K6mBYQm820Ds4raIsnxMaL9xQB
1KcbNlFIZSDjla6/0+VMv0IuLPyDr82+HFb+BTtfcKYHyPFYkpahmWuerB3/Kt/qUC2YqndyHa8/
xFS03ieRql1HRbCBtbyWCSCr3RlJ4HBqFjdaoMyJ/MITlR4Dnw1zYUCfK3QPXiWNRuWQDkUleb5z
abNfGTuTD6LnLOFTpPlLdxpAkI8ItKUiRmViQfVvTTkGHsRFIvCI/QpvmG2it/lOlWYmTSPiq3Tr
Y6SBoPGQM8Mi98WCb7+ofIri6m25oWMVYff09dMpHK0OvAV8Z3HgMAAWFCCI/rGf6uGNw44Xn8dG
E/QXFcyVRAS+r9/nm9MPN0KLEiyDQl8oTz0YzVm4Wb6Jsvjch91JIb1lKbc72Ezw2ivoI6Yuji6N
O3z9vt8c/cULyoidCKxV56TYPX1zJPe1TVRRCLbxzWUmoQ4RpBUIcGm5+K8oCOu5abr44pbQ8frd
4Z71ZxfojlMxC5yHaGR6n535KMEEPVHM6Lw0UC84IqGt3trC626sFG9/gOziBAaEiLxVXUCZzSP8
n0HsDi8yXWbLk6Za7I98ldTzVYp4+hf8Svz0JvLC7BZqfuZl9d/9pSdg7OWB3vwcxZGIHrPuUByb
h2oe5rUxfDqJZfkj6rq6inYZvaMAS/g/F/bqRyEssObHkiJbE7KUOtkbuf2F51/75adv5+r1N/yZ
33ntDdoJmj3++1+QLAXUMmwW9AmwFDxh6o+e3vL5LNjgoQRlsDw0aJ2C2Tm6WTBAcYfOgjUB/ERt
yoZqKS6M6/kskEbFFkz4Iw27VZbbGz5bMN9bEv9rtsAXHGoLGgYPKu4gydXOQm9FWPYEgUAwaUKP
5hqdLQDzC3By2IqQJ4qGFqKhCSIzFzD/c1uwWDG0eaNtYTsJoo6VG47KFqhpHDoL+oSkougbyEfu
vL46gdtNHS9Z5uYiezGy1yd5Q0wzyAg0Z6Ihgm5BgH/RCBRFEVbQMtnH9v6KLrQpB72/rk90DaE8
sPP2K/cdooziu4aAATSDsX1/kYQb+PoauqYyncoUjbfrWL9FDhAYl1KGdl5G9/bkLQdvBDrGTYMQ
xzi8ZD80shQ2CpvOPhxkm2t8GwGl/YODAm1CgpKWeKjetlfXFtqgwFZARts9Z0RbgCqSq0MXgTGB
SgSH6OACRdDzfC04hAsyMD6Mky/zM66dgFkY7ApEah+pCLjihwC5FxTZ6oSfaBYZ+3anGN1a0DRZ
bTfpVuv4y9HlbxyW6P1hY1JwYOwX90PbnKDbwVmKrofNNboAmXZAgtIzaFdkFgxNsDvoW95cvV3R
ciZQ4fAZcDaaqw1DxuQXqKAYGhpqxAYIstHe6fCWvQhRkc0JyBIxtD06KyBcEZSTYVaA31MtFVlz
FoS4+h6B4kloHhZT3VrB6CJkvKI44Q6aBZ06UPg0dJ8/bA89KxAxgoifOUm1s9Ca3ajWAuSYgbMg
zgmCevnFI/RsQVHMiQnODL2qdZyjWxEqhgxWOswW+NbUC4nz0pdv3YkUnAlhEj0EQQ+aa3wrQoH/
NnQWOBvA2SNS0Nu37K0I6qGFOJaiAn83txrRWkCmffBS0CfEnJiTAhVSXL3NsTkyixODiT6YuMa3
FIjk2+jt1wMlUGViIJpkWgfnz1s+Xwq4RVOGLYdH+Ids4CHKw0zA+msvCjscWcGD+xk/0BvhK6SO
N+TVkEykFqC5eivAcTg92xTti54h4hrdOiBBdPgwv24CAjzAHcIG7n16k5OCwhp5evvW1sbkBWDG
Do4LVIBDzowWLYBftAENG4FCraBR3Fyji5FtxEh+biEsHzsNGjsLAVEKoh/RnLq5eqZgTEhEmqJy
pv3x6DZEyNFCO/Fn3MFrs0AvUbrBopTdXD13wKGR3QLwAL3Q5hrdLNBJWxl8XABGoiCJI9Mhn9Cf
Bfqk0LyclPwhoTC6BaExDYOjAwWL1+gu9TQLvX2RrUFDaMOh7LFdES2CPSLnSMsYtfXYv741ACZB
PxBJtMPVmwVabdn0O2UWvoJNLMExzQIrYqhf0AVY5Cg6/cvbaejNAkqx9I3XZILJfyhG6rm0ryl3
JFcGvz7xARlW0T3g5QSjo9KCF3UjhRLH5hqdW2RzEA2iB20OLAVRgkE0eIgFe9ESxANuY1LN+nUL
HddSAPYePAkCJDFovP0EovRWggW4rDX6W+OzAVoFDt0aqaijRokz4VOY1Dsyms4EKhwdB1Eba67R
nRcUqp2Gbgo0z3aAR2RaC7Zv2VsJDtWKdBvkZH3YFMY3C8RvP3l27HnWZyEzvAIEihF2O3jF3lKw
tYmuc7AkUmo3jXbaR7U1GoIrMsgraix4aozhlxxMoWcLeEXgE06p6iFkHl2wSHw3OMOg2hPqvODe
HTCUfuaRnBvHdJqpi+yjuEZnC3gtFQMeZgs2b6kTDxMNNldvRTjEETZ4CohLayz/FKLUW9NfoyUU
FgZPgo7zI05EPK19yR7ALoIl5C4MOgq0kzS6jVJjuQ6NEwgZEV2Angh81Fy9jdKW6a1ADtqRv54x
xxUscfp1Wl814PSELQCsOkzDi7ZgG0RLZLYcgTqIa3TOUbQ7He4VWA+InlK7/JJXgI4ygZAiUNbm
TmPaIF9QbvgV1jbqGyjsH16ft+zg67SW5SckJg8h4+hsgBXafplfXwgiSiBshn3Y9wOm6Lkr5ubg
JwgfxuUHIJK3zzTg7a0JssSgKMohs9zbF/E0eEOLhKR+8ANjmwS4KOrQeFmHsg6iBm544OH2IkXM
DMRNJOS+nirGZQqKTsp4oDeEpwoTk9Ty06fuhQeKAltbCLJAW/95K/gJn/mlHubY9fzHE1EJ463S
l2phvvcLT5UB3/78UP0hSjyENkXnF4U4TnvvNswSf/5PJwBr0MJnP3xCD5v7HP754QW/vXXnXk9v
9fSX594qWSYPlDE2hT+Hx7xeBlTT/I+//LQMls/zia2j+/ok//5X5zmfffkfDJxue+MK4GHwuIm3
j8LuwE0SfPjA3+2R1Uyb+AS/NhXHS9/7HCU95fbWow59ajT0omT5GD1NrDC+NloZPnIYrh4y7yHP
OoM36NnQwacrf1kuk9Xzkdv83eCRPZpOew/Zm+jzGyYnDz51BfNblvnQu5wy695j1wrbA/TQkc9W
ESr/3ZEJjNh2ho58zox73tM4wlAUDVDi6S9+3b5nj0u3Y4CHHWLoA8983wsjL316wuaRWwh78NDh
o7fseZE2czp45Kjsfrw2Nz902Lff9u9roYrBAzNA/rCtO5Pcsi2HDn0Z5fSL709zi7wOHftq6YUd
70Hm6XdsL1fLpPaX4ePz6TiQS4Y/cpouH9w8XWVZx6bVlr80eHzvwfXWyy43qD2+Dx+avSCNso5l
q21KcfjYKZLFqRfHHd9Exk6gsr9j9IhWQk8jNcFZmwwcPHQUZj3jRmJS0BGHjny9+pQse9HTge85
fOhi2d23IBULOu3wgcs358sgTl2vu60fSMu/Y/yLVZKuOp7qUDj6Owa/WlXeQ2cbY3ABif+Owb+n
azkwsrxG7cZ9c7xMInbK7uJsyyYGP3tzg+ly21/77Ul46PDvXK87423hz+Bhtz4RSfdUc6isGjx0
slr36ZdNydrQgW9WYZjWfrHsHRMO9JWhw8/d6HH1ZpZ+s7e1ZYdDh38f5d8xxAMV6/fc4FtDFMOD
HQwd/pbZX6XpqhNSHAqwho9ddTsvH3hZQ8f9QMPUpzcX2xopeVE/PXTYuxUaYGHnzAfLQVB6Bo/8
Sv+ygY7w45J9J1zTevXpMZsZaSUmhj73x1WavXmx+VqbIho8vpc+RGHqdZ+9FQkZPHaNMlS47sxK
K8Ly+sgvIU1fCG3f4k9P4igv/bMuuCZ+48FfLZP//BcAAP//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plotSurface>
          <cx:spPr>
            <a:noFill/>
            <a:ln>
              <a:noFill/>
            </a:ln>
          </cx:spPr>
        </cx:plotSurface>
        <cx:series layoutId="waterfall" uniqueId="{793F18CD-468C-DE4A-9E9F-77DA84600013}">
          <cx:tx>
            <cx:txData>
              <cx:f>_xlchart.v1.8</cx:f>
              <cx:v>Profit</cx:v>
            </cx:txData>
          </cx:tx>
          <cx:dataPt idx="3"/>
          <cx:dataLabels pos="inEnd">
            <cx:txPr>
              <a:bodyPr spcFirstLastPara="1" vertOverflow="ellipsis" horzOverflow="overflow" wrap="square" lIns="0" tIns="0" rIns="0" bIns="0" anchor="ctr" anchorCtr="1"/>
              <a:lstStyle/>
              <a:p>
                <a:pPr algn="ctr" rtl="0">
                  <a:defRPr>
                    <a:solidFill>
                      <a:schemeClr val="bg1"/>
                    </a:solidFill>
                  </a:defRPr>
                </a:pPr>
                <a:endParaRPr lang="en-GB" sz="900" b="0" i="0" u="none" strike="noStrike" baseline="0">
                  <a:solidFill>
                    <a:schemeClr val="bg1"/>
                  </a:solidFill>
                  <a:latin typeface="Calibri"/>
                  <a:cs typeface="Calibri"/>
                </a:endParaRPr>
              </a:p>
            </cx:txPr>
            <cx:visibility seriesName="0" categoryName="0" value="1"/>
          </cx:dataLabels>
          <cx:dataId val="0"/>
          <cx:layoutPr>
            <cx:visibility connectorLines="0"/>
            <cx:subtotals>
              <cx:idx val="3"/>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sz="1200"/>
          </a:pPr>
          <a:endParaRPr lang="en-GB" sz="1200" b="0" i="0" u="none" strike="noStrike" baseline="0">
            <a:solidFill>
              <a:srgbClr val="FFFFFF">
                <a:lumMod val="95000"/>
              </a:srgbClr>
            </a:solidFill>
            <a:latin typeface="Calibri"/>
            <a:cs typeface="Calibri"/>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436D3FCF-155A-444E-9636-F7F6E0003251}">
          <cx:tx>
            <cx:txData>
              <cx:f>_xlchart.v5.12</cx:f>
              <cx:v>Sum of Sales</cx:v>
            </cx:txData>
          </cx:tx>
          <cx:dataId val="0"/>
          <cx:layoutPr>
            <cx:geography cultureLanguage="en-GB" cultureRegion="IN" attribution="Powered by Bing">
              <cx:geoCache provider="{E9337A44-BEBE-4D9F-B70C-5C5E7DAFC167}">
                <cx:binary>7H1Zc9tIsu5fcfj5QF0bUKiJ6YlogBRJUZtlWbb8gqAlGSigsBb2X38TImlT0NKnD3XiXkZcTUdP
2xQTWfVV7pmFf9+1/7pTD6viQxurRP/rrv3zY1CW2b/++EPfBQ/xSh/F8q5IdfqzPLpL4z/Snz/l
3cMf98WqkYn/B0GY/XEXrIryof34n38DNf8hPU3vVqVMk0/VQ9FdPehKlfqNz1786MNdWiXl8HUf
KP358Usiy4f7D5/LVfmgP354SEpZdtdd9vDnxye/+fHDH2N6z579QQF7ZXUP36XiyETU5Ixy9PhD
P35QaeJvPjaEOELYphYVTDz+sO2zz1cxfP+/zdYjU6v7++JB6w+b/3/29Screfap1Km73hQ3HXj/
8vlxsX883fT//Hv0F7D80d/s4DLeq7/7CFiPZTKRuizkXYn//DgrVsn9h+u0XKntzqxRefKLLzH6
d49aH5wXGXzGxdcuBbb8v+Pg6U69dS4YOQK4LWJhc427/fRcYMSPTBMzZiK0/oXts9fnYsPQf314
44A83aGXD8hrdJ5898+PX28//o3A/D95eL4+6PLDjSx8mcjVdgNfOz7/ffCofWQxYnIbkzU2/Cl4
NjqyMOVUIPxL6NcKZQPeLlv7Q/gmtTGQNwcJ5OVDkuhO1at3xZGhI1tYlrDXKCGEn+LI+ZFNbVtw
vpFBENJdHHe52hvGN4mNULz86yBR/JxWZfBhsopAm293cn9pZOyIUQszk/MXpRFk8IhQxAS2RsZ1
l5+98XuT2Ai/z5ODxO/8ofkwX8WZDmTx8I4A0iPLNi0sKBi74WfkI3F8BNhaRCCx/pxsn71Wp0/Y
2hvHt6mNgDyfHySQX1cAYeKXabLdyXcQQ37EMAZX135FDAkCj8ZiNmJrqwjKdleZ/uZpbwjfIDXC
7+shK1J3VaRKJu+oSik9EghCEYJ/Oy670Qo4NrZgyMYYr1Wt9RTDtQ7c8rU3jn9DboTlZ/cgZfEi
Uqsgjd8TRfPItClj1kadjt0aAaEFsilCW4MpnqK45Whv/F4lNELuYnmQyF0/tCu93br9FSjFR8yi
NgPpWps5UJC7wgepAkopAW90E3WMvNFHdvbG7GUqI8Cuvx0kYOdp8b/hf4LhA+BAK9K1UgRx2sVt
8D+ZJSghG6U5ErddrvaG701iIxTPD9MLvQogO/VhoRUkht5P+hg+sohNhGlvQATp2kVxcEKxbSOL
bRI24KTuui+7XO2N4pvERiheLQ5SFv8XsjJg1jCxBbU2DugYQcjaQKhvCrT5fITglqO90XuV0Ai5
m8N0PocA6TYtou3539/yDclQKggD67a2fIDME9kzQTYRghBxkyQfuZ1bjvZG7lVCI+TObw9S5q4h
iwblgYd3jN2peWQz8EcQqMbHH4jNd6GzrSPKKKS5+QZacGp21eYvlvbG7nVKI/Cuzw8SPDcF8O5K
eVeV2y18B8kbUismNuk29TLyOTk54tQmkOg2tw9d51x2uNkbubdojbBzrw8Su/OHenW/2u7g/rBB
VZFCKoWZ9HdielfqMLaOLNOkNt+I5Ujq1vzsDdwrZEaYnR9myeH84Uex0tE7ogYupkk4FIa49aKu
hADPhrofaNONLh3J3Jajd8BtvbRnhMbITQ9T2h7DvG0W6h2lDvIqVFD+S+pGZT8ujrANQmdZG3zH
bsoTvp5t/tosvqQcXi7drkO97TKfkRtj6R4klmdpUq7eM8XJ+BECa4cFZy/6mhgJKO5CIGFRtj06
a5O3YeXZRv9T3F6jMwLs7DBN3bZ140P684Obqir+8c6Vd4EYFN4HcHYtHpRqEYYSESTQ1vH7CLyX
2Nobyf8W0RGsk8OUwy/lKtiKw0sq6h93RVEy2EGySVGPogaoLxxZ3CaEWCMdOvCxN24vEhnh9OUw
xe9MDiHe+9bXhxBOYEa3bskoRhDsCAsoJ0CCc3tCNgpzy8vegP1a1TNKI9TODjO2O1vJ5B2DcmYC
YhZYMbrJVY4cFUscEQzJFMRfbjp8ZOfZVv9jOzcs6hmVMWCH6WKCZUuL1X26PfDvoBJtaAi0TROx
34mSXQOHEXifYPmgVXT70G0kvmbl2U7/U7y2a3pGaASZe3GYnqS8C6S/es+OB3Zkc8YFuCNrn2OU
cLZNSJ4gAdnml6vlZxuOnm34P0XuVUIj5M4OtFTwUMQQBmyP/f6yBh1jiJsE/jdONJMjC3pyhWVv
SnmjCPxmzcnegL1GZ4TXzWH6ILOHFDpu3zFxQgEWBllI8ELWMdvIA7EpVGChwx46U37FdGsZWqvI
DUN7w/YanRFss78OVEFqLeGfLJPvJ2oAHWT+IQ+58USEeBq32RBtm1DcYWRj9kb+/tnA0ZqpveF7
i9YIwrPPBwnhX2r1Y/WurUQAHziSEIiNXEio69gMEikEbZpRANddkdtwsjdmr9EZ4fXX6WHiVUSr
RL9rExH4JEP+mL4yVyIINEsLbJrmyznmvzYc7Q/ca4TGyF0dJHJfpb5LEy3f152EMTBhUmtT1Hmu
Kjm0f5mmgNa94WcUCPxiaW/sXqc0Au/r4iDBW6TNO3on0L0AgbQFM34vZ5QFhXZLhCyMNp+PTNzA
zd6QvUhkhNbiQP2Sldaru6DSD2Wpt1bmHYIAcgRNCeA0Qoz2+DNyKqHhy0IwuwlF1O1DN2mtXX72
Bu7sTWojBM8OE8GLQL5jpgSmthgYMKjgvFz8tsFnQVCmo+z3yO2uazJwszdsLxIZoXUxP0jtOLjJ
aVXI7anfX9RgXhKa8sDj2Ex+oFG6f3BKOKccbztkR2H3lqO9UXuV0Ai5s8NMcZ2mldTyXculFB0J
aEpAFoxnrX+exm8Cg7+JoVJjb4RxVHf7xdLe2L1OaQTe6WEqyYWCWZ5UvqeFQ0eYsOF2gU2a/7lD
iZltUfNXcL4V+bWh23K0N3SvEhohtzjMKO4YEvDyPdu7iH1kgp8PJbe1ZzIe4AELx2ywb2QY4hl+
RpHAhqG9cXuNzgi248OEbQlOQXUXddtD/w52DjrQCSe2Zf6e0Nmt4UBBgNgcLB3e4Dayc1uO9gbu
VUIj5Ja3B+mhDG3aZw+tvHtHr5LCFDmB3jzMNs1bIFO72GFkHWGYmoNOZwgUdv3J39zsjdsbpEbI
nZ8dJHKLe5h13G7f/gIHhRzo94GWSfZyBQ5jBulliAVg7GP71I1tGxjZG6/H5TyjMoJqMTlIqIaz
ePJQ6Id3VJAQusGQHIIc16aQMwoEOMAFpQK49GnjbI68yd88Pdv0tUS+dKRe6Z78tbxnpEb4nZ8c
JH6TB7VqVu95TwN0nSMo5Vhk21Yy8ie5CXOOtsUo3vTgjWRuy9GzDf+n2L1KaITcZHqQyJ2tiu59
hxshABfgmQBuT40atyBVApcY/bp9bORIbjnZG7FXCY0QOztMXemulPyZFu96ORHlR8SELi5oHlk7
+aP8JFzBALdMcRgo2Bq/pxbuN097o/cGqRF+7mHG3hfFg/+ud6HAPRowBwCxtfVi1gQ/3oUCeRXo
6HqK2pqTvRF7hcwIrYvDrL0t37tmakM4zWDuBu75evwZSZqA9KUNtzTCPY5rNEeYrfnZG7NXyIww
W34+SJv2VyH79D3nOCBeA7sFecftTPCoQeGxhXwY1of2ki2ou1HbhqG9UXuNzgi2v74fJGyL5P6d
88niaOiGZPa2/2AUZkNfCUAKLZPbUfCRD7lhaG/YXqMzgm3xf6mf/PULVX9dKjpZlavp4y21Oxed
vv3p9q7T0Vc32YyXYqfNR4v7Pz9iCpK0c/vtQORJHmQO4YaUW3O285WHlS7//GhgE3pTEEdQmYPG
dAxdXx8/NHB35fCRBVf0MYuBK2PDPX7QvfLxQzJMy/35kRC4vA/cHGFCkZ3BFR3gwkJ5avgIg1cL
saSN4HY/qB1BHeLXDcGXqerAov/ajs2fPyRVfJnKpNR/fjShWzdb/9rAK4MRBttkAtiyYJidwQmF
z+9WV3BPGvw2/i9kCdWHpk8+a51llZP1se6cGgOfbq9icZoxv/gUSFXcZTwi10EQGVdE5N0sYUaX
uUrapqt0ayUO8lQzMSzslsLIpmZbZ7caIaBjGT7xHaNO5WVYtFnkGJlJF2nQRscVNGFNMxyKU2Kg
9jIQSTORYdTNUtJFV31I+7nwuXYCbFQPSW/0hROwhl0YrQwu2kRJ5QS6bFbCz7oVp0EnJ34A2+YG
fm1Ip4iK/pgrlJ+YnZH9qEgQrkq/6S6NqMMTYofdbVf0hSsyP+Iu7fryoS587JBMsYUPAfsnP7A+
4dKQ0kmVJl8q2vYRePO/bkt+AQIKJ2AMgWXB/XHDRX9QdhoybbsQxD1joeFp63NfULEwaWVOM9IW
liPS1ogcSvKSO5LE4jLlGTlNGgJLyyw7NV0ZoXrWB2E35dxMF6Kv6rPeM4NzUrH0HsvI+Jrkpr4K
OqOdmjIMzyqzxIFjB6W6UcqzZ35QZMeVpumFbRdfSkXNuZk1p9xvyDUJyIwH4j7MrfzH24sWYKie
LhrmMIYDPIxqw0g3G87lzrnLwI/0PZQln1kae7d4QN9PU/wNajvtpcFRsahCWizisCmnLEhi4sRG
2R9rGvZnbdWiH1mEYRuE2bQXfsKikyal5mevg//KwYA+kCzFS98gzUVQWfiU+nl7adrejc9aMhNS
qpsoaWrXihSay6RJZoFRGLOoptakAxmd9iiGM01LVC9RT+8TqzptCoLnZeWZ884udOkwj05k20XT
1mzIFGUiODblrcpEeMJY2tzJIKWOKmlzlxUeXfBOFfOixLXjBUHtZnV1XMqmvQKhjM55bYAw6UjO
I3qPYhkWjuUVlp5EYW8ubebHrvTstppIqXMn5aGYob4gLpGVPeFJ0l61CaDklIkMz+KA5qedrcjX
rkyyB1vlceEkTaEtB/qs8nnbc3ycBFrPRZvJpSpLdOYFXXtpJ7g+M6McFkdopeJpHvThvCuCULg9
88mVIcv2QpcYNpRI/1j2dj9vzEE2jaj/FNeN/soCnf8QfuSfMlYIF/ltC+bmLYEZ6SxoK4Ibi6Cx
iEJFYXCGBFjT3bND/Nrz/JobV0GJ+k+lqJKZgbW66drGnhS8Ei4Tw9kp0v6uIXbv6lJnncuaLrgP
s7Q9zyzineQlyr/ynGUTFSg0y+3sWytYNMkrK/4S50AlqgtTOWFNk5kC7E9TzwscVPr9VJt+O+3i
lFy1qIiYwztYalcZ3RkLPOmCuuqOa2aSQaGm0UlhZiWemqVBphJVOdBs6/a8iNL+0+OxzcJcuFJa
3VmRm/gUZ6n3M1U2+mYbsf4qQqy/Jkafn0MdvAidOAviYEJpIn8kKJrlaWHEbtWKKnBoVVkz1vUR
n0Z2YF/YKE87yBe9tf0EPRHdYfsp2B2OYOSbQEclH0R7R3SbHGvD7wvvihSZZUxKzLHTFbnxOewF
rACHBLlWro3rsJN14JhtJrKztkiCdmYjCeaFggxWDlG5d2JHdbaKaqvoHJE3me9muPBuC9bBYhBR
eJHLyjj+5wtgg3mF0Vmwy4/zELsLSPpIFzjw+ZWy+nLahrg9zzPfP84tTxWOTkDPeHkD+oJYoGKS
wDSmlp1kK+Qhc4kby/sJskdBMXfpirYcn1pNG50EJKu841zZ3rXieew5QeIr23mb90d7/NteP24+
g+4tjKE5GS4PGmY5dnlv4kIWPWvMq7QyzcRptPZ+wmn27HmhC3WDe9mfha1uLxSvk1kZ27ACkiTW
ws5kfZLGtnQbQYqFMptikfLcuC6tWMxEw0rpFnmVXPS2lqecwPqbWCjilLrRP2swEwCRZD+011QL
1Pd27UZ5315WrImSGa954Wah2TstKUANVZX3lQQ4nBu2YZ9omZOpB0nWY6Wpf5ypoL0trKSfFU3t
LWQXFNM+4YntloS0D9jXoK9IzIza1RnB055m4pim0Q8cF3Md0CR3aJRlC8Vq7zbhIOrgE7SXj6Ln
CcO/LzwjqKdWBH9ZJZF30rcFuVJEd9UkDmntCpIH9yjT/XGIAu8WTl79wFQ8aJBha0LunVQy6c8Y
6mH7WAyaL5MFcjoSR9coI73vsNyS33gc3tE0The5H7SLqCHaLQpSuwZT5DRoGz0xuWrPQ9yDLXn7
IICTOBZDAQOqCNpQQGcP7uDIbQBdHVc6qvOrQOGSux0CAXMedbNq2nzWeXng8sCDBQR94B+DK5at
LFL2n3oMOmnqx3oRGDmfBCpUJ7lUunG6GMnIrY1Qxo7vJ8dlHg3iijn60TVIfQH1X/4gDasfKsmZ
MYEwNOYTHdipnCXgjp3VSWlOY446OAcsocpRVHnqWGEvRY7o42pu+0Y76fqML1oWf2mbFFPgEm5B
dw0iZyK3jE/Qf981E12h6j43wazA+QomRZqn8xb3esZAaudcycHlHHDNGll+1W00N42o7iYtkf1U
0O4rzrJkQlObOsBPEDs6BIEQPoPDGhLNXMu2+R10SsaToq6jkxSHaN4L1RmORft81uckSM9I6zHh
ZlUU3IAdkDfaCJVy+qyhtpPKOPyqYX6nd1SUW/48AL+ldWMK2sDRQRbcG4LjK6NuBgenaNMTZLdg
qnRsTYq+jnyHBlU5LdsgRrDcCFSegleGIEc3Bfy3V1YgBl1Aes+1Lc3YRPU4ufb9Ui88xMDq9Dik
PwLqyc71sZVFS6MsB/dHdJ98eJOIMe39HP2IVQp6tcxje9KBZkeukfT41Deb6KSDg2A7fpOmS4N1
QeqamNJvOO2lDeep6j+FifAqB/OwvSrAt5yXRiJ8R+u+/0msyF7YVW9M4TqEyHJsy8O+g4q+mbK6
Fq6tLRm4VuFxpykMOIUyBy/Taf1iUgozMhwz89BE0l795Ly5KtNcSdcEt9Vzmognrmqi+JzzOLgk
MW9cMAYCdkZ0/adHQdrEkhv/ex0S3aVZV0g/2Lw35dcf/3OdxvDP4ws9fv/l8NqV33+CacP1+1re
/C2YlRoqrXr8SwM3v2gBMxvuhmjyyR+ehbavBK9P3+LxP4psIUk7jLf8svzPItvR2z+GcHHznW1o
i2Ci0KQELvYBQ4ohXP0d2sJVBsjkEF3C/DzMqEFUuYlsYUob3g9BIE8MZgx6/ik4/pvIFuqkkGnk
UCR9vKYXrt/6J5EtFE13Agy46hfamIfxfbjUBMbk4Jb1p4bSqxosTTDj51V872sFau5vQpinEczz
B0CaYNcSFy1VcdbCA+zQcgI7diqxkvW5FG4Q3+9s/OaIPonSYSefLgbiJCgfEwoq3xzejvL0WR3W
WJmK4bPQVB0KMwiGID1ggUW2SZSb33XY+vZdkHp2iWZgoLTRw+Cz2cnkBFGU+/E9qE+b+xd+xQIY
3p15hY9mnZ1UD9JGtoxPq4Jpgy2RlfULpUXoFdd2iLqlxYzUu+7y8jgk0jzRZYgvwzwNpdOFXp6U
LkkguLdpYULMUFtGo52mpqKcmCrOg+hzLsBdhxwAS2qeToCJuHTA0SXaSSpyUuBMfulaVS2Vl1fc
7etONcdxLRWNl7w0w4nZWv25jSOz+W6kyHIiw4+lY5ekcGHaldELZvCsX4alCIzPDTIkS6a09sEN
yNwyCsvWm3FVSD37/1pj5+VPTxKCu8ktCpkKkLQ3tMZ4RGitNx6/tdEbwxQdaAxIhhGIHqCTBSRn
kxKDnmjbHm60EQzuhOaPubet4oC7bmxK4KJo+IRAOxmwsVUc0BkI7S6QFYOhPWSDxvknimOQ298e
NoMqPlwOSBFczAnUMBSznsoawSiIKjOwlsJPIWCPMQQCOCnmfddFvVsW2lztbNAL0v3SAznk3wQ0
+ENQhQdNthNPRbDqjGSxuaQmsSe4buSsF1V7aSk7n/udxn8XP7+wQNC9j4ME8KKXx/hu53kitHoN
toEteRpYq1DAA2gY4mtt1nItJuuXBr2wtFF2cdhLgHoIE6EewSHR83RpRdAEfhVhtozixlxJHhZz
s+xl5ljEx+dl34sbHoX4vPDM9urtXR30+whGOElwsTFkmGBqAo9gbHJwBpFRsKUmIVskdoaJY5iJ
PYlrP4ndtx+Gnzrjj4cGTiAWBK5rhdTVICO7GLaQHYx5K9mySS14EM8KVDtNiMCnqUse+k5Cwyw4
idtWg2tVBLX+xnCqgkmrpAHOTSKg3fSX1L2w88+XDwUgiNChcY9bHJpmnzIU4sCrlO+xpd0wWK6I
czlDRgT/+p89C8w/GCg4wnBwRtbJDylSQdexJdUNPq+Yoe95GbdXVUiy27eXNezjU1QtsOqQLod8
ORwtczCUO2dXlllhWGnFlrUX/NREi2lFYuNv0Hxp70AJQcUGHgZaagQmqkPGS6LYEhIF6TK06yAD
9zYzXNxH4Mi+vSL8NJ0yHB0LbhGCVD7cvQZbaI+Qsj2K697AdAkGNoontIZnYs+AZJ0qdHZr55G5
YlYHQipFe9UFJV1AAowu/oaN5yfYQtB6TdAgqpB2H7HhEQxZBAiZly0Y1xMaJdhwck/Yp5mh4YTm
Io6nUUQgLd31FWTPH4XXzLScgQYp5m9z8xICcLeBYGJAGgrUT2GOlLDaOMpAeGuvvYJKZ+M0SZUu
WVaI6T9/lAUXqJl4uGANrsd4+qg2s4u04DldShO2VwgfRNZQLah6CLpSeIfDW1L5VNWD+oZpyeEm
bgaWZWjPHD0sC8pU5XlmnHjgxfWOYRTZLYTJ2W3f2O1lnXSgHd5+Ih5w+y0xwyPh+hwoLkFPzQDw
UM3alZgs6tlwUbE4QV4hZ8xODOXoQrdXVmO0V1J7gCs1IZET2CG5lj6IVNyW6ZIbSdZMbGnl8z4H
8/eoQUoWZRoOAMTYkMU2ejyRGILHt1mG2d+nPIPh56BN4SDCe1noUJp6ynNityFrY8pOtELxMeqD
/jiVlnHsYx1VTorirvVdpcIi9dw0zDprCqNz1qeiMCBn3YUKePRiD4D0TL+872lc3rckGioqQQ9y
RXIDNC8qQlw7Jm4gEMe+YKs8sFtICebFHIXwtQJZQ9IevjfRIaGLhoT5bQle7NL2GT0pQthAp4vC
7tKXyiimFowx35R9YIRuILwcz7E2gbTmQdFMYhFYkQuOqEcdv5LUmqkkh2fYsNOWDrrLPIdCicNq
RgKnkhk+10EKJyRjOLvtUl72M8PrhXXSZDRd6tKPi0lX4CQ4iVRQ3kehym95lpDsJMayu4IiE1RR
SGnUkKuIfPkddwIg4z21oshp7Ma7ySEtcJuUkbWKJIHTzkJirjos9L0GpxwsdF2bq7iLyF3We2Re
5zy/KqwynpkNz10ufVY7oH9r02mECRYGdxhfGzQHIW1t+5R5keHSlsGOetK76RhkdzxK9T1UTuyJ
kRJ8XfYE9kc0Hr/S2u9vSG3q+0wwwCm2GnGD20LfR5B8I5CRKcW01x4ki2xItd9UEOhbjuF1dCG8
BKjEYYev+xL2jVVI52uLmoClPs60pShktoIinEPxp1ROxzmcbBZYrHPipOv5STA4JkbIoQaVQ80T
haS9itLOaqcKGYY1MROFz3OZw6mJKDJX3IpgN7swzEq3Tu0ucWvkceskG/SlUfNczzSrczUjLQFm
4PVRUTwtSrCLVhqA/KXI7/xp3Nv4PDBiBVCacWm7XmrnzYR3DOxNGXmecnBC4SzXoSFuNPKArF1C
vac1aHuZ4SG1W5Y8ao87CA0hUZuYhLoZ9fuznqved7GMzVWd5ubKCipBILNdCDUxO1x89mlP5n3f
+HxCfIt9T+o6ubZ72Z2pvFaTXLcpdkJDYfsYS1ScSJXWC1918Bit2tZtkj6tJkh71rVSvWwcBBny
yOFm2J1DQImWMQtSCFMjAYUNU1O3NQ3mdknfXUcCmdMqDbLsJEId5NfhTAZOj3Tyqcy0nTihV8UP
qVmUP23Wpwto8azOIdNYJW7Xhl7rVhFopqE6HU8blBWwCVCJ/mapqNDH2uysu6G+NdFlkpymGhWQ
+oRp58YRVSYnOEyTWZ1W6bkIa9y4Sa+D7z41TIenZXbWWYE1y5POW+Ku5PnM1o11m8m4PO6SrP9u
QarshEI+uHPahvXfE5VHU9MkUGHCNcBoeyZkxaMm+R5mIS8nSR1ABQ8VHAqLHdIOb3NNJkURG9Mc
fECnBuflOLZJOSgmz0lS5F1VkTYWSZRni7AI9HFnVt2D56fNNDCk8akTafxNRjVzVZeUTpbIyAlz
LR0eFSteMpAP2RsTj8SBW9UFPo6zFAjZxjlrAwTqn3pp6kQFDfDE4oqmJWTxBfQuOAX0qPsQoet2
KP/C3YdzKKF05iSRdQOlTg8exJTwJqzyg4WdZtqF9xMHkz7tjCmJ0+pLFll55taJPq7MqHOTAN0p
rtNvQkniSIHbY21AxbRSwIfwyvgTWKU+AuD74NRieeNkPgJEuU/C05SL5BKVVXapdAmH2oBsUrnq
vBKfGyQEkYCyh9lO06wk4dJqPXCwCW3L3AVtW977BQKFlPYCX3eohyOLylrcQGGw9ad21ZpoGsmg
TRzIOaLaibmnepeYRnrrYagYqDY33MdibakF2GO7Mj3pKMLSZVqogRpuMz2LZAkqCLQxOGZQU7w0
WoijtA7BhbPqHl/XGQPRrwIzn7OWhe3cxFF2m2VwbN2U16l2IpWoW5LmPvhzQdU4mKYkBZkPdBZ/
N8PAzn52Wc0cXfPSmype6mkSsuYhtpvcdyGFan4VlicWRSD0XKWdHzhJ68vKUTgMfui6XIXQaDE1
mfR914N6gP6meqMyPss+S+ncJoF9XhehdC0lo2nQNPk8NKz+GNJC2Zde+DF34D7h5kttFvGV5Wc/
ieq/tTCVchGVpJyDXuXKJaKopqzKyL1fBv59L2Xz2a84IAcSH05zSHMLh/m86Z06kFHn5ErzE8uE
N+tO2kZlsast0ONuVGm/mZeiRUsGNcszqEHTK6tvpeEUcVRhxwIUQhecHXFjJHWbTFtcKigrFuwC
al7qIsesuoqlnbtFivUdqw01Tcue/kiFVS9LyGsRx/SItBxtU+lGQRE4TdU3wolzBepCeOYkjG12
0jX1Dy8zms9N6UefcFWhM0gqm9+jxop8t1ABlJfDBEsn76h/Llgnz4rWpCeGaAQkAmtfr4hssmUM
r8qdJtKsltAIZHgOK6GsNcOg8o4NcGbrSQs1Ps+RzOPtcaASem1BUWteJ7T/nMnAO0UdZODLAKWO
qP3mFt4HnldTpDWTJ61sW9O1U2RA4t1roIHAalGTzQRcKDGHKNc4DXmffkGyIMI1oipOHALFiWhe
weE5b8DC/8R1rs+qLKtnLRjCZRLqWE2gh8HTToohvAhAuc0i5mHpZuBZGC5U3OtPPqkb6iShZ2Zw
LlVxG7UldaCz3zxtJQE1SlEnSjfPaujkIXFRea5KUnJW8q43nU7k2J7aijNQiLh5SIkFJVNh5P2x
n/lswRjUCelQ39EVl1c6xvmXCnf6xlYdm9bQe+P2YSudiFvMYSgIsNP2IZ/QrOHSxV4PVb24BDtU
oq52PQPyiBMGW3VZ9xCnJKqHIqWZevKCIN5+QUVjnJmypL4jaU6PbYMW3EmyxDzONTcbNyVS6FkF
Z/enByXLr5lNy7vG9Ph9Y5WWPEaZVWlXK2wqN0wVLxzPpunPvuxzOSmCvqvmvMx+mkHrX+owpmDl
4BXgJ1AfClInTZN8ErQy7xzGi8KNwDpfGKoJpwRZXjmBvidx4vdd2zooSDnU0StW2suoQp1jMF5/
C6wurVzu9+EF4h5Hjpcl6iIRSpVOQlrjU2BQQE1BAon9H/bObDtPXdvWr3JegN0EAgG3wF+5jO04
1Y1aMpMpQBRCIAnx9KcTZ+2VeO6TnHW/r5y4+AEhpDH6+Prg3CvXrebdWk8oaL1ksP9bQXnrFV4I
/xstFGLjT6nNPyso4Pz+8SLuFz30+1/+0EPRxRvyH/IzuosNeHEMPvSHHgrP826rzWI0IkDnWghp
/y6k4HXbFKWU/c2jSF/ZXn35oYfCRIH9GfpPigQK76lh+X+kh75mDhAUMIBa+6uGYS3EWb5KIYWP
XTe02PahcZnrMRsSLAGRmq+p71GVjJd9MzM0fJyhGfhedAVp1qbqSOjOWGexDXBu0qNecv0EAC4o
ctrl75ps6U41yvUFbUyOzXVNpiPYm0WWq6yTy8zxuB5Na/hWInh0yN6ypEuKWCassrmXVaL69Tzx
+GrIpLFYhYQuRJ+J53DAcl5g3+JlztoPuXPvwAdxhjhm9s/bYpHuuM4fGxuQaolb84DALrzCm2Ob
uliH2R0WHnS23AI+PSZ+am7wJ6GqNEntSY3BQ8NVO+Ppbd1ZI+W53ZwfinWm5P2mtb2GIObfcuXp
0esZBcx8BpqVb/uVd4OcES+xBplz2x3RQMQORe18/yTqJDkiilFli9JplZIpvM7D5nmUY1KIbLG3
WeyPme2WMpjIWAk7WqSXTbw8SUSbbzhK6Q8cEs9ajEzH4XH0BlfcZcFW5YbnRZba+BApi73UT12F
c5YVnZe4jMe83/eHtOArfW+kVOewqW/S2Een0NT3ItvsUkWexF2V2joq48TFxdCJLb5ZAm05Mgu2
QCLbFuTdyzl3w/Icz8iPCtVs4SGwqNbErad9oechwf1IzM2WReelJR8b5J2VwbUcJF/e8cGTq9zp
Zy99XOaAGj5p1/qrsFZp0fusrhBbHkS4JFXXCvE4gzIYKiTl3W3W9tNdN9Q9hrrr67RQ/chQ8JrZ
G0kDXgV1aj9yzaMHj/rVIRFsvQGI8A3xJeJ55IHswKdGvNlcO1+teVcgw6clRSZ90zHJEVUxXpkh
4A8hXT6IeRzKBNnXpUaNW1y7hXT2YUXNYPqshZg/ETeZvxskGQ+sV8l1Kyb6JFncVtiezU0yzxMr
F9tjyJzq9a2JyCe3xuYuUBECake+Qbb9lDo3zmWfDNMFoiQiu4aSe9+l4Vz12mcfM1Gbt4jpxrK1
vDuwiXemBGZh+jOJTdIeORuHDluwc59qsY2kCj3UhcMcIM4vZKvDYsNdPiTQaw/NMFvyYMetKyWp
yY3aE4NyDT1/sCp645LwIwoHH4k2hSaIbXRKenXOWaMQEaX1pE92xowhImLvE569FVx9I5HhvmjT
Th00XpJ8Tjprs/u6i1Ux5GCR2ppFZ4E15xGfIIqUzvXdPDXXGcvdZQ2HHtEIi2skfWJ20S0C8k2c
Mr5qURpoZ30TKPOoF5/ilOZjGxj+xpphLPQkkc1ZaqvZsvVoSH7yMa0vUm52eoi2KOvPhoc9OAXj
22tk9a08NDN20GIlY3I7J5QfUjrWl7rn4WFSiytYGgRVCPD2fax7nxTLdj2QNDgL5EEnmXWi4CwK
jgn3tsiJd8chRplUrJ38gPjQAz2a3HXWpMd4WPpCcR+aIptjiXSsTR7wtlx5UEzagrm6LzMr47Kd
+umqlXSrRmPUycYzyglhL26dTRxGoN22t1NHkkuyZPp2JUvwzomqNt21IVJUfTerrmjEmB0gGfTH
Vl0zv36I+MqqUc/RZd34dkjwW9ddQsbbsKNTUyRxsOpiGqeIVIlJaHqRzGZYqfT0QHNN38LlALCD
qayqk7B2pVebP/GAj2mZd1J+3NrcFPGauuskDtsCC8SnTmYtQmMDQgnUgD7uZRSEbvYOMoX/29Sb
xU/T9FgnIu6KtFHmtHIE8ZxNSFPrXBY1G8JqjIi58B6w0DhyfdN05hM2FnZ0S2fPwzY5PKV8DLZi
Uc6xsu+b5S+UO2h3AFI338Q9z49WhE8iZdmZBj25bkiqSj1k7alLgx6kFAAzlZECPsTsMKSjL8Mh
sOdID+RCPMBynsv6woCbHZAvk2u2OIK8XWfHWZHoxiBxvl6HtDmsUffI2ebLdBbpySlkkgUE2L9N
480ICSqLwXFi7XUQDipQrtNlysN+K1ohp4qs9I0OxzIY18iXCR7R21qJ5q4ha1bKDpUIIJ55lURN
eOWXiR+dma7Xvp8OZFvnr8mo11Ig5DsAVlI3C0WEu6Hwf9Fb/iXLl/4iEv11yoU5GOm+9H2MvAL6
3cEYbDehRn6vZ3E2rqNVz5EkhvxxmQd6R/toKDJjkwcXN/1RB/Od8O0jFLfgwdXtmxXjesXXJMLT
2N2JtN+OK5M5tkYkUASS4syOyTbrKpa5GIrEmqXU8eqfY+k9sjGM6+NkGsGutnbx5tbPRIyHCDsn
eMBmpZDFCN3z3NiNnhzYkG3kUPNcbU99Q/Lgg5uj1VdNmmZbBdkpKomVQwoYTYZdFx9SkMv+rJLm
KUk1a6vNbghlZtnFd1aGGtMKAFQRtW07IsvX/Tc/hmtSgISa7qMxCupKtXp7T5VZ3/cjWa9S4BDX
Zhrm0+QDBzEQRUAGKVTaK8Kkw9LfDRgDWy9nsHXbIeyxYmYyYJ99m7UV4rn2ypLc0AIqV/+Ybaa5
6kk/V3iZD5D+3B19lImvU2SCE3wOyZvZZ9PRZVN4pHppB+iXWF7lRDFA0kMJrIkQ72LPVZW2IC20
gppU5JDSzzs2aiuyJaZwowldgd1tc8UYK3qtlenrA5gKFc5F5E2eFdi5yDGZsbcVmUdpAMqKaYoN
avMVEopBVMBELUDQ2oPdgCnkEkwTQ+DHiZEFAcZyHyYBW0qk4FNzlMmUH8Ys33RVU8MqCTDt4wyN
I6zWlrQPWa2nxzZvQY/kzDflGObJaW74etSoL5+3sF5tMcnVkoJ4nUJJ03553wEnqvichzd9m/UJ
NJrVf9hoEx/ZnJzows1UNNtifJENyFon2fByHqk9iyZwtgiaWRzoGvR3sWe7ghSkU1f2cONc4iYm
70F7t6VQhNelMDSTR+VBsWC6LKRs9LJ8wOK9oXYys+sxD7/EKaR1nyakL3BH+QQokPi1yLWsD24x
rS+0SaJyWdimypjV/f0wzVlYQv00hyWpb1Xi1DF3/XLjTJpcGAQgyGioXD3MnTYS0PnQneKB6UOO
m3aVmXmyVTfE/uvKs/pTjpj7OfIsveYwTLCy8Ta9mSGrsooLFDhue8BcZeTTD0tP5/eeQzZnIomP
XQCtOIIsdtGRhxtmblv2karYunLOlD438DZhL4ny2671/lsU8B0nbMLPWE+bq8YF4cFPMfsAinKG
kKMhqB2DqamzaiEQXcTSa8inkHNMOEKOYm4oRp/Kg4wbgMdrb3azkL3eUuvuPFSgxxliZtEObi3b
REbFKFX92QPInopoHGMI0uMC5S1U+jBFdin7EZIA5ct0CCDfHiNL0q8RMuAbFCfBDk2belIO5esS
63n797iE89t8IN0HEZJOQA5v8yuIZ/yqgVPoiig+HVPM12tgU+yBbosroTKPl2gjOMCWBMAhY3Xw
Qxoi9icM+i83UPSWWmJp7oejYyo5tV0wXFaCWFzlnXsL4ZAeA6IPi5ra+0ZAe2rb3t61eO35NRYJ
W+EBxMOS2ggBC1Y+KjVsBMGkDrJv2cHHYT/Cj+CnYuxnPOs6bq9Vgxil6wkgkXzp/qolS3YwtnaH
Bh6Gv+0yuq+sX+usVF2+3lqw1fTodDwevye1/5v//yn/T8j+8p//rv/+I///8cKDX/ipl7/5V+Yf
ogUkpcjf0Y+C7Q1i/jvzT9Hdn6KXJ5QsyIMvvsF/kVA7QpmgQr93QfhBV/6bhIJpELEJyuY/jPb/
Ikh/MCO/Mwf+CltAd0A3NgCZOMP9NQMxecVBZKE1WzNmyTnL4Ajq6zpDeDLRF/no/5MRgvOL4b1m
Ibr17W2m9jfK/1rs5cZOER0FP5t2GMIC22FWZCsfPw2LXd/0LKWXbptQhR1R3/sDTrLfr5+r498P
Dt4BfRwxbHg116tLrFnXrVRmOUqD+SiPqZ5dZVcUT/uEyMc2jMbPIu9Vjgy3odW8+ebbGqCydGCa
0arTIcqApm1Oi826kk7BdGXkWN/PWQvFtO14Ui5eI98SKMqZOeWPPYNL8qdJ9eO2/UyH/o8XAcQH
Dc5ROsNEejWCRGM76JctP8OPER3WeNyOfdDHlyZ1/nmiBFJoKFN6CHqooiFZ1UeXo4yYjMLj/ECV
vGFYLt+Mc5YVxG7A8FGOOtpMdpc1txKagwvf9o3Zq2Dbgoi+H/4Eiv0KfLxMAvg/4GYAO4VmO68q
/nMM55JPXY7NBrVZTTbkYVb7075i/360XrMF+3QDEkZxzL0F5GvcJrHh3KsQR7JUkDOiZ9w8lk1X
eqHTA0lgtPv98V49RN9nGJAPMIuY4vCq7TPwJ2IpCudh6IMOxxONfsCKMiMWF/8Z7vV9/OIdd04A
e2TQEF+NX66xXHQugAsoAj6YYdQUzWEmnLO3v7+c7xzQTzzJfj0JGEgsTPu68I9FoRXorOMwB8/R
FnaXLZ2jQ51jzniPG+d7qvcKFkPaPi7y0dsEABHkkypukUTUZtiu+ySZHrTfrVXMJjM28gZVOBvC
6ys6xa/GbvCnBnPz2Yp08CXdSBwUonUw/8YCB1lVHB3QnbU5zxGb3zu2NeffXyQaXbxeF0BbhCGG
M0ohNYAI/fWu8QhCCpLB9exaGhY96q+XVPAZUa6Wx1HOO5Iw/r12OoAgBdMYJm977vrWHG2olqNU
Wt8p2TgUpwdaTWwg78NINndJ7mOoOn3/PpnYQYcuegpB1kBscl1YahjQ3kZE5sd6a4ZqsfX6XIsh
qgbR+JMUx7C14hOWM3lmS5JA3IqSs21A4GB3qSHyc5RPBGvOsGl4JDNNf6hRrzvBeJG9BWPZXtqg
7ashnOqlmAT/q8bGU/azFJdYbfZedaGbCrul8U2fAV+wnMGLbCOYZWJlSmbY2JVLKMaz1KN8h5yw
7CZIJkPvg/skV/6r934uMiApByEXekp43M7INKAZblKxKki3+CGpKXmrzNy/T0Ut/1ZhPUKLIrn3
Za7rAf6PkdBihJ3pQwqooEr7CNhonneX1rfrzTbl7B7VfoSXWTPkBe0bd2+WYfoytF3ymUzzIVhz
QDhcfgtkkN0GQxdUsWjEIUj1VQ9fb9mxcDrIKL+sNhjuRq54Ea2DWwoBhqgI0gEQfXuzj2c1dq0q
4XIIinlEehL29CPgYJTEUU+/CNn3QF2Ufw46FEXxU7LdhSYAuuEhlB4I9pey7R09RWOeXcwW08+a
s/kNAul5uCwELtMpnelbGcOQqzAjbCcLM1H6eZz0eJR1FKC6tcJdMEaDfgYghlhTrg63Zm0LUBri
7Lw51jV9iDgiaaxt9rKgGFzA8b1kha6jr1TjnmsWqgevu9sG9vAS6Y+srOhMZThi7bpfTKkJuVIR
8iAi4rho81U8QfS/5YJ9qldPzjVswo883Pyh1QzOYvk56oehgq24LYOWgX2C6Ie0VIc36Wrc1ZDI
vBjtBkcUgQBh2ikoFnAyRZoHNZYo48qwH1DSbcf1OshEfpLzCsYjyPjHQNUeJ7PyYx1BB6slBbWg
yWQxuaxLK2xD8tiIjA1V65qmMoJFJz3PwXWyjSNE6ZGUKMr6z8goyQP6R6cZFN4kQ/Ee+MA9hNAd
rpnD6dr7MEatc+3OIW3IOR3xuLDAj0TCkBpt0kCLBZJVQ98stqXm5Ura4S9tY/Gh5aH5ytLZf6BW
u6s+y+xF2nwprFDxjSaBOk3AeMqEE3sxIZ6vwEtVmM57QQvSpnN4GZo83aYqnFh/6InoizXY1ufY
kuEIVrO+QMZTh7gboQV6w1E4Mc0pZNNw06wougyodhbJiP+2g5Gqatg6XeWKyAqMrD8FLJuLaSby
yFvrkRBoN94RL7qKKwQFMFuQQo+RrFQEc1gjsHOEG88KqGzqQCxM7bhifZWyJTo4jWpBVMMRsi1k
fr/BMHof4UG98w2ZTAXtnsGxq0b7LWzBu+Ud2c4oAOi/6nQVRzY26bu6WYabIUmBiRHEF+DP6nvA
MohOLEK+cYSSxkTe4uyAYEyFgY3osEJGeexEPH1oWyrB0mxoEBEgLgwS5U+dDMHlxRNSc5Gbd+My
dzAMgyLbgpqcuzbG2qNxkXD3bresG+EEzWOcl6fqjoK4uUpnMJHegewu0TFaVqCD1CHXFlcOROQ+
J72DBkqjwwRY7RAnsbjfUoUSuYzBGAF+6Ob3grEEYjTFmUiTk5O1y157ZnDDLTRFag0bSnKgeZ3c
h1gYyg0vWDkBXNmAGbKuzFPDrxCrJKXiLC8QR+orC20ROEjt/0YMbN81VmNdHyNowb6zXYHYBoUZ
0k8nPgTJ9aLH4NHjAHUVdNh5N54CI0t8nXxyPNG7LF0vjxA68S8pIJeTaIJNvg4/kCy5nmXYwr47
jSdQjhCEEC/S62Qlp2XCohBqQ+8sneKjQun40suIlbZr6+NIeX0YB/MWqHJUumWBcCwdRKuGvNF8
yG0h0YPjpJX19QnDn8q/UACY6hs995PFbIZfaFkHaDOQB0ilaaT5Tc57cAUQBGcA81kU13eri9Z+
e2Gd/zdhfUlY/xrNsGj/+E00/27vtpedYYT7KQ76R7r6PDTLt6//52n5vHybf05av//dj5SVsf9C
1QddcRBoIlxHTfpfKSv8f/+F7AOtgmG2Qw+/PbL+kbHirSKYkyne4ok2R3sN+0e6uveyAXKNJDNE
Lpsj2PpPCtWU/hK07UdEizl0htgtiTAWvkbYgT3pAThv8i0LYZ7NUeuMVdCVRNlme5ckRsnPcaCT
+ThMfvZxtUD0QmkJBjfyRQw6Rso2RqtMr/Cswiou82CYzi5HGeW2S3oVeEhRa6K+JHJp1xG9bljX
0lKkaRx+S1eUWx9BiaTdZ3j5FP+L9nRid4jGJkULULkzTiVWYKnu65AsbqhEl2jsB6NLEESEqUfL
Cbiy+9BfRz0d2r+D2Y74m59u6f+QLP7qWowBBKBrwG6UygEcYLj2dOWndCQNkcfVkBa/cTcO7XRe
+riLz3DSzzo9bzN8w0ArG4XOjx3hTcRftKL/Z7IPD+fPCTeOv7/yAjYuimwfPTzyV+kQWvrAGExY
87UNJZVNuaBtC8CYPI+CqT3q1Qm9gJ1ZRFwDcwk2NbxxMfWQ8sN4Y45eYZ8ZZontYqI6vIP/CEjl
H8bo1xQRogtFZoOwn8KLBTFlJyt+HqO1boKo1jT4ylC7IlGF1Uuk07HL4oWi2qMXxj7JhPDlDx6M
V/dmPy4MD2mE94OD+UBnil+PqwxA7zGg2VfhMecYpBDVzR/qmEeDgJmoMc39wBGGLUVdj1HEit9P
jfzXW4PDp3DX4ZWTMF3g3RbpPiw/TQ0B+xfa8NT0a5CigQUtE0dY8hkPUrBcYAlPu7smCMcQ2uTk
zZNEc6eths8dXk3yhzP5VQ3ADUBnjX3LQ095htF4nTODrSKtlwP/i+fbkOjTOKme+0PAexjAYVvV
K+7Kf3rxsCIyvNAKUhCK168TaMR3HOo20V9j5vCUH33ItlAeE+3MHB+ajMfskzYY9amYGYSkTyMQ
M5hRkH0R5f4wEcJXKxkGAOAOnhI8qGj1/ZKe/nwrcvTkytUSfKkbnfbBeQVbiQeiX8d6Hkvj2niL
ywatuiJVrHmE8mGRNKQ2T71iLYoGQaiHp7yvez1UE8qB0SM8tcP85fdjtutK/5YC9iYkFJY+EsM6
gzUcdslfJ4xxPENMvq1fVr1ACkedTBIMFlkdhUy+amqDJwV/8v7QLGh0gy+NEuY/HawwhMENwiGD
7EljLG2/nkY2RfPiZzZ+Gbok2GU3rF4IZBDdLh6mSqCK8vMsDF7d17cJ7C+lBnARQtUM2sDKYqqx
2u4rv6/xVwNYUgsLg1Tjn5Sg8PUDhqIxSKoIwVuEOwwn7a8nulI3qHwAkjpzdJbpDy3aEnXmzbQt
jRpKN3n4Usog7S1+NvqpH32Vyc3D16wUv8y5BvJS9tuGILyv4b0GMQ5FlS+lSUjQPaKPi9j6MqL5
iiUxCmCJgP0bLS3wqSh9OcTUv7//4SvPGC4FTa93XxGUEnScf+0twswcJjtY9QnNx5IWESwCSkxF
0F55ruGWSwMs7dy/rJ6difEz8305USFISaBWbqEM0Jejf36g49erOPx0CEaSHK1ygMf9Y1rIVc49
hwnhk9J4iqYDnWUW30ZhTT2MisZjOHJuu+1dj/QWAImBTwctU7DgO/Yopo0HMP/G7fZOB2Zmd3BC
7QHCGtu+Q6pqkv32jDOFQIpcP03so9Kt3N5tULscSqAdwMuobDD6uEHjkNf4JkV7iu1dBhco7h1N
Wo8v80YEHDEqmekMyMLs904C40aAMX0/fI6WKd4V2QjaDPseggeceRMMe2ywqKSXn9eZDRNKh+D9
7VNMoZPfaC25Lrqu11FfBoIDlIP5xYmPQzbw+J0lNsQkSzOBOMNOw4gQ5fdz4/USjtFH8QLYIIoY
DIWNV5sJ5X4QYa66T1uIgpVAWyAkIOgNMAKUvVAzOSwUvz/i69UIxtMYXXCwb+NtFv+kFGcAQLVD
85WPdAP5lJTOxPvyF6GaiM2b2Slhnzg6CmISusgss7iFaRgwyh+Chz2c/WVVpHh3bJRi40oimMgR
Jf/6lG/UminIWf+uB8G1ULgMTBJ8G6d6wmpUA/MND2iKgmaIds4EVhxVQ4g/APCL7AhGL3WdLZZI
TGiJkLGnFYJq5tESJmT2cckC0pQT3HrjNSYRQRWRxBxmLYAy4f6w1wTzcLQ1oosLb+WyP/noQ0bv
I+z3aOCEsiJd7R9M3q/XNTT5yKBb71eNq6XICX69Ysl4PTgg089Ar6BoHRKNQvJ1BFcr5i3Q1jg+
1yHKtxM4jJzii1i+R7YBU/uUpqZ1EX8ClbRP6WhqNrR5alQEQOfQTttMQnTVsrvTdEs8bFkVd/0e
U4c+6/F0puGEx+j3c+l786SftjbUz2CMR2rCIK0Dy31dlJro0G9jO0TP2YJmeuq4KLGfwBJQsz+6
359jvNvZ49x4ve6PONbKfUnRCgrx56AGaHINdmT/1oguSvJzl7cpKAxg2PjW5OETv+MT4Lrrpqb7
JXrRs/koIVHSo8q0pXPpsV/gcv9waa+iTFxajoIb7Lzo7QwA63XnxQUsTNqZ0T9TYfeVatETptYG
F9f41wJpGYiPhzNme5dGQJ9k0Qfj3ndrRZla+MPWs3ARx5wGxj0jStUYDpdCJB+uqN2wmgxNkGOK
ga9V++pmsGyem0iBzCkXRCQ4YLNwgv8hxwoxFL2IMRTwsdXBUiYdmDZX1HnU4n8v47MvhfLz7wfh
1TMKnpoiukLrtwxpJ/lHqBu6DY5qhuZnAHbQBO34Et7CELNaCeQzguj+p2Xh1Xa0HxLlGQJ4H01+
2T/qJqQdEUKqNX07mxAzZPF472dzwt6P8YlbFY/JgTsAX3MBv6LHgHcWzsbPPRY9jJLTa7e8Sdmc
cUCdS5xhMcADaR81XueDHaAP8OBDT8FG9eO2iQkePVesHdw8tMBTtN8OAekYQ48GXyG+5EAf7CNB
AzOcSSLhaXwn2bLnqb8fbTDiv66JuPh9E8AiAYAcUdDrzAbh4BwIsnr0j/Ws48ViJFUld4S3dyza
Yu3RalIzlRU5+j22daE17JZXpDMU/JVCtBNca9EH8S0H2UvLyY2r+Is0aN7puIkBFKXD2H2N227T
j8B+e/3ZoTzl7mOLeudWoRybJ6qcED/O5uhcktk7PdV8HQsG3grtLIkO82qAQTIs23UxwJ7GFegI
qMXB6hg43SrBt6A2op1HbTJI2rg95lFo4ifWLT4WJVlD48xJ5a4OOeI3LpbLUqeIzMp069y2Ia3F
VFSXVXo01Zpm1bKjzVNBq6QP1u2tYzCcvDMx2jZUNF6isIQ2nUPKZyBM8ypvIidLkXTijDe8Luil
Q9x2zYGykFPowjo6imDOanJQcuzjZ59YIYPnHJja+nZdVrrcBvBEBo/YMVLzNdGM6WcwNwK0rELn
1Xp+yNetkyfeQN04bmOc9XAeyZFG6COnt3nKvoTgrIavNXqr2rXCVPHTt9wszhGQL25Gt7+Fo91s
ViEPSDp24n0g2R3q7oGUJ8vQlqirv9XZQBeM8ooyrY5vNzpaTGkQfrOqHygjCyOHYYgVOsSZnDd1
B8l4lZM4oPS1OHsD/41omiOPe2eSRz5EdLqwNq4Fag8r0ilZKLsRbOvdnDVwd4kgZtNS1Vxvrb84
MQd1c3JNj92mlFCxscBa1ZjkwxgYlswXTA4X8NJRhC1oZqEQdeXF4mm2svsOfWnwZXn5JroCd/gZ
elzFONw2zvH0ZTNoeGSvWqaViM7hGoCqLz0wJpOe1qEN+w58rd33RZIEDS5HULQFpZ9X7hnJwTvV
eSLuvVNOpW9aHrSuA41Eg0hdpPF5Zu9ZS5MmLyZ0KsDClWqQY/IdapM82K7juJsxUgEA97C/xao9
1cl1QLlOu5uwAbLVvWlb12b84FosBOIwNiGQXmjf0X5KHp45aO5EoI8yIFQFPjyrhoWAWP8QiWjA
8foW0N2zEdkEnx3yYIxslJkGO0gZsnr/EJz/XgOeJlj5IrisYQNAYlDDycyObe32EaPdIvFlnOsl
eBr6dF/yY7uIDACxW0ZMgG1AvHGCX6TH76mXS62XZMPwTWCmMKZLPnMcratDJJlw4+23J1RxHSXv
w27dx3mI8xZaEgyPGrciGNAQNf42TUhopqNuGkRapctCDzN7k9WJCXAHYzOZd8Aq0fwR4xXU23iq
UbMLV5gL0v2UG9xpwKYMMwtHoPjR9IUH6z7BmA72O49G0/hel/f70Fgb4lexxcLXjXOANxaHLX9c
j0bJYPoCwa3G99AkdWRPMol5TuFNySEAFQoSPcbix+zh25zjI9M22C+OL/77YBjMGl3+iHHzZEv2
/1E0HrilMP8FTz+GOnj59X8N8svvQSmI5G0aqR4nAMy5tl9kw9Do8tQM1OOiUf9acSwBg0RDnpCA
izEHtPv9Ro2whGCqIfM2WlyGMPc8KUJZW8/u896MGCUb9R1+JVLQ2HQJmQN1HtR5/R70ih74EZ7R
VBB0C34ZQXiKY1wh2LX9mmq0NvZTqcaBufDsTbZn5+Tl1r5MD8Zlh/FhcYO/gIWh2y9+Zb7GPBWh
3g9Tw+WPb3oYfdP6Gc08Y7Nc4UrpPrwvE2kz3uAscZH7p4SNnvF3AAMoZte81PupvwxosLkN/xlh
mo7TQ0CSQbaXLUrSVZ3ErmiRg2vMiGc6b8WufMwO97exaTR9CZkYMH3mBBErLh6WGUzXGVr2/oFo
m4YvsRUZvnQDGoO4ot+S/fwHw0TtntHJpxPNcRAZPrcG7Sso0A7g6Ms1fZkrTTv/X+bOZDlupMvS
r9LWe5RhHha9QSBmMsRJTIobGEmlMAOOweEAnr4/iOqqpDJLsrTadC6U/5+iFBEIwP36ved8Jxi8
/Y9Ljre94+1MmVXwl7ADNLx4LrKCfX402sXVP1O5AbaJRIuaKdvoPcQ0vJF5St5PNCDDGI4lDQNa
NnxNqTx6TbI+zpL9lf9W4CzK/V1BsTjNJysACdAcBhswR7UpA7usYFz3CW1DXG2Sn08H2I8AQPHZ
lxfQyvw6V4ommqMrZMJhSy+/RII9xDQFVJfz6vB5m/HRrWP0udt4XtZ7XwUs5fluslqTFcbv0lL6
CCDZYisMDnUc9EcnYKuavujulLPeJGXTFMXhRzs5H0ogEDuJ17YRb7ON6Mg6iDzlcuwhU/DMgKcr
uWAgbot4ebTgmqoBAZVKlXsY3j86Dp+eS8RMfin4REWiemfrLrrBKjegreT3sIevdw39qvUWf++f
+n2huAKGNNfPO2QZfnP0wHPLz7cw9Pl/WbnQVw5ss0DUQMtidqtrCxwyPwH9Zz3Djo7sua/emywL
rtMu3sm6xdJ0TOJ2laYu7623mGM5XcPWQWePNQN6nvtcwfLAsjSUNCacM8TO9XkabJXRhE8Kf2Cp
tNwYpsiln1lp8h1nvfXiAStZWwWm9At68XlZIxo7Y/jlU35RlGexdlJx33XZJbDytUmJpp1L6RWx
5Q63Nm2sOd7i0NfmdOcqgdskonWBHjD0aAK5z3YC97BFjK0CvvxFsyFL71wUJVzQyonX260zO2bB
0fuVzIeGTjSz+swaT2pxqti7LRaptPuOYpquwiIQiDyz3nJ/aUosXIEc7dR6G2FjZvHneLl2qcqM
epXKOqgaJZ7dYE5bRNxT6ZYXF5LBHO9ss+kH7ZvCqTfFW3Y0C/thX9L/1jZ+aXjdIx1JVQwPetJi
RoM2M1vpdKc8apv2azBmKBu/9LFPa2Lf4VDEbaSZS188LrYEJ8CE2+XAEWJKaKgpIfgH0pDc5VUe
mPh8ICt4Y+gpJlNT9OOTvH+XrchpEG8cx5rXj/V9uSnLcV3/gjlZVxOq//XhzXqUOdW2/t69j3Nz
/W+OoWv8xJzM6w/GxA3wE5zc19lGVsaCRzmhWowvyzAbYot6hWCF9TKtv/PjlqWmZCVCNrX+1ns/
fF1ONfzx09xZXmiYne7fyJQcgSZUek33HCx5HJhH1dbrU55oy9oO7JkT8S+bsmw4tovO/W3rzB8u
9C3Xd15kTBqff7yQ0wVsaS23inb/fmKDds9kGa24kPZt8b5gFe+NxhZ9LHeDVrZrE7LvsETaUZVU
LYDZtHXBIMjMEXzmQTHFG0+ZiQSUbceeeA1vLNe3Jb8/cFpTsI+EsSPXh1yY65gxQp2+3pNeDMSG
0Xfa1xViKzA83L3vF4Q+8LroFb67llg23tj8nJpW6fm/aXz9dKCnl8P6wB1ssri5xt/ayunADIF+
tXmfNo3Lu/aSZOJpUA3LbKvZ6xNUjjRe0nDM2vW9/+Z09/Fst768uw5OwC86Bq//U/u9k1MD9dOj
VfW+NOb0gHkXnAN4kn79Uj810HmagAjqvBYtK35112P9X8YicA5aP6aU/H/3iF5MTbNpRWzbn7yA
mRUrspuuX6rMcr7hxkYn72x+LI6/fi8fWwgOcD26QoazOq8ti/vc/Phe4hFK9cCjdw8jg2Usc4y1
Hu97Iqy3YJV/f53//oJgMWkcuH5g0lwMfuorYqTWDdT+8V071WwUScGOD58KFgJtze9P9q8/4E9g
uvUTrgJ09DgozQ3GUT+94IR+JqmH0r37sWKodFmb9rNrzTiVJ7v3RyyF8dLdSmXNeVRJgEvPttWx
NGj9YrMf/eYdfbzTeUccpQi8YTQKBZcW3U+NxjnQNeXNVntXvj9UirqOZ3ySBUbBXeaPGV9BasuZ
JzOw2BwoLbR0fSO5sFq5bMaWk/3OqawGO9rE0jJvWOpbfpznIzYu2Wxxntyo93mWeF9mf/0hfv4a
+eJsHUgUExPSutA8f7xv2HfbATrDeEn7Yl2Zlu+FkMDcI2/Rvkn7X4EgHQYg5IHpfJHrP1AGfrpm
3kQ1Yvq6vPzY9qYkbfNQb1hZkdT1WfKvWmvOGumCiJvPt0KcV13/x89nqZhO9Jjll/dtiSJ5/Ta8
ouS5qPt23TB+fUHXv/C/WrX0ZwPGTzZPIHoUm47mT1M1NQOJ6RanOHi11hXOxqsgrzy72K7+5VK3
vhRfnc/Y6zuB9m9ugQqs0ozUMDm8lyKjQ3eE+8hsK/7160/102yNIywKjYBhPFeRcwAr68frWOuI
DXOiM96gkVG+vT9WQNfXUrGzoKIdRuWPcI70yu5MD0dcyaQjLBfd6DeDVU/e51zpLIK/eV/vEpG/
XHB6mFyC71llq2AAhtrHd6brzIu8LO333WLqKTQD7Ft8xRIUhWy+9SQ5+O6m6ZFq98B1gLIYbjgA
4jOqM1UE0qAECaugI3Vl2vRE9JsKTB+aYixezKov8ZQVxjRvYpNR2Je+xQOdbLvctOt2W5VyMYeN
3uhuX0V+59ACvLImfGXuTfA+ZyxcDknWp7gGHjNdF0k6Bkh55OhmBr2aHAkJNgnXy6qo1HLBLfKj
cPI0/lgaAqpdb1FODj6bmPt9eX0/AhXfrybebJMthSPrWp6o0dQotBvT5/xSm5LLTennSu9i9eVa
ZGrvK7NgaMv3pgufgI6w6IcK40jdd0GdRa7wyhyq4Y9WTMt2jpLyvcD6Xtkx8VNc36X11+LCa5Hj
HTnzFC7RWchotfuq4LSD45QpSgYXcap6znnMGQh2+GxRjgfWxZ0HTIPH3NW1tUnRj9i/N/P7+TBQ
c2/BogETRDuYzpDH9CPM08EHrwhbIFFYGltMFY55E7SB8NQ2aVl02gdnDsaleWAOsk7aqE11072g
wmS48ZAJuuBJxH2OzGGXdq1h5JvKoBj+NnMk7v2T46LuezacaR78C+28WNzWQZAX5jave03nhM6C
NuEQHlJm/Nu6mfluIzWZC2kxukbHZNxQMhoORF0sr+qqCAj6WULG5CrjlB/4HfPaLNXJjNDLQb26
elXMaRQj2K6xznp11T3VdIQ0fPjvo8Afa2TLnD5xr/yK/SRHmF26pqS6/17/0ZBf61cMjetm+H5r
lN+r1NorC46SXYBSR4Rjp7uVwQqbNB5vw4SdSrCBNgYPbC6Nfy/qQCt3VeYkTpgmibqH1g7vfM5U
vM/s0TpkurWQYTSNBzoszR2GZXMzBU568bKh1Ollj91DzE19sBMHLTBPX/qadwJfo57B1goMJM5+
aQ17DuG0usyaHCmhPzcFj2OthEtqTYZN2E7Jxmh1rdvBP7S3eZPJT0teDvqWmmLY+rNOjEfRu9Vb
KuS9adji3Nlacq7Gftg6Pa1xBDLJAaZeEKWB8m89lKLoDUT2laiqmHAldKcYZ+vIiYP25C8g7+a4
ZjpdCwezf7HiEwFqeTvFX3n0OSe+kpUh9+gxYkzqRbkvJqPEZxXkzi7N9eZekJhH5gatoz7UsI59
VtPiv+C4dFaBdPWg8IZsdXPQT9BYU6LbNM26smkf7josC3/25Lvc0tTM0FENVvAVoAIsS88Qxt1o
5mmGz7fWttiEhrt+tGmEsBRE/TzJk9Wjgg6dSsFq9II49Z+y0QzmI8oI+dabeFy2jRQDx6+sSonR
sxz/T39wvCrSYg3rQYBMIrKNIb+dRqvg/FY1Z6cfjHaDgbd50fNeXE3wlc+9a6x3aOyss91kVKeJ
Mvta94rxSFdeO2WFlZoRaUrlV0Mpqw7J4yHWbUDv+EWJVv3ZatpEOJixvICka0yUDgJZ47L03Llp
CRUCJVcnI7GoYjq5MmmR/YP9vMyGx0LMUW8zKqu0ECbrpTh1UwuzQUjz7JTVFNKBfnTU/KbLOL7Y
Bo/P2MshouWpr7yLavRQH2P1hdlXX0Rqd19mMVErAgMZkj4EMDMVxYoQReyrSct+YWLehJZZ1vuG
Bgb682q4Bf5R3EJGBQdUDEPyuU3n9qmbBElwLQFwWNo6kYc5749JMOEjBQ/elAL2mXx1E5h9WgJ3
HPOXvBKAdkELPtZN1oZCQGQJGG4chdn56LZ11NdZbb/0PjyYnDnEyDjElrxoDM1Gai0nZZlcub7W
QAE0iuCl0yi2Ip+6MQ+dvG9vXMhwxCO0rruBsuodBqNJb9APoTlRaffZRFS+H+Vk7HMxui+dFX9W
nN8/Ly0E0H0rwJAC+kj+nLkg+3TwpNxSns73Qxc4cdjZLZPkIhnAgI3j0Q0KbAXUx0aYeH3wOaiH
4BVokPWQd3HzOoI0+FNyg69MHPPaRvCw19kponZqh3vqXnJXVD1eaV1fPC86MEyLcB4UY7S5LymE
H/ayiRVJzzMcL4NTuAew7vFG9HW+LxzZfUZzZvH+R/Nk6LW1y12r/0K/sL0J6rQ7GHMZ3FdVt5yT
Pm+3E4iY9XheZZfa1odTJ211U/eES3T4AN+sYmRxMNt5xIJf8fDQa/tkWIM8T52njqTjkRjTSL/e
xy6kKY7tKD9pxwTHRUMujkG/uwXlkn72ael8aRd/eGDDTw48bN41uKUBbRWcNrCVzhWTd+ixA5FW
kb/MNQYMNHK7JdGam4LRwE0yNaLdoFjRd52C9CsGaSOYd5blqgtseUZAVdC1qJoH2KnwktKkmraW
V/gHg1nkZhSL/ckfE4uJQad91WITbdzV7NgLgSBzNVGDR1ARMYlcFY4F0XFLNGYBqq0MRHylNJHc
0P0pL+Tw1I/l0L3wZ6A7DZnx2FdUMLn08gu2JmShDo65U9AI8xmjES4aHN86rBtPfs7McWz3qVla
sJNSwzvb8YomwcZQB6cq9UXEfNmGxMgcPoLGAOExXwa0+pUVY4PS0CGcZzKhuNaurobuqg1GBlCA
eA11rO22+gTRV7v16iATG3fq0gbvn+ju8iQbAdxiO0rPVVY0WaR1tYNSM44NDXMBgUF3UCVJNdqv
pYceBS3E/IaoKdGopDgV9AqgbxgelcvGqWQ8XtPFyfuNJY3kQYEyxM2ml+4VMsLYiJRBiQjS0XGH
RyfjVNqxjnRicFYLSlIjdzqMg+udHHPS6/xhsebYHMN5auEynEwWO/3o20wq9i0QVYgUY+/Ie0Bk
RY4yKCmDLuxgHJTFRrOD6T6zUPOEZmqXt81saMtecQDOSR9pTf1KBTmeJbNjvnAN5Ah3CsI9cD10
3E65SaQakNPiBKB26vNPZEu5wWJx+Wt9qiL6R1WxqseE6VSfBjhk/hBBonAJXatl3/A8+IxdN9Ig
d2xrG5BTr4qUqTHUD9rPm2WYWiIqq5mBlCfz4lBnttNsEwaY10VG+zaClTgdrIT82cj19dSjVQfy
6VgkcEFCIR1vDsl5mx8w+AwXDf65t6nyGNeMZxcWLUJ6iY+G0LqvY0BpYnUCvBPkHcPaQiw1pbmh
hEu1ZoNmAImcCr3UvZs1G4zBppX+nAFUYeDCDwCqhE7xxiLU+u42FaUInaQ1pgC8gWd46VaYU+M4
14Y2uvIzQ+YqPuStb78k4/i8LGnyOUnFcxIIJw85JlT3Cs0JiXJxt9fZPHQWCbdjLOct53I2y0sH
Um43poQyilYsIvSQj0IjrpzqvqtL4rc6snOkD3sz7MahehuSmKDYhmivNpniayafvr4xpl610cJm
Y98ExM7dewibuigb6UFxP6zkOnR66qvRiOJWAIHxt73nJVeQwZp72QLp3soJVP+Rbnbi4ZqegmPV
5G1k1m25K9rYua8L3dgGQ9qci9jRrs1iss+mYJjaJD1D9YBjUQQkdHypQarucXebIFY8NuFID0aM
jsJwmwu6RjUcRQf9KOgVCWRtkWCrc/tRhIFRxWhbEWrKIxC6NbWS5vv9Aoroa8w8vt3nzP2ijodS
hctc4FqVJpt/RjAqSbzUF7yF+I5dJ9tJQIQbWQui0LLEeKYjOO0QEwX7Rg+qnSe8/EbL9W4zVm76
BIH3c0m6HtNDu955Zpx/aZQ5NKGDle+LBYz+JE0rnoAiTbm/AeVkn2JBcmSR6HTes2nccAi3PuUc
S04jWU5vRWp5zwUokydcX+qKjGKEE6JtjhCB5keGAhjZWNMmEVq53l67Maj1AsUBHE9b2m92sR7S
57pad22w3K/NCEB7W7oZA1qa3I17rJ06azZYwqaBGdjS0MT0VG5srJJ1JMSwnDvXsOXN1zRNh4IA
S95DmJcehI2Cv3dDW457Ip2Fc6xcaXoRR3gYqdRaRXICxDz8ITi1pZtCWJb+zMarujDQfDUeNDjs
0SBy7ZC1jvl51TPsDCLiZJjNmvjkOFP+KkdfsD1w8tw1Mkal1cSOdcVIsTuLGbFL2CWUNFdTL8Vr
YQ5Ttulpf45hNpbT2zDMPCs8lJzTpKC7+nVkmganLB9HqMKjdaJ5niDlyqaFYh4565/EM4zxrvLS
4Uw2XMdZlnJkiAhq0pyt1lZokfVldB4x3ZWw58cJhKnVQ32ETniRyjPumfr5AWolarjQHVRa7hVF
1YnVr1bbqU3TnFIuoPREXaI1OPKUoW1kvCoEoSU5IOPAyCYhShluoo2dVmluF+MuGV1GPFWxyQuK
tG67HmNx3IFpNKmprTpenuqe3EeQTQYRjJwq4oIlLXAbwDudIUGi7jV8oLX9yZUWfsfCaDPrpUTO
qkFy13wo4zsGecWkXxdp4zak2Go8mVg3l7TCgOux4TpzlDJX88tQojK3Z1jfc1wV59mPaelsevJY
DejVI10rCzJkIgO566Ros6ckKewmiQiH6Rjv4BKy6i4cp7Zxh11CrVYfZSq16lsPom90tim6rKre
Oi0zwPtYB1IEghIB11BH3Wxren6TS1HwPRDU1WcyR2HNbGJEfs/H/7MiglDnOvZ5PUeBSCfnyekc
M71/byJrYh2EDGWwtmxNI57EGabSOn5Hx7DOZ3gOF+9rYsf65O7Rey88b63RB9kXKVSqQZz2acBp
nGzjXLlsESzHw6NMaSj4VwMF5XTR80CH5QjAT7bFfmHqxrfFlpc3+avly3qsyAob5FyfLcnHW0Jc
bVASNohxrCq+twZHZO7WRUCbWSddynZu0EeB7eXvtOyk3QkBXM5EPthEBeqoaxORGaW7CFgxiT2g
iPLtfTZ4FYgCusMjHd5sg9RLlsreJvVkZ+VWKJRABDl2deNfLZR+/hYCqBsznRvhi5GBaLcBALF5
sew988jqUfiSQExUP+SeNZjiQlvy7GxRwVRf9Rp/KNMjPe2KbeP2QRph4ay9KVwI877FyCRxUaP+
PwVZMt7QxB0P9KezK3zJ1gaPpbzOjXmutivX4ziMuEotoZX3mLKVd2wp4bzQqsFRAStd01e7QUdd
OfkCtBLS7uKrWPS4YGmF0BS67KMyGqxlvuvhXk0UCKCxqUA5Ica5cJx959pDFcWVP71qSzzNgjwM
Un7v/CIrnEhlNYZnncH6GqHJ0YAc9pHTCPEZKVZwhFsHKOfF+DXRprXjQkVt1tj9yRzFPzbG2q6S
ho9oyGyDekNyZdNs7VnvD0bfeF/ws9o0LL3YTJoNDcXM4YTqzf2l8l1dRsTVyOEJSQZyjrATqP82
aE3akQLJMNE70dy6JJy8q9BuqcOvJwaBU6gsApC9wi1PGpxOJPbSwfSB5k9USErMWfYRENuAUZk2
pHv8FHwx2JS10ELzd2hF2eYbScPsdUFIwb0RB7dS0xs+5yJ2riGmGyiaU2QHsR9sczQff2qIqmge
5iK50liG+2cOlyq9BcIGUrpHX5UdqGDcU2d7TvbKEmnNe2u087tGWfE18s0Ear3BlffVMiGjI7wp
LJYlgx+V6eqzPznyRsEe5yNgr2Nq7VUNqynxmGiqneDOoH3oRUEOp8KgaZFFCs3OH8pa0ZlO0dsH
WJQ5ssnOuW9JE9gNZq0/uV1vgHhHH5l25YJzoF+AUfvOfMHraWaRKYHIc0KpEe4H2RiQAOF2qOb6
GspgmMRq4u0G5SrZ4DS8ETVpKTsmV8x/dQvDI4haCyYYlU9MF2YQHrJHK+lbigJABteWFPIqMY3R
j+CuCG+HQEM8qMkbUEMPNZ8SlYL3bHepT8AHBfinVlsr3t4nxSakpiY8AjBrgEymADcWsaHnKMJo
l9wsFR2AcHEFSIViRPgXWYSqb5d24s8kDjI/5CyViEZLfFN9Wm/NuCfUYnDmLx6rxXiehrojGLwd
/bueJArJyzlOy4EgowtUmc01ubbm2U/LwkO+FM+QbY04OGtaar7O4PRPkyb6GzSEOSkcvvmCW0fW
zD88uBwY1PNu44FQnCOpZgAZJTkw8VammV+y/nZWec4Nc3Z2g6ucRy1OBWHhQ18AWrebag6h5htf
sgAlBgxJo4NfEfT61lPOzKEgMHFbtCRVAxQgB+ChcKZObdg3qeqoz+Hvda2/Xjf3k7IUbWjLbOKL
X1bWU4v6IwlHWX6x+qp56gagC2lW03tE6YmAKxm55cvuS6IpPaG2mrSNRuVx3UlsRz19l+c6kdqx
y3mooy4rvE+DHJrT4LR4UDqvuKIv4B20WPcf6RhnHrdB4r4Sp2wBLdL7u7GbzSORW4MJztZXa7Wm
V0h6alo8Xt/7h94CbBctgUbhVMEt2pN4MpZ3uHjhrdPcijpudXvTWg6ZBFZgnOu5SdEsKuMpjSGf
EjthhKKXOpZOp9hWfhl/Q+6sRzj7h8+EfbR7A+L9a4My/olkaCCv2sSFw4rwhBfIv54QH+zFOPDU
+fIF4fRwI6Q+w0gcGt3gOVhugkQDrNcZdrVnP+hqjhm9Ffkeohn+9JVqze6PnGZH5IMIvbQNOdPh
lBrNo+aX9n2eEi8CkJnLKERtMKJDAVpY1tss6f53W8Aydtu9skEV1Rgxm8dd9cSJtqnEXWf3je18
GvK0ZZUH5rRqproWXzbihWkGj8ysgUFo88mGPoIsBm/9KuqyGn0aQE3ItMqXIwLzefgcZ5Ny3pza
bopDvoZ22pvY7vRBi/zRsVXH4lWgsmHWhm4jB1Pt6hGCQGOhbPSJONh0hdvp01HOE13M0DUnZ2fb
tfKf3boeWFRaUZRTyTrmpLoTUeehn4i02U0ShDY22i9k0pTxqL1mPNo8NMjrbRIEyGJr/tRbbfb6
iEErAsJtLyBZp0xSs6RAxSSSeBW3cw+Si7JP8mTR29vR8geOMJk1uV332BCANOYRA2Kfcx9WpmzK
L0A/e9lEJL6AQNrqwoKv+CrhBRsz9KFEkLKsGpuSLFxEyspwIBnayQEIa/P6SWw30QOA5slE/s8f
UksW0wmz2C/4PTT6ngvkZOg5MJ/zuY9LF5BIAJF79+vx3McJOVNDFCA6o8PVycsAdjX8/1UhQavM
H3TcC39WjVi9TeO7xsVy6o5BOekotkSSNuoT0IY0yxnR/eYNfBxvr28AoQDmXWB2TAkZCn18A5kz
441KMu9r8f4GqnflCUFAJXec1jAXe5+U/iuaw3+Xu/zX2OX/Ucrz+m7+PwtwRr+2Dtf/e/zgXdp8
/fN/Hfvypf76Aefw/gf/i0FoYFRbg04D1/yQxgq2gYm3TcY8hyNWqP/kOdjmf/AnsA65zMV+xBIw
tx3S//O/beM/DPQG8FmR7Tn/Cueg/x3C5a/3MG5s7if9b374tsO0WwVBc9C8noM2AeX3ASfbDLNc
AK7cdJ4YGY3XpSaykEPQU5k42lFX3sVsJN27aklB2/R2dRvQcbsppf4IiifJwrW+2zW28qNFatax
ww+1sRHb7fJ5wmjZexeBYAoilHGTT6p7Cazq2lXltaWpfTyIOBo6J8CFvSJnR+kz6oPrrMvsUq0d
kpa0lBAGecuM0mdtd0wVZvoCI1a/cY3eCoNOvTDnAIVdcHi1mSh1Q/atL/MiqkDRb73Gv3jWhEkB
NrVI6m9BUV8rY7yDrAz6mM4WGtFrOS83MPXPerISrHP81mn2MgsOQXi33hyC4GlPvDWey7be75oS
8kxXpdYfcYsfq/NdVHlE/TWkLIS15l+MwXoqxvLFIzBppyfqTu+K6/UKDBWoQLsov+VrCAyAiHxn
lXMTWRX9cJkQTDKqkZ64uvNr2Me+6SbHrgzeVFwEeyO1D0kyk1piNselXKMVVc+F0fWN7WQnM6WH
OBXTg5vOd0rYT6lVnACmv3Rt/tIszsWjWnFD1+63Nh+IiulbM8w3dsl3NVvDjmE0bQm7OC02cCQ2
sYpcioTDYMOFAuEQ07/vCNdCprDNCnJppDY254GlfJto67VMqxe6q+jK4WkjBKTNvL6WoDKjw7Hc
qF6/GUy1p+4/Gz5oQG3Uz8JrtM1YpN+skh9zjOyaedYZqDqOcrKGwpyxJ1jl+XGJcVyVg0sjDeVz
VPS80JiBfU6BEF11Tg52Fv+i3SJIdKYHOh7RNNdkkqXsYnGTvdT0aLZAjd/8ZjmPZrLi8tHZFq33
lE36q99anwKmIRtXUTCTyLQwnzm00/iwtM4hywRdrM46kOMESkOHT1kMnNukXM4ujfqtUnyf+Git
U8AgaTst665sVhYFkv6IefctsACiVRMlzJCUJ8MbH9pOPqCQ/VaBZ0Df3Axga6cHhFMcfYhm3ZWc
hLeLq6Ubw8iyzffrbtRYgAL7CUpVvkM1cGHq6+2Ih32w+JwhwBRuRct9yrxuPhDlxbDOmC7C1MQz
/pdg4+XpHNGPHzEHcduVUxJvwA07G3KGxkPrzeOpbZyRbBLXP6JK1T4V6Vxu20UAWNbEvNPTcmT4
0fYbUyutN/C/z5Ab3CsDQTMdr4mpoE3hSGM9gsRnIVVa1AsGXUBwnOSwMeV2Wz9Co3isJs2V0WLT
/uA8km2mlPFnXTx3FlxN9vntlCIoA0AdiWEGTgwizojwWbk5fZQuOfkN8EzXI6VCS2/qxm62SrMf
6ccm9IscBxGu8zLVc/dWIyXhqcxT2pNt6HszQRqEP6IWqDgS0/+4MQb4SUnN7b/k5ltDCzrs20pA
0dcZzJjgwb2G723mEZALt2EbG3o0YVf+hMQSuL7JTYe25cnT3AsHc3WMx+4bZfXZdovTXzadfyDO
rEKlv8iFUAgFpkccDVom10NN+JOQKctdTumqaA74nlazb4ux058umdNeLzFahF+/2sf6w/n+aivX
Bt4Q6jN6BB/rj8BWsnZnrz4kPOqQDosT07A0dKlXf/NKH/3m318JCjsGUny+Jl20n15Jed5k5bFo
DiYovGCdDq7LcW4okJUE1DVH/pf+m+rqowD2x2tCj3CJHQnWf3/8dIkFR8Dv4/owY/tCfTE+4FKE
GQHfXeGtoDfCsl8u565ndfv1hbU+ejh/vDZKNNqgBsSPn3V2xIgqDtJ+feirzoKUVvk3M2Sxdbk4
08srDnowvSl6lrtCjVjgCAOJEDhxaE3nt9TFfAr8Uyac9hfLOQQBsc257Lamr86KGLDQd02xKZjI
kM5yDeV8V2FpnarkUXdSMvUm+yL9EiVN0wR7xyG8lHO8u7F9lodff9J/uIUAEutwqail0Sr/9MWa
ZYYlgKnFITX7HaaWGz1YbqqFDvhvXuefrqhtWGtpBbkEx/nHbzNQBq41f71Xg9I+9uSUzUYGP4Wz
eFi7AfkAfnE9JEZ1W47zjTfo1W26xhPbS/KtHVmX11Ilh/uP3H464/5kAKTkA+PKCyLcfeqz3NM8
rTZJssZaTub0lDjmvEc8KDAHzRkxIV1/R6P7cerY9qWZ2ach89G1ueTS2nX2Lc4c1EIFB/Bu8pv9
pOXf4gaERSJ3y8ApC+HBIZ2dQ5riIkoqQixxxpwLbzXyy+UGqBVyDpO/G4Dmc7fmQnoGNdavL+Q/
rDAIQP3AQ5Ht4en+6QsDM9K0tmbVh0XhK6WcmFjZHAEgSUPt9+vXWg9QP61muLjZp3wMgsHfssEB
GwBCYkZ/oON5Rx7LqWp+t2B+f5J+eg2OcVDX1l8DEpw/3hdZ2hYovPT60ASj2PXZZG7seHlbV/qM
YfZ+6OJTYdqHQDMv9CbTrVfT6ZziPyD3v/ougVJmNXaIv3LrMOZs4uiymPfOWEKN5NtK0dp65Hke
SsslcMSxVCj1pb8qabMzY/rsk1AQ4jQHCjtz6C0d6hZQQKT6BZAQzA4cpgUbcy8nQRvYzL45Nbdg
mxXX47TO8pN547s5BSohE5NjCHrtKbk1+nBHYz+lMbP8JjDa/ocnlu8CtSxdaM68P8dqk0U2gF+r
6oNRclAY0yrbZFjMSXQo+MwpVyCj3IrK2b9UjovxvO/0EDAJvRLu5bioSQ6o8YXHqyXKNZpIpvqT
olWCxIr0kGKE1UDODLMp57KyCSKnYyVCu9Dgx5wfIca8LT3uGS+7R7FCVcWsYtNp075I9ceZQoy0
n1QgtVH7QKi7BLkYYEruT1uw8PXuiG1WIxqKzOpgbzrLI6KK8frXN+4/PCTsGes/WHo5vZkfbyqV
tB4ayLE+KL+OKHEmnEW8HVuXjEqS33wjKNn//pz47MIsa/B3IG3/9EzitEdKb8saIHVfMxUh7pPO
0ilmp2ImnWG25ZZcZg5Io8kyReTEU5aU1/QlGZw0RLU1dSBAXI3tNnCXCmcSg5Z69l/hVRKx7H/C
YtsTtE21P9WNhSGvf6N9dTeVwJG8dTPmNkus4iVWa5WqaCku+nUrAcZODYSdbNiOAx7Gga/0+/Fy
sSeLzBh+kMSOk6utTUihxp2IJS3whQbZ5E833w9BcQ2cRw1Fc6qlesgGDpI+YM3N0nLUcxaFwjOh
eWkHyBHHB7MwbmgbniyLas3wZPR/2TvT3cqNrMu+yvcCNDgFB6DRQF/yjtKVUrOUfwgpB85zMDg8
fS/K6YJTrnK2+3cBhbKrMu9MRsQ5Z++10yqfw/VftJL/J2KaGUTNoHaG3fXb9TbqJ3FVu+M9vn8K
CIJeuZ/I/ClaTksQE+hCAj92G/52p4nnNoNsAAyqvfTF9KWT+CQHvuCsSM+pRc3iTxzFgfw9Z4m6
ZSLgBLgf8CKXJ01lp6Vk2trF3MBSFieK4n0ZsbMwluLC5O5wRnkuDPE56cfqlBviSvUqtMxuDtbC
iAYnZnpIxRdgR64KaT+bHV3tX1y5/+b25qwjVro9Xb6/JAQUs5W1pi3KQ+/OXwgpu+119j1FmRUJ
buv1/PVeatdwBXbImdgP13u+SgDWjz1I04yHodEPc1llW5/kJE9hUgsLGTMNMr1q60/DfCgMsnJU
mhMgF9vpFrB1/AUil39uOgZ4S8y+SLy7fwlpglO+a12ZGmtMJudHhJ4ojzqQFo6eDsEUM/DGonI1
xBSG7IeJVfOD4Mk7utlwLxUraGfK244spsAfirMahltbgPatCzLH0y4HGQ7bAZXWfcZYLiyRHcH5
nb84PQMolE63eB2yA27tK8UmQpE53FvO9Gk9zUv3j/31H3XY7uuS//yvn/pg79ES/+qK/e9z+qWr
+/q7/Nu/9Z9adT89MykVP97dSin96X9sK5nK+Wb41kE47YdC/hFwsf7N/9c//J9v78/yi4APg72X
M9t/7rBd1qCjqcOxyPz+hCtl9cejfrTXPO83emTYJeh781MIh3X3R7inb/+GL8fDYbVmEqxk1H81
2CyLBhvrJ203qEr4hOnz/miwmTzh7zudCd4MVKHxj5psH84zLNywgDjuClcYzB7Nj2eNuRsHZofd
UVSR64UZeIFbPWmXM2aqZle3aNI4Q7r6W6+50T1RbN2RjTY6aV0anfrOVAGwSIPBtVPtGXqrwFS4
1DYeIVf3XkOSlZuQt7WtdekHRpJN14AGhm9sfsblxGH2EZGB3CKL5PRI0t651plYhpXpoklqkaAZ
sd6Ne4nw4FC3pXM3VMP0C1Phh42Rb8BGL86Ex7QA02DL+nljpKTpSJ9s4LJ05H445EntYyKwAlPK
9XPxvv90ifybevjDavb+er7F1rha+dYj68+vZ2qGPsVkbB5HrUMaEhdvOP1VwKgg/cUr/TwMYOPl
F7VMw2UUAPPJ/GjgWwbHQPDtFMeR7O+QWLN5489C2zM1Su+UWdj7Ocmi23/88db5g244XEykKKwf
/08eTUTe/VhWgLgHmno5+u4OTj3cG0I+J4Fx45+/GhArDFnGChn6WELFvoc8ASjJEY8MrvOqe4+c
Q656PRT+/d+/1kdD5Pp9+nQwOPlbuv9XctaUx0VS5np6bJOpIBqUrOwixJ/E0WYNgknmZLoeusG4
HPtcHRYS25tt2kPk/vv38dcLaPVmMmjR8bQSXPjhgmWbcudysLJjO+RlEk749UMHAMy97zT1r3xo
f72GaOYbVMGc4Tzb/lgMd62PhYSsvGNjLMtN7XV9KDXu4CZpCEKc+9Wzgh449/4/PiTlD94UB2aw
85FTjIJxTGPGlUfIcugYFb/maA3jCuhE4/SPvtCVsqrbnIsx2rEK/mVoZqOKMWDmpcfUaOMQjYBL
taR380UMGv7h71/rw3r7/lqCEzEjDUoVWgwfbo9SAhWG4ndcZqrVsI7c8kSqqzLCv3+dj52i9TMJ
Wgs+fvD1cjV/fp3BKbC8E4x2RAnAqHMaAdhsqFtNDpyWuEvSlOiAiRE/oX4YKaKtXsbJL0qOD9fO
+lnpUrHQYZ4Cf/Lx2lEo1pAzSt6D6uOwMVRLGtyikSkB4OxUx54IkcbMv1jP37/CP5fPvCwsSD44
FlT20I/ls4odMmwjNz0mXmQ9dZlTnjhWzldNViV7DmlVj5qjnqrNOE+xC4VsmNVxdKrpq+Hg3//S
KL885ViUDjFkkVOURvzXkmk3f/8L/bv3KfhhSNjidODrH1uV2ACikd6FdmD05bzN82Azr20Ln5+o
cCCOcMRr3M2cgZDaapRLZ12ZcCIQOEZHUqbsC1/60XFC6X3la07vwrhM6iysEx+J4N+/179etR7G
V07ehuBE8hcTsY7LpO6LMT2WaPkw5MQAB4KqxwH296/zYWnjivHwqa2LG5ZkbpAPeyPcbb4UrU+P
lNbLDWYaQoIq8q8vit4Wd3//Wh+X8/cXIwkUDiKlhed/LFFnrxe9PWUs5zgxwtiLiMcsiLkpuFV2
kdnEQTON84UxTO4LkVfxHom6/MUXuzYUuRN/vlwBaOou+AQOBbydD5+56Bosma0ZHdxh7ObjqmP2
NtKfrOYYD81yowFFexNJRE8jHcoOu0CC9BbVcoeMh6HRRU+tdvLJz/qEUpDBQd/iaw1aioI0MPNy
ORdJH52StDWhPFrRdzUNxaM3F8t5KQCuk3PSOXduS++GGBBxodBwMk2gZL4VQ+7cAVTQsTR5xmVC
1uQQ6k2q3WvuuNwQmmiRSV0l6poMB/laRLP+tqD2OvcMXpaNP1XR99LTRHNCHk24LajgCMi8YRPV
7CYDfSSGPpwR6tyGDU2N95r4kfGlGkrrYXyvl6dI0Sfup8j+Xihpj2GJbzhB3JIl59jizrYFSwum
rfRtSFi8sR2L73GteWYAfJWHVqiN4mBMCbtlEuTY+xGeIggal5xczx2wlWat++KhjPNuayPjeuPu
j/NdXq+zxabptBvPXI3Vej+4L4sdMaRDl39218f2ouZtzMipqdvXStNNC+3er635zD5TPLZwPq/f
v96IOnprVol+01htkp/qhaDGY2TEjnXC7pZgVIaaxdQqyZqt+75aMZi86OTCCuXBkftc4ZnGOA1l
UA+KwlgA8zR8d4TapH3Q6XrCZC61nzC00ZoyY736ZOWmS7vD5nnGJE3ODhDTEAd++oaaE6Vo1HVz
vPcBRC8bgBviLost68GDd2huNJPvtkS2+FbEpbkzutp+zQTVMAwr0kg3UVouN2IkY4h4k276pKt2
uk5nWyU4So30c+FIliZU6Y/GTGz81lqvQ0T2EbGlGdHVc+LJFG+FwQHGKAmsqyCuDBuXGLtzDGGR
yS2lF+EgvVpuSqExMF5KzjkoiwlFzfgA/QZd10KgKxfYFvRv85qMsX5gHsLVK3J7IoYkgViDmHq6
ckStMWReW+WkG83nWCuyE5HdW3/R8nDq7Oka9my7kxmpnsw56m3bk903a3V3E8skPeoI5y/GeFyp
6wWebbPXz4ZVLaehJZ/WckV0H0t3i9MgfyXtKz/PvFoQRcK9Lhd3D1oT+iQwq72eZtaL53HbNSjE
9BqlspYPVoifeQlMZJdw9Kpu50/gx228Kjk5rrb5iPyS2NBqPmUGZmoQYLtxSOqTz02ySTTsxvjW
gQKWfCySscDY5Pg3ZoVw0ewZqUhhv3TgaM5xmV53E8FQSllTqGbPBthlWjvRpg8OJrvt3DcmaeCk
ZgywFBpZjfvcL7FlkMFLPLbuoCJH25z6yS3mzDe/MV+bQeu3mUZ/ZQaRvTEXZR6ZNz/j1ovoxlpN
EcwT0UvRgGWNKOLTwnSLtl96lTjpGOa2c69UdIFGKn6WqAG3iT1Pp6QoWYDt9YxUmvOVk1rWWWKH
ujFoBdK6Iq1nWZxLuFizh0m2zBhi5+siEvffWj1vDrNRY6uvUCBjJ4it7GQwcTU2kRa7lxDIeEN1
QbMJTry5PIjFtnbTWERE8SrTv4DJ1F5zULKTcHRYL3JXLx7wP8UPg6mPd3MtOD/UfYMyFdzkfM5d
RIwRYZU7O5fe16xMuyMoqemY4FTgRTlFn7tYv/XEON664zxvrQWf57r/CEbQjUqCtGnLT710F0be
oi2ONl4Pc2PmmPC7mbNI7k3shZWDMl53U5aiCpKcHbEjuLHvAjKj9Bm4/sKSY97OX3R7P4zKRhxC
vBOwOfnoFmvU1JjitsQrSbYxzuYslE4OylRkZnmBZjXfVVkuPulwyFcaefwks3hEmT+FEgfkKRsH
HcE7st/PVjYxcBKVuYbSs04eK0hxJ6vl3I6rzOsPiyq5MDPODpQIhXZTzJ27LWc892SK7vD4qpfB
rrzvEto+kNPKMO/NUrhP07j4y14XKTHnA33qqB44j1VTewCj4F9NWuvcALtgzFrXTaDJ1j1QQfsH
fzJMOu3G0H1rADKg287mUyutM35G/exHROwFNmHRAJIrjjCVux/cwr/B0IJ0O7Iii+I/S2zaFJ1x
r6Ua3QecESd+VP9uEsMSsglj2ASKbH+ZQFXdIKGna4DxK/TqFju2wyXgwKLawH4V+5Eh2M7xpNqO
GM0e8rmvPwFyJQsmMjLo3K155htMEdLgllORsVfokk+aX52hm+tBhIT5U9wW4iCAplxiBesRwC/i
LhKtEZbeWO/J2EJzsfTeK2L1Cr0TLEvVj6kVIEft4ExEwtsnqsI0Vo0Giu0+ih+xHlpXg+7V1/oS
cez3rZow5V7Lqu2ca7W9Jn8X+4LY9BfcvzRx6ja+gHfr1WEU2cVx1vz5m6QcJ1d+HG6kjeqfoZ+v
+kDLK/Z02x+7oKqVuKJib/YY/FwKAKM+FcYsubtkcx6zsvjUOEJee0w9sT70iQ8q3zuUNJSPDCjo
wwKHu6hbzHgZWKE9JvjyLa9aFz1347dPMA9gujtZ/t0XJbHejUtEszZU9JKyont0++ZzyVNvu7a2
ydgSi1kESJ3Uq97YiMQ5Y2rHmMCVnM1VZ7KVVBjzs2W4wAwNDrHOtvziKe5E88uo+SSrDQ2GCqTt
/bZC0HR2/aF+cwHdnJYpQxTrswe2ibXsZzFHoe3l8pOhqx4gQ86a3RbsGiwCHTbugI5tm4sHsv8q
t//i2NSKwBuqKfmeAG4ljxXPGje2rCiToM+15N2cJ6aZV+kohgfMrerN7lLvJR58GvXVipEIJ33x
BNse2FC3DOiIVAfNseeTaWZ+vC0dRV6fkV7p9LZDzVOFgeOcjPt0zHG3OWV8NZszdrWC1Be4Z9FR
1MTi8q7kdLAhtJzBBBZhAcJwCsnJmKE8DgNudxanBGtM1k4HgznLyejKBqsJ3DyWs3mJ7zwrM+cA
CdyAjHtiGzHoDnFdAkMP4n7R7tPC13dAhvnd2BT2uDTlqVnS4UtDbUSFkRRhBWHle9t56WdMb1zK
dJT0c+I2ZrVxzW46OLoVPc7CtF6h5GrfTWcYLyNvju9FtaC+r3nayZ78B6NK1cYcRPc5QuDFcRLe
LgrhBw7G0VZGDpjKvL11rEeyekGgLyyvURFxUZUoECrSTTzt1mXCucncasH+6+3sRXNwDMkZeT2I
lInDCbwTlMhGhQbfo8beVJZdrxOYt7wwk4pwD4Z+Q4JID6XzAQyUuRuc8ZtcLH9PLY90vTP9XQ42
KshL52T2pcA/oEggFcOOiMQ4ILlHgzrH5axnE25tUe6HxXhd1ml3glV+b84tzPZyJipeptNd64Bv
NgcvPmeV+q41urVplxI3o8LBn9LY3eLHmE5pNxcHX6c9YE6KnICmg2SdSP0tl2BzqPHZdTgIneyh
Rkbsp5CAR9lf6nLKLqH17HM4pWSw4zahqMbKOE7Xo4MiPrEn5yDgEAd6qTxKE0wVoFzZIBAxTQZD
U0m+5s6T/TfZafW20eplbzhpvSlb/3MHY2fXzY2DZo/ewRLrRwIdbwZLe00de1dHCTK0wb+qyv5U
au3LWC7XsMBOMIQfmi46s+TSMCpSeeF0y/esjR+ZkN4CSN83nKYD8kJffT0d90tOk9IFpGAIvQ8W
dKehrxnioS7SDp+++YaZj4OVFrPIJ+axcBDoIW7bZUNzMSUu8/PY+VIqv2HwTld7IxDkYLMahqfF
Wr5MKoVQPZg7JrCka83+HD/pTb8amjovP9ldgzl9nvG9pRYBjFuFSRDXAbYqmVyK9kH31HAP/Mff
Jn1651pxciApOQ+6Vg3Pmtl522lU8qCoYS6HoSO2ZMJkrEFuOQkrdZ+d3q72adkCzyEhoztCa6Y9
ynibcsL1k2lf47vcggvObYbiznIplQAHk5TTrTAd/6vuuLN20tDEzsYm93tP35vKHK0L6ZXQRTZt
Qh5jYUK8hmXb5tnrTNMZmjSJv/IYl5IrmoFs0yH79OwMyUBWGDujj5N6k3MeOrjW4GpXWEXcNMQH
mq1OU5qmTj9ScuY+k/TBjF68OMesETncgLwqIwbSRilEYFUVCQzqmrIo5rIfwprlhT7TOtOYMcq+
AKvWMPO11Bi1KS6ydJmuWva4R6+N5rOGDhVQiqtt8bg4+lUGF0ZtpT9TdgxQGpqxJ+OtMtbqxMAN
+S1bzPE6c2bjUjfyZWfETIuTfIxewNPT5I5t17g1eiG3juioROJF6W9kWzriLBO1lry+RGaaiKZ/
aivF0aHQgAY1htUdOdvz1EgRtG1SU6CHAlbyDn889RWKnM9OUZphCtnXRbnafBLdEuSGqo5Vg997
Ycs/mkABg7S3opOVCJoCPUW+N+A9eZ/UvL+eamwNE7jTHSPHYmaTF2qPo6B8fv8rvleat2RuOne1
m/l7hrLLwbTy5rUvJTUYplK6BB6UjpEYSygPaJU23lI5CLP5MtMuwR8I7Xf33ihuiokxylSvQHj6
xkWZNogk0sTfa9D20GSODNoXWe2dUvRPdSr5AGnGM7KOLDc9jZdPIi2M53LQ+dXxyvOex6k7dqKa
PuXkQu7ecz4JaV0w/s2zxFPB58L0GN03grKvXd0iWFmzluSOhtp+GAq3C1W+qvXSha4IzUsWA7yE
m0jv/LC2lWiPeQTImOtfX7RLv46bV5p/KRiVjI6it1z4HfCsjVH44B3YOzADVfGCpS7HQ3pZtFK/
EsYoLuqMgNF+ETSvoiU/vV93Gm6fncr4BaxFFo8FtrubRPYOZRKoeN5f0kTftYru2kajzLophvU7
KQambMTf3fBbTSgDFF8bTcrANprlbFYG2Jy1FYfneTm7czReEzfghXWdLghuuQKkDX5h46v1CYvM
uYtNX9v6CUq8pqjp57uNF06Vqz+XOg/JK7s7utX6p7Xk2zIctDWBYbnzWfFE23mBS8N8WtOfiY9G
tZJLlN5E7Bq3icbx2nDps4bvjSdDM6PvC36BC5VxNVkLT5pNWv1KKxH3Ptu5egCGaFz6xhidVBLV
r1GiI4OLEm4dQlT4Ma2B2SS+cegARv2au708Qg/RrM3cq0JX0L4i45bigE9YmQ7trwiDNSfgaKz2
4NXMS+qW7kn669db6kV+GoBznFVfm7egezNOWrxxs8+Tr+VSNq+tl/LS09CrE7EO0VHSci3xcGn9
6zLHQazTkZMtj/MxuF2w+L4NyDCDxIAm1cjmS6V7PhSgyNsDOolOuuTXkTLiZp+YlUYw/OlYVD4a
LkVGdu3MZ4sW+LkpVfTS4eATweIsxkWBL/IaZH50EoXFO5dUPiKsWA73uiVofjAW9cAfcBWMDa05
0QhaCkAzESJ7kppw9AeuEnch2VLPmldGkWA4mMVyT9ediMKa6nSHaSF6QTJb7YEaavcLBcF3N2r4
wL5cr8GOjLvAJczylMYmVmLPmhfMGBgCXM+l7POcRH1DcGaJgAJjeu7rdPo8KY8pVM+BHJo5m8w2
4VjBzthk7SXe1OoKbcZwn+qj97VRdvQ9rSf/pERSYLMa2ZnsdGx3s3DneONXXAHKb6OXzBEC52dn
dVHo1jS4w6JJ6/n39vN/hQ6/EDqYzL4RaP1nocN1ktZ/1jj8eMAfGgf9N8QDiBFMnfkZfWzEYD80
Dp6N/MFlgPinuNgfobA4hRi3cYCwDNfhHwKpxQ+Ng+X9xixeZ6RrmQBy4In+E42D8XGqwHzF8EyB
9pwagqH0Ot3400iaWB1wNZUQRzXpuHfMbMlvgaBxb633CzTb/gl2+bJrSGfbGeNEk7KQzQum2ulB
VF7zYjtZ/6RbFWHPGCZ/MfNY+/t/7v/z7kxY8II3yIgexefP786HyREZwDiOmbLrV8GJ+VOrJ2tS
9sSN36bQKvyGuO6eM6v9i8kn9NoPr87sQRD6iTCFisVBpPLzq0fAomBApO0xiqPnsgU/MIxD6p9z
v6ud0GmEe8m8pkI0NjvuxWT76QP86/TztFTLVxeLJBkCy2ydCCjot7kzFHtZdEO+Ft7ODWQUurUT
BxA27lJeGo3V7GxKcGaOCB+zqSQIxlY9kbjmrDdscsoIdLJF5s1ouG6IVwW7szckWruxpDNtVOaY
L7FXkYPXkxJE66O+cMEhbLu6GG6Tqq92NaxBtdGk5eW7uPX9JADUlwVWautPWtdpWy937wf6DDSD
Fkg5G9dpqis6wOSmJNrIhlJb6kDhEQW5BqwJQNYwgwcYFbIw9O5kmVRJUBJ88FxlHhYwrWfTE2MW
hU43yyespW6P4asYKRmNBBIHP4Bz8Kx83oFAcfaTj3UEuMbIIu6Y7a0/aNmN3qepESIR018KtDQA
pFy9o9iAkARkv0t3tGuJgcPk79xOkRfTFWtbp9gsdiLvjaFOUEa543BkzlXE6GcqeTulFFrs2yNd
uhSl+640cmAnVSTJXtogg+XQb8eLdVFNK/wnjskXIrTbX6Wpi83Pmmn2QSjT1DaF7bCjCPGM2tXb
JsKpPuVVN+36GDfzZhAJA4SO3JRNzHhipxP7vuvkKD7NhantAbTFX9vExBegpztMOyrkTvWPDHHL
28Wc1XtEHkrEjGakJ6T7miCcOCwcv7Y+IWKHOe0YEEhTUjG59BOw2CmbwQO5hf3ek5lxEcFsOfmk
Pj/SbxgOkBfGZlNgLf5mj7q6JrSWFKm0cstvDI7zmhY1svRW0CcBkBS3KbbiRVhYcxA6hNx7d0ms
ZXTJ8nSgq4IEzxnv6G2ksIVagqbYx62ojQmKiipj4zUy/1plDOgY23XZ3tTr8WueK9q+uMRKhUOi
apR+7luODK8qLYrm4FfKNq/7nhPCMizWsdCtTD07Uxr7MOPM+nXRoOAFkT9MkAKMVpNfqmjIcNX7
kloadT4CRTl0VAo1vY4zlVk1B8gipbEdlLakd7NVz/NhZrA4BBowXPKsEMfEYTckcfN57dEBmICY
Wa2SoApi5Zjrh6WNE7YCWV12yQoHbXWrfu1r1zoa9AdWM7xeH2fS7G5JhF0Xw4TPny9pdU3rDNvl
ULdrxIHPq3XrZ4PgKe66aDHGbSv6qMeeZPdPMoVvtOlSxbtnAL8c2npaDikpDIQliPplpAEPcEKo
RoWcFSywWrSjNUTq0/CmZ92gnzP03PqVHyEJCRriqF67vuB8BCNlIZqOpdznkydgRRnSofJlHc01
qa6m1Fwei54DFRSL0Vryfj9FZlTQ2kXEML8Kyme9OSF90/kHIzmYuZtiNmI729QGKq3nCndiCtGC
SKTXYZYllw7woou6W5yrtjd4x2jJao3pjEyzjQ2Vbt96ZnE9MySdNk6dgqUgKGu6GThRXYNC4cbi
sFhcd6KAkgAPAUKoNwN6nGpXmhsd1kB5WUJPgE3HO+DaLRubvB0DmgkkgCnb4KaJhhCYsPtZU9UI
TJJK3g8KuljMTjxnhoafIHIj9cAdX2oD0hI2NR98skMLMGIgf4zNydzmY1+/9YZ8sKbR4dQFbnVv
SH+8QUtiFaGGNUftPVC8NrxNhNkr9ibCxgksyRj0/JxY66RF0+bqMinGDt3zMDkg4QY4AqrCA6cs
I9mhY9hmZq0tAari6dIusvqC035yObhLhzCj9Qpa6l4jth56vAtLKzjv4yBxN1xAGnhHPhcf2Z9B
UbRFvTHa0jVXVlDvoRun30l4oVvN+wokPaufAngXso7TOIuFvZsiFvy+tPqn99PQfw+Ovzg4GkSF
/9258f9wYqo/ymPXh/w4ORq6jwYWoRLCOgsd5noG/HFyRGzH0dF2fg8gQB7DuejHydFyf9PXR+EO
x/XDn/CEf5wcjd9Q0q4+EI56iB7/0cHRND+oqCAwCN6XTxYoIjj7LxEIZQt2ZMqdkTQwmhmtA+9G
lgXGK+HU+gVjO494XQQEchn2OXFXpf4EFhp8RF6hfWWcZcul43axODUWHXTmMQtcRVivd5c6YHUc
LMlZlRqsYuMEJ88mIppVoPLnQ6aNI0ZaCCeYeY7AqspegbQBI8MApSrmrAoVbmIWSq+pLgWs+FOt
lYoOaUpROdv0QDKrRXmhOc9aX6v9WCt3TSkkSVBkzWVWQscos2kwNkLk5j2z2KUK0mQYtY2Pt5sG
dqc4fUBjG8OiW2KiEhlo3i6wxpiimIxDKqbzZ2LHYbCZiRwHWIpDiuzDivViX02MkSZFem0o/JoO
aIkDBSewVFnQzzrRl5oGX8ZpZkkxnKtho61B1Ulp54eGWd0uWzq8NyDZeGLoRdEUUCOra1NE1Ysc
Z+N2ZDKi9nhqSffrexVj151hF/Yx0pM+L7uQMap6lh1W7GjBCB90cdtMLKxraRt1qBfIzdUH85nk
95ZcQaPY96bTbW0jV1snblqDpbq7HAlHXDnZYM910OzNJs1HcUQn7D76AAMuTTn6/T7FJSx3SU9H
bF3o7JCk2Fm/aZ18a0qtKveWLKKA1X3C8ZJJl2getNaBUNCSsT7aXR3qA4AT4I8lG2KErjOGLbAz
x3HcjjKrA1x7Kl593jh2QP01TAaQZFGvp/rrQvrILhdr/ZJHa88apc5rSbPb3JGhJ/ZDPTV3TCWS
i9yRxXMNB5+GlzLGoNFieShUEuuh2SFWYD4bDmYSbYG7Mk6EdII7WTcmQ23jGIXErGBIJm7nX0+i
ZXOLuiEYALacUO5M7qa2ypxATGsdRiVD8VXPtPpITIp5lCUYbEe40WfuBiDLhCH6b1GpDLbQXqp8
H8vWvI+KdDiOXenuoCviW/erqL8DyPQFea+26hWWkNB5cEvcAajE3MYqgxnkih/EsCouS6ewT3ki
vBeGseZe0YhmRN0vhhFykmXpN0vNCvuovQc93l21nr68FbKMQiLg5kcUNeUhWjgtBZqm+5iuKQC2
qtH66xm94FUrSE/cyDrL0o2pmDqKHiOOQdvqwYlbuWFSSDMWpNuTbFdONlCn4ja3GzPoF6jNgEb3
kg056NzIHmjW5PqNSNohmNE0+bu6oiZgZYmM6KJZkXaDkM11V0b+rnf04hve3vnY+n2N7xyGpZpm
fz3Mf8n01A5JqxsDpED2YQ1oDGrbfEW79kREGK0ZDjJT6CvTReYGG4nfEfVJC87d+TT2kG7Xcz+W
tLn7vbr87674i12RMn71UfzndspVTWbB/4SvzDV/so78eOCPzdF3fhNrXY5ImLxB21xzt//YHPXV
O8JEEJey974H/mtztNlRdfoJ/DH9GNzaVPQ/Nkdb/EazBZEhDyNWCwbbP2mr2O7PuyNMFlg/WNFR
JZGxgJH5Q+fCZufpnck1LxddUEnSA45nSWvR1Ddotc6atH2sHdgON8oTjHVo9ywvGkgFg4mLcYBP
q11GvPft3DLni0ktDdx66c91jPe6s4YTsjw3tAvfuaiHiuSvqm+Cuoq1C0zKgLxsDCEYVieAwb6E
uVJn2t6ACMuAKGsDp0c/xvMZO7NtU+ocFVn7rOXMyvueQG7EGKhQxVlldzLXg37SRjfj0l5PeBU5
FeiIihrj0PaNxQLtAawvnBN4sDAacJAlcft1oM8fDlnTszN1WdBZ1XyOOghWowS2oPQviebQwSl6
5k9ZBqNDX5a9QE/BwMDcr8XXE3VKtu2bHC1cYW+LqbtGMEBqWZzL186U1o55vhc0oukOVunw+uWq
44B/EcrK8w8z+dq3LpM0LGJIApvcpB9M9PBmbBp1gNVy3RGaxJg7X7Yl+a+bwYRQQgfGoisrrDBO
NbEZy4HOSo2qKk/dc2L40cawyluo4SNzcXePMPGAEIs9s2DmPvv0dW22+NCM9D1MXCMQyfwopJoD
JdcP0eSARwaL6AfCcoJOaM628Ia3kgxja5rKE1yz9IJeGwIec9qihNxpadHsxNLCpkVyskmF61Ke
Owc/8k9yrvWAoEn23SXSHmeL2bClD2Lb18RFI0yadqYd+xtNlfMR4UF272bNcuwpkBjG00ruJ0Ps
zF6bw37S7ZAgaBDqHmregQzC1nLsLcPdz83U2Bet5h3nKioDUxCIMvQdSaBFvE8YUKKSbVqyYrRt
nrX3de88etNymZkjFDvFLFqrUn1r6Euyd5uS/Tj7nLXS3pP63QVjNlYIbTLt1Jr+N1QDiK4U5SrX
xH3RUxaOXBJeF5NLkNW7IcYlb8bwet7VIiTGBHZfkB0pxbE1M+PzbC9GwEANVU7+tsz2BHfEI6gv
zeaDqHB8LkvlcZriWkhRt4Zu3NiHBETO1k7mKdA57YS50XEqhPqZuxONK0yVQQ+5fG8AodvWEJl2
DujKXWRlDx1En3OlJ+XO8t5imqInivY2EA3iINiduHBx+tgovNL0FtqXh2oDLUUGhWXfpH53r1cT
m6Tr57eL69khLPhzL7ti52X5CHcxcXYM8GDA0lzeVhMAQmlq+qeUif1WX/KSIA7aWANH1JC0Dupw
N3OOhtlFQRp76mCa8VGyt1+QGIOj1kyahwHE9G5A+x+SyOGiW/DHUIy4OnWBDbMXmf4wRzbKA1Io
uXMZDMukIXoYHQUk4ry6I5dr/hQB9jsZsh8JFXEc/Nyjlidbp/HGcJIlXvCiyrf/l70z2ZITybru
q3wvQC3AAIOp9x59H5ImLCkiRN8aYMDT/5tQZf2hkEpRWeOaZa5MCXccM67de84+YkIwx0ftz6hT
ITt5Bu7QJN9X5F7DJSL9lYZhWnKmHRoZMUYaEG/M3M96Vu5BxjlkGGF+H4kSwaJRuSeICe1V6nW3
pp8cYeN6BKbIhO6ae4M4rdlqOjIw90e4LxqOuUMfbAVX9anv8ptkGq9Cqwd0VS5D9sTaT4nxUjjz
tKN+R0ssCUHg/1eyhGGP4KAklWUnI4RuRavqzYRNYxVzsAJ2m3xtyP1ZRf58y6RsPDBzjFbALiH9
+n23xtU2be2ksjdt2fBIwQU9n2y56wv7a9DQXvSRuQICV8jV7DhaA8ba9hMBSCw11DjNy0DpupLz
FF647RJRkVvWCW0QYjRye9hmU604x2f1RgeFf4iFeVnl9hfPU2dEjKZH5Y4PvlYSvTUnKPzB3rE3
k/IuCIbHnLPDpq7lixdTEg2kma91lN/ZVn8qnQ6+uY/upWrRD1RVfp7jni3N9iqPQwKMSHxd01f9
3tJjAtqEcNad+2rvgPbdhIyRt43u8rOJ7saemEh/hVkhOOT0PQFTfgkmP7gD53Wo8tI6nVF87PBr
oCn282EDGZeadZ7vaF0mVyrzzlKLl9BoQEDPNF3wzIryXQsFaGUW7m29GLu8rklOpwZWadvggBoE
QKKut8m85vUSo+f4nGfjJx32/UFO8rnqCTnAUhnD8ej0fixHYxeVqJglypTLLh+uQIXFq8Zxlg+u
z2skzuvOBbpShDcMq6ERkZUxImRfsaHhqIuNxz4gYwXq6rNIapu9sO+P/jC37DUcMkh38A7sv8kJ
bT29hwpaInU0XEJVfFQBuS324CrcXSS1oJyvxXp0amsfyfRRwyU8zoZ/N3XqVGVNS6kdfRcGITV5
mYc7EkBpKdeetXMr8jKBaZonhBch2SWrBeRRFe5aULQb7QNkLr/lniq7eydhzkpGh28AGj6MmrTn
ej3SUar0Q4ePQLIU0SSnQP55+gr/MiRQlEaxjO1sWWRVigxBHBq7QnG1lrVnh/dYzpjCIrOfWoAY
W1dV7N7ALuaa4FwGzqF7A7BTeu3nahjLuTxpxaBksIaZCfWFQ05OjDjyy7qd2/aHvep/5fVH5bVj
B/SJ/n15fZnlX+Oq+Lm0/vGH/iqtnX84wqJJbdPdYQIWUK7/q7TGe01QonTlgkV8nRa+7TthFXu1
cb/pOYl/eJbrMsVhLLr8ub/VdHJdpqVvB4L0xKjQsYUxNLUtsQw/fxpXtrxDIelZzYnTGeNGODnv
p6HbiaLzOS+WcYWWMjKge6l4drdZC8L9Pu7c9JnNzK4Umwo6YeTABTKEvQHhsL0jaDo/RT+YpFcd
9oIvEAuR985eeRKz75x2OiUw08haOv4YA09s+qQ7LwsG6pS0PEvrxqg+l2hpGDRgSdoXE8tYY/aO
5tiud8Wg2+DzQHimfyBmBPpt10zep0GPvX812a5kZJ/EFEtV52wFfJpyHUS1zzCkM+JPPVru4lC1
VRbtakUBeNYBTu+inUE7Dca7SZU+rgqNz01f5DGnIrnzm3yuL1C98HXjkdb3mp5v6oQHtDSiHbcF
waBY90rXWQj9jU3wsEsIoCwgHdtz2C/STu4nfHuctJr4LdgTlPLDIC3k37DSnrTOlZ63WQwShBDf
Urk08ko2HriSfTsbCNb7UqC/RY9ZsMvwsshXsT83Dq2GFO3OOvMGAG00nWo7xj/kwwmf0+c5hL3r
ZuuuwDe0GaIqIQjbdoZoT/hH2F7ggFkYlmV7ZYIUX8E6FitU/O0qBVN9jA1j2BObZVOjMLVdCWXS
TrJKfW3l2t15QT19lXWabXXe47pY0u6SSpEc7hfZWWugL6zgYR6rqqNfWQ70LMhyhB8x5MvGPq5l
H2e7oijBO3pxdOnayMqHOB9B7UbZhgg15qEeUY1qDsLrttDFY1gaHe6TMPfJ7h7qS/RF91lVRNci
atSVjgd5zYFg+BxDl99EhNKdtKQQXPM8VPSSqoRxzBiiHqymRxB8UGlRTTJfIzBko61kaRhm4UNc
j+IAXM+4hHK0VDCtEewG2Yqz0AvzvYE8a6bE5Oj0UDe+u5IYKO8bj6BgYtsy1LMhWF7S7Rsx4t9p
5biGvDgfS0pbD6mLKraEJnRHYuTaPbjl6EHUlTgNZvQyK6t29R22AQ6TPprSdNGy5d8t7TB9FXJ2
x1VUleU2sysi6kCiXtGEk0ekPHf0hTcq7R0Bi2aUZ9Ddo4jhzEz/mK7ZcNlHkX1qjXiUHIepa5dO
/NY9vt1rxsTlQ6vGcj+Esv6m7fjRatqB8HbfP+GXxqZTE3+AV8c/n6EPX4eeik9KapK7yBLzp17M
CNgCohKf0qo1Tw0yOXmPN0KeaDR5OyetXxZZzQG9a7ONxwzGUShTRHx+/8n00vxxYqr3KHSXkDLe
+NljY5TBRjMCOnhG1+5JgbW3gdTdLkGcq6uUQtqn7k1BIV6WQeme6FEFaG8nkPgr/qxxaaW8MGd3
ZmxPzyO5KpeONZR0BpwVgi2eYlA+dO7AJSedoTaO0UzbSvf1Woc6Xu5LR0R6HpMvYHIgVvqE2JmS
xpdrPziSxM/OaO+Tub1Na0M+j25F3qIZDCaqfS2ku7brmaNhmzqnBcBulMuc+JF1ICdKomPgKHk+
6bZhafTqds59xJetWT15PckONYawK0q9+VujKzBwlpGPS4+8PoUL7RBNBI3Sa3Lb4SjdTNiS8AfS
zuk/d/QsocWQDJ+hfZ8zzugMjdsTGo3RV2rG5CXXzGfV0JzZfai3rqdH4qh68YkObHIQyMX91aj1
dGaPaPQcJhGMyDgfseKc2LywEMLtWkZ6NEpxdFxnqSIvqu4ssKH9aMHqSUoIQnSIqQwLnY4H+vQj
mQOOIrIm0uJ26EL/W6YLjH190tvo5nKYowSrTTeOEfpn1VC6X9HMV6eBF7YeRfkSK9mbYryKrDIk
EsWP1crWGGxkYFl3BGSpC/xISCaiXuiNJWhBrlQSH+EFDqB3J4wjhmWTWpRwdAq0S3qUOT5BNCpv
LE4lx8gI1Zq/FK1dGqqji91j34HSPDM6dBO0bvwnp2rd75XhPGOZstEbkkQJEnQB4weU6LBwWeRG
dq45Fp8HIsvOYrNi/pjOT7FpE+pjMjd0xvG+MtvbkQTRtW+1TFpCxtYJZ9ldgp4Jo94cXDcYH2GD
2bHgDK4VUMn4Is9ow3MiCDn7tNYjDneO+ZGLGryRTylH75sGk8M6Zjp5F0mLHSRu6xOdcpRt29DN
z92KlrqryuG8Ks3oQCTHEmRQeN3esazqmie32JQ4NK+SqWqfm5GTLeo5K6fscfyHyAudEz7htLF1
Xa4rlH/MqDO3IEbXcEGwTpAnS+hVpjLHzaTMhLC/SOKvKqt914/9xunH7rPdtvEm94GEDjL70inr
WwqSfT3zejwbdBH1i/46vnL8hnOLqjBJFjGJsWJU3y1Ymtvemvrb1PSgljq63WLmz3aOj9RXwGq9
pYBWFyiOur0O6KSAiWgvhygV1jadA7wRDk5jIgFi46j70zZx4rVb6m8tTtEvzaj7XUTU+3PhSwu1
qcnv6vtfYj9/abNEHQXDcOwXGb1sl3/CYhnggqVbNCSdeURc7myGxCKIguy8s5monKeASHr2ztjY
d27J0Af8+jVZEzhvVUraZ5c2x56CZNtjvj9g2FA7OVJ5GRzImerFw2lSwE9e5SMdoM4yjA24YLTG
5M9uBWTqp87VeIac/C7pI2vdT7F30AMx4ol7Pju6JnuDEESzZhhTWe5TY9bXfU+CRUl3BonCvGeL
NlYTGQPQH6dVzCRul2REcXi5id3JrC5gfV1LYmwD1exn2nWcETO9CFVufJKjTtJqjnbkVfirhs7v
ykuwcRDrivg4j3Z4ts5FYRg3gRr1Pvd6AmOnNALCWVxj2Lqa2iQGx0ty51wRf+TlE7js3tqQ/cI8
rKurTTfX5QYkP8fGuLf25SBmNmEpLo1uJKkuMOQdlp/kMKchXhfXemlCz9hyXIbaVvTFyk5qlxdZ
FvM+EP21ptH9lBDEsoXbuJgoDbC/Q3ntGRhEAghbq8HtkYEFdX8cizY4pHR80fPP/kkBGIqs3S9O
KO//N8D/TxBXrhvQ1f/3R6n11xymdlsmPx2mfvypv2b4DOoRVjpQMW00jKCG/v9ZyuacZUKrARLv
e4HlcNT5S/0JQh4yEbGDzjKGfD3l/DXDt//hioWWBQLidcL/t8YU70mEphugqYQQ5En4Co79Co98
o/7EW0WwZ48bAElIsB00JEbGlDAe1hmiPh47F4ceD2C2Nc2s+4y0arjPHEWLTQVl80MoQjpA9FJd
/ZB1/h98gityOzoFDEz+fLhbPo0D9GPJSTAXIvJy+HvzaZxyqrMg7ocLuymtiyibeUH3sqJNOA5d
FQBTd/rPkslIsmoLv2vWDRZCckhnJR0iWGT5HHSdecnfEYOCBgRwP7sGFrfJc8MXa4KdvXvze//m
E78SwN7oU18/sSeZNdmBC5HjPcXFSVBxesHUXYiR0eHGG+f8fmD2I3adxAeNf3q00k0i0RbO0uNV
NmWm2DMRmYBfD1X3zAFNWevEqMG9dElFpFYRU5BIcLAREvg0vsp6bLakZGGfg9HzoOLmNOM8AwpP
Gd7iKhmKD7gbv/4MzK7gJ9kciRmvvceeYWiKyFzN1QXgxOCBtxcOEIe9vkash+0El0lwW4dW/unP
N5MmwdujPWUx8GR4PFjqIbfZYvlYb359F/KXg/OrvCj92bqwsri/QLi1TgiPevjzlZYmwdtfbbkS
mz3OHeByAQiwn69UIwCYG2b4F7TNnK9L3ZqTXeBP9iqr463Z9Pm8FubkV+tU0Bz/6KFZ8J4/X54H
xYYABk8SuN37y0spElJIiP1dvK5fixSyeZYvn8GdC7WldVetJly2McetRpPonFXyBbO1Oupgcs5G
DvHmWuiUiFjclsW9aGtbbGJ/ml5qTpkb05gLuUZX4rQHKEhz/4Eu+r1knB/KX+C7lvAC22GtLqPP
Nz+U6fUugvHQOLf6sPiatJ2KKPvhRzorMU1ldAJRI/tGDgWB3XMT77wK+sbatgb5HQf/XAG4ANzh
VOnwkrRCPg9uHcsPwOr0Kt7fZYFAnhHsAnV1WJ2LuPvNp/QwxZotU5FzxCd1GPibLojn/fgqJ+iA
Sq5bMm+vGYy5PWVFLNctbhSFU2+fL6qEDMnhTZ27SBVkrqNHbNnIOxU5ALXb1PeELfubEGrFmskq
kgci9xbrdKrKC71oIppFHRFFFkIJYuMQTdiQdw8uApMbO42uoqkU4yrv4d0DJ73rXqUX3qLCsJLJ
Zm9w+nleYQNJz/JFsYEUxzmJFxXHHC2CDm3GRCHx0CVH41XyoRf1h7XoQOZ0fKpV0932pkFLG2m5
3IWq6Y9OaNt3TWzpbB9KA2kJESDhN+z0CE6SsjG+9IsKpSbD85iRyn20wJs9Y/jxWPeLciV5FbEM
i56lXZQtE/dhb9FavCR0dtxS6TY761UMk6NhJvVZRz6e+0UvUyiBcqYOLmMIE+aGSr478KqxyXNY
1DZ+J/NPOKBjPENBfeuKDlUOI0EbcUcxf/W9qt1SsCNdpf1H74tkpq/ks+rv6lXqM7/Kfhgbc/YY
FzWQWHRB06tEqF3UQnknikOJKogh1CImQkaEsCh9FRnJkCmlfJUeOYsKCVs5gqQWaVLkLCIlveiV
klfpUvoqYxKvkqZRyPHMI4UuD69pknVFsSLSdyrb5xjbgD1/VvBflgQ6DHFuVj3ZU5F2Aj141/e1
edFlXUG4PF7heT8EPTyYoiWUYpXaeXVrcmI/ppNAv9vzGxBG0ICP5+ciIHsD4Ir3YYffvNl6GVSX
dZtz7ryMYa0QT59NUsebacSAd+apTvBE6bCyOHP1vAt3xE+kIewO1HzRGiUpiA5LZKrYYQRugxXJ
TeT2bUcibhFGB9hZwDWgl1oThVIUEIV7He50LvNiq0Kqgt0yUp3X/uyyY5Z2RjR8Ebeclwc1RepK
JUZRcPxJ/O9GP8jE3OAX7vaJ4/f+hYu4Jjwpheykm67LUTXzdFCoyFoSj6NYFtsQvk2DRkuVyW7K
vWI6mEoV9drFdpas5eji426TBhQGP6v9aNTFbG0EEwm0VPQUDPptpqG45WX5mNLxLY4CiXhO37Lz
bua+EyS0k8doncY6Zu63zDribh+2Q01vrCNQk3gsO9v1NZ9gW3WIa7e+Nc6kWqVTrc8LHwk38DHm
F5vQsnrGG66bb+A+YZGWJYjQVSIV9QlWezG/kFQWeMAQOgKKQbzFDVhGJEnEQWULLCAjXQOTc0js
TpihJtdtHVyloU4d7BlNOpNml87GqRnmzs6qYWjwcQNZb60pnqtjnFg62maBwzli+f9WVkAGHo9P
xFFr1AmIXEJvocwT+saoMWEd2RfWXCZzsvIH+PB3DO7s/sKrA3JESsLRzt2+5JUUgXfiDwQksYpd
mMRW+Xm2oFqdNOAUMDlod05OrS7q7pzUdr+649Io8C0e3l1fjlJslTcjeyTlMi02uWgy+hc63CZW
0nzOtaaySKN0uFV0d77VbSwOg9RRiA/F5bBWMqcGv5NX6cgRbrAuZpD6zrXqXOvO6oipXWnPoFvT
WZMct4NdpMmhHW2bPHYZKfsyMWQA04N+OHb2tFF7matYXY2T0/lrs1l0nLEu+WCVYtM95Q0WPAgf
2y7pgJqGP8zwEYWeCkL7Cml9lt3AQ8aMNILJ6M+7sVuKT2QDV2CoYRNXuuDSVTXPJMza0Jqwxcrl
yy8fXbM/8blIJ7xwXMgH133jcqvirMrmdZANLJ06j7LkumwlS77tqQoi/ht7qt2V8WVjORNIC1HT
rzniVB/788KIGQUnZt+QNW1KU2wR9tMy49/pdPGN2EAw5y91clcWDyGM10W+jxXDJ5OU54II86+M
8PgYY5tON6IbTXUaUeamp1VdZumtz9tir0rTumiCqPnsmDaRK7ETJ/ZJxcSkR51OHOAGdk1DQrac
xL62ua10IJrpKaPxcoVZlGzQBq9k9qiRuaoDnZji+wRYiz0kaRZ/uocGeJvYU6x2tVcEj4YZFiAU
6qgha51tDgxvfJNUTEMJNk7djWu3NtqZ3HUkPHs7eKCrNUSEAZUsk9kIRXB0yspqXgo25OnEt3ik
tnrZsbepS0rvbhxmuhN0JppTC/+8h5ck7wbetGIwKb2b9EsbDMGdMVGmn8xB11rPnSKVc4WQSA7H
RNv8VWNhxahPNO7QI9YtorQNUv92czUM3TmYzPw2HaBw4wU9OMU4uAQw4MBdE2qu5n2dZ1VFkMfo
0Loj9XUbN2UxLEzNOl77ririOyoR9UwXl22ErVMN2I/oshFiMfgNb4Gpuc2jxko+WRXIqAE4gZFN
93UnDFAITK9bhKiELZ4YYa2/oWA1hnUulZcdk8C0rumbhfO+7RuVbJN5ESYndpeKqzHLSZYqvHpJ
e8eY4507xFSN9LZSrbaacHryL/wSilE7SwwePrSBrTWKEeN4bvvtfvYbnn4IY5FEM0GSLfh25TWP
uHetuzRGsclySIIHnvVCXdENt9hg7TpId36xgBHG/rPt9xoFGy4hee8SB6832o0655whkj/cNDCI
Ga9HPNHbOhH8mhwcUBonAub8mWSAIq7s0cy9YzguocXJOALVzFqj1ptCkRG9ohrr4bbnIZ+/DRis
qdjPQFmNpnlEPMa6n5iAoisJY/m/qfTLf9JJYZK8CCD/fSvl4kX/3/nLmDz97KT98cf+6qWYy/DZ
8VxBTerRKQAP+6+5NMJOzjL0S2wXIq7Lf3o7lxYMjWFZ0lgQDtPsv3opix8Chq7PnFu+jrP/juTT
XZyyb491ZH+DCvcZmyJKDVznfapDCk5AR2V61tp9Mn11yBtVyIgkc10zDpjzrIRuwW4dElGpwjhW
nKjdlqYgITeVTsw977LpuaV6QGJt1u56TLHenY6lJ1+aNpebhE5EOzeHsou8THkr2gCTc2sw6fb7
JZrWttkxcslre2VOERKLLfVpGgeXZmJ08nqo+sES29rrYLXdEqwedqSjDR2uSqGJa8MvabBBcS42
yT9IfEOvRx9Rkz0U7hIBFxELO8ZnjKgXi0ZsS2Iq0rX56t+wfpg54Hvh7FCvLg8/dURuMgJ4NYDg
8vOxgyiTgPtT3v5Zv53NBhGoaneyqacr185LuZ4nnVpbfFnG/KUuQbn9bwH+RwvQQtn8xwW4o8GQ
PP/UyPznn/nn6vPNf/BXoLemWekgS1i6Fv9cfb78B10ij24pTYFFoEFn56/VZ7FkMUK9SqtNm+X3
r9VH+3PxdOMf4mDy6nH/O6vv3WkfojG8QcH6Y3fwhPneKB6xe89+XfVoHns4YjlcRhiRNokUTi9w
TEq3Lc+wYCfl5hXu8WazuvqxyN92Lt+1rqhFaVf67HFweV06vcune9NraJpoDoZ5ZKKDzmwLgdzb
WokNZFImxeG/uBTWK5PuFQh5792lWrywllXA2nWsNtnnNjlCAsDnljZTs/n7l+JWBsKj44P9nU31
7bearTGrJ8fp9jk6tv3Iu3bTdh3yjFH2xz9famkZvdk7X28g0VGmA6DDFr+kfdHe7bPc5QYiy6HP
O9mUwb33fRy8DTI9fGEVAr8mRGBCx65a//ni7zbuf158kS7xFHOmffc9O6IKQ1F3HQm8jgexbcQw
bjnN2Z+v8uszgkrXsiHkOx7Zv/LdVVTkC2bZYb9vAxzjPJslQ3t3bOSwTeuCDtGfL/euicuXcpfB
gcmrF1y0t7z23v54uLtsEVtIWaLJI+Qqa1+IQ/juR1UBnac4RTBbf9AX/PU2Yrcjkos0PIYZvyC7
wzhLtS+qfp+aLsYaamp+rKDa/vl7Lbfp5yeFq9BUIv+ZnAHIuz9/L7JMrTJrsn4vkoXFZhhnZLtd
Ii4hbw116Aff6Xd38e3V3v1oFCFRE7l5v/cHDakUIDysRVqAacacBL/eqs2yb3/+gvbSfX7/DfGt
UOcwOuCBZN9++8tNceb5WrPsrNhzsEE7+UMEi+boVbN/6NGDYMgCtjf5YKwd9ex1pn9Su+LQR221
H/pg2PYjrqVWy/ppHIVxnDzSluywa25nMiZyiebYypr5g43J+s3vTyAxZBIP2439yxPnqwiFXccy
SnTvwNM3dCZX4+gOW8MQsK2UhfwCvelGcPe2dj46X8wZfFdv+fUFRYJYR3UUXHIYjD5YC+9Ls2Ux
CJP9eVnhxCS9n2ikQU6rzs072r/xIqt3IYWB42t8DzJUE6n7MRGUMtoL8k2Vo1Qdy7Q9o+c1QIwd
u2E1mCWHmoXnNkE7FDRgNmHpw+W2CfCNeru9sL3ZOM4ZqWfNsMRMSYKnmq4NHnq6Lw/d4GOtoZGz
bh3yeYWwYWkL6HSYD0+ARCv8cXm/JnArWI25exo72T2nIHWRORM0J9z4Ozw/yUYb3SWEH7AACf7P
ySF7cATEeGbG00LwaIZ9WhKJhR77ezaJm45g91Ugo+zQeXF3yd9c7v78tP66QHzXpTBg1fMOBk3/
88M6ghTvXb386Cq+ANYM29I3j8Dg7vo5RDXQQ3r4L67I0Z6wTTSg7Dc/XxGY6OAHc9btW1D/lsJT
Y0VPQemcYTFy1hzBP/35er/u2/ic2W1I2wiWPuK7sl5FASwGWGP7dMohNaHoOEYVKYG+3U6bP1/q
1xXkg6j0bBxqgUmjcvnvb8qIqCeNQjMV3Af+ACPNaCxY/9hr/ouroASlTKFpxz38+SqFSQOmA++1
N7zWbIF2BMaBRqF/9efLvJ8ts+j4Nr610IUYuPE6+vk6GU1Hi34iGImR1EB60EQcE1m6QY+OxAiL
MCUFD74JtPGk9R/p6ewrJ0s+2paWOc/P2ylTd2zlkHyAL1m/HMuA3M7JIBWuhFxuNQ31HV3Vbucg
4PPXwpkdJEGgZFqzeskrLW8AnyHYd83hvJhncUL3PvzgF3gPFnq9NcTTCIIVyKhCf/PzrYkcwzDC
WKh9GfXl0WzdbWCiu53LrrkIFTELsezrz6/pdnljTJc9qdxrLzERIvvoT4m0fMmtcbgAe42iTn/p
mZWsm6Srb6cS5WuNNPHgRrE+Kaf8wjC7j4qL33+BgHwsQUnP+n83QQ2tNigmXCZ7XFM3USvrXa+d
6D5mF1vXjUw3oYI5ifa/443VFsBOGOMk8o7cleAILjjkaNkO+Oyq4BqTW3XnO/PLjHv9RPhxsKP3
N6GoBB4s0CLtaPLXH7wS3gdc/PgJ3nyDd08nXhU+cDWp/WSkEREmQXnSwS3fpIYJzbtlk+89cCGp
eQQWswCmnOKDp0D89skkWoPkvqU58X65QzJxNNNHtU+NGJ1wn/vuN8qqK+kQ1An797kCafiIDj5+
Yg7e9QNUHZoGm0zEKNMitbNN3JitRxuUpHNdoJVGERpzwf2IGxv5VGS9TOBQ2CrlrRTZ1jVTpl9G
8IiFuj1Yg2ueGVj7D3NVfZWDeetNXChyXpELgXI/uOe/lm5ETpugIqgQ4Nu+t8S64EizMGVDaBDR
luFeDkB7jNmMV8TZiw/qxN9s23h8XU6eDkJQtBk/LzGVZ16J+lPt66j8HiAi4K09QJ1hfvPBlZa/
6d0Gw5UWCQhZadJ8X9g3YdTXMnR5ktroLrNE9JjmM0LQYuI04U4ZrVTTM/yT0CMl4M977G/evvS8
8FUIxDv4iN99yS4ityRMEb/1cvqMguFqlM2NCTeQeK1vHHm9D15Qr7XnL98VZTuSDw7c3vs9PRgM
RWImjyzH8PIG+NaFPeElXAg+azHML3Tu7/D4oWafaoobh9g24o3azZIU++ev/tuHyfUc3iwCudD7
13LSd2ARB9avJjl+Y9Z41RxGryvwRQhI4/T7ny/3m1ezx+yRn9ni7M0h/+fHicDpLMIKzI88teM+
qq1wPSPv/eCM+Nv7i+zX4Uni9v5C40uVFVWWU6s9Z+R2jesg3gxlGqy90EcOyhR9HTEp2sBCz7c6
xM5KNyBnXmuckvfw0R7566EceQynQg7l6M3c9+tVT707xwoOlKBJuEWzQau8nc+nYWF9Eru5rqF1
7gGSYT3LevODZfVeZrLs0OyLCGFd6nYkdO926I7kHlvgP9xPlhN/qyV5rivdRt2lSiy3YPRXQVmv
ev6ClTEFaMIGdObuBqIn6nboNGSMaGPS50MsonBldx3CSUBH6vnPT8ZvNpolSAxnjYl+Sb4mWb0p
2mLDT4CEec3ew6Ky64l53DrgzHCHE+34ty/FcAbWABIc5H/vez/YyVXdMGvbd3NYfHfEJK/nMgZo
CiX5v/ha1KB0sYGHkon8flcDyzZ3te80e9dO2muUqx70QBmepu2CbfhXp//qx+7xtnn2m02MK9EW
oURETfS+U4HlKEqrnivh9o02YVfWt+Bw7C1vNyQwY+GsnCr+m9mIy8OF6t+j1WJ5loPw8Of1HJEB
hB7IbfaMSYd1sQBikxSCdGvaH0USvsI6378hqDTMJcwM1Cc71s8X8zOn6qPZ4hFxWpNoBmjM6Npi
R8NWK8IyX3utsjceNXm+bsSgjR0nx37czgzQi2typ1hcxBXPwTFUU/5g1wNj07bEkAKkOAejgIYo
/lqh/jnPBNPDXRTnGEYULAH4y3wlsZYepks4J662dhr93XTqGrCmE0a3M8k8bQzsN4utO6+3EVHk
DrEEu9QqRm8rgjq2PwUYjooXL6VZQqoLJ5gYuHsLxwDSbxvfq7yypiPe3sDdo0UooDSYtXVSzEzf
9vjWBnXhFmXvnztdP4XXnkJDsOPfDc2gt1XZuOqdICs3JYPw6NyXJb64xaqe7nriXm4HoOeYo0qj
Olhthip0ilq7XQVx8lBganMYGyInO8pIR/Xa76sq201ZMpHuUCPJOUuJlfCSNQ4wjWxbwYeHQOFO
5DUMyFtOC4O5IH2HorY3dYGLcAU7yre/SqaoUDLCbkT6j6/itiZ2RQJVUul0BclyuC0Tp+22E55a
eWNi4ogwcg9Rf6SIHXeNPwbJzgFbRwRPHc3zGiB8sC+xmlXbPFzafyY8QAyzyvXvUzwR6zEvKrFW
TkyqQVrX7qHw+2v6vLsejdxjWNv5p9zwzZuu9BCbAag6GFOab0UTEOk57cpG7UDulzchsv/BiVGE
IPHY2w6C+CzIwIj0w4kYJo3hR31NMxgPbo+ZrE9HsUPh8ewIQ28HJt18hlbucTmY28BJvL0TzNWK
inlepWUQnSqnHr/JjtEsGql0Vcrh69x47mEQC8FpnFagyR9QPm89w2uu3KBowT+UyVUmCK7AjW6d
+kUen6PTyvecFhJMMOHDiB967xrWNRR0gCPTGB7DwMkYg2U9RYWS65y3BIwEucC+xyMICbLr5wl6
5ZxdZnSXRu20J9k42pvZzJrtCElhBXsS7LPMilMtMPzxy16FvnODdmLcWtqPd/MMKn4yun4T2pO9
nyldb8Ior7+UvjLPypjg36lrvM1odu13z2gIquhQWfo0rMFFV+6xzRkzS/KrjsJM7KOaMGXTpDix
kRsnbm3Bnpqgh/fNpzIhyM51bpN++oRSBkc4ThakHsBlPSNqWYGFfxx6We4Go0EJ5ML0C3xA6aEg
VguTwdZMHYijusEAngbzJubccJO0xnDVRGS0qX7kvSjUGXBuiSUDcc9klC+qwWfhiy45JKpACIfZ
6LujiL+aEnyq2SbDHDJPCBmbEj04/hOzRYJTJUF3l1U+/FKbh+exgJkzbiR5OxkvUzaJNOr155p7
f9FonrJ0ItDKz6yj2UcTsqiu2hGxS05NV1XbkQWxDcH8TurMn3Sk1ecpbqUifcoOHU1cFcrLz4Yl
AKRGiNIMZCT1Xhp29TRK+FAHQUZIT7JPK8mDqBDPnxmGB2k8k7BBwFCSynBCe9ZUNGkbVEAtd2rV
ZWW+mf1iuIvp6l/ZeQpEqyiz5KhTWGYu8rsLS9v+DlO7nlcjrE2iAJX5zTND6kn6u+TNzWZ+WvOS
feowuUNrmSJkwdpNxNk4Ku/WAZj//f+xd2bLkSPZtf0Vmd5Rhnkwk+5DzAPJYHAmX2DMYhLz4Bgc
cHy9FphV6iSrrfK2nlsya0mlYiACg+P4OXuvHdDc77HpuEgK6lDqq0n5432Ms/S9qRsI9qpojRf0
UM2KLZpzCkqzfkagNRA60aptR8Vy5ys7fZYtn6Ow0KE3M8UB10m+TMbS3iMmbh/pwjEGwewKlUP2
3AmxFYinGJnl76K2yeUj/unJE9hNUoa7+d5CobRJEGE8OhV6LWSOw7ByQ6foVv3U8nDkJkSCTLdJ
eHRdZ5lScO3RJWUrjxYyyN8uaDYZ+6ZiV0AszxddEskHEQ6zEs5JDCwp0UD2YqXbsE0LRoP7uiSb
jHtQGw5RkMa3xPflYElQ2WxaTqf2gH6Kn+jNQv9jZE58VTeTD9Ic++GSnN7olPgCPj8o+cuq8/0L
O7b5VKtOtraeuHjyTGdaUImIg1vH8QlZSv1C685c0zhzTlHDo7ouqzn+oB+zzVCNJMmhC4hOoGWl
hzkydk48RIKHiqtLE14csiKwT0TT1N8aGTVneyLiqk0430maqe2Ehgi0JydVg5Z31Lg1z8zt62/O
vMNclu4E2DQTabLlzCY7Zyz4WA2dvNHY4lAbaXAxybb+1qm6eZIx53XyPPE7PjfcklMfc1rR/oSH
iG4EqteufQuG1jnBX9aATVRBdBoTBxEQ6qlCvSEltMk6QzqL9x1BAZFMFwav5ZkGQvKlBoIUFHMZ
Q0D0+z5sF6LSjbvaUM4pcarwvsa6TOJfX724iAhWXR/jKTKRKAPk9Skind4y11Hni4Nq9HAVods8
NgU/HkjleO+TuvpSRrP9suava12LTn0gXPKdfYcKHMA/EwuLgLYmm4WAEFIz7A8kgBxivNsJ+bqB
D015yLtVOtVVv5h4zmljQQ9XpEO9+/gV37wIz2gYKjAbTTff5SQ/9MxcTOc2KWL5YOPQ9kA58SVz
R89u/K6pX600dm+1YBI5LoUhPim3gL9LukvzlItpvPbdtn/Q6zG7SebLDSPHv3BIYbkRtuRAmaY2
dOxm0aFWxSe75ayRo6nggmjqXZ+qZKuNCPcWNO3DG5SG9l7gMbtwrYFPrICmU7KP90hE2rdpQFF5
mBpa4mutiNW7V9PmI98AGN6CfkuLWd4FCLJ0tQrZKS43sjgTzQ1vbICw06LuW6H2hYSPw2/nTpo0
0bD0ujZ3GmtWfMqztDKWhYH1VrNSmriSVEhaqa0fy71rVT4QgbZ7r3xYvMwuinQpikG8kx9jPNgR
Sig5tMZ3V6bI4Hn0xJnVYnqvzJRsVNfEmLxsUqf/jhJrcrhmHvd+XXNaXN7k7VYnGatZYGky7ogO
wzzX6axmniu/Y8QV5y4sZ7ugWV91UtXPYxqSS9j50Sl0RbLtAhISEiQie9axWcnl83yXgBYfRZKU
+rnR/JY1Hp+ns68Qq75TUXuX7InDTd2HgGLQEnj0TTsyZyCy+y9wzrursKijrcxzubPdgkvDa/PC
auwMkqAXJdeu3dYbbB8tMYUSceUUv3dRxT9q67pehbK2voGNcDZ2jVS0tpHAmtZYLh1puVuD87Vg
ommT5dHwHKIlVzdGQaYZRQiuPeibD2YekRWpVbegDi4l1ElmkTpYnK5pVgNK9ivgWQe9j+UhLeqG
w2buSR+QgiJzZt2wJsbriHQuR1erT6Vywls3NKs92VgIe7qEdFijZNgosKTvnaQ7SEUATsKzealH
BBuVkVceorhUC0p9SsCA8R8t1NcAguI+88rxJquk9SbhP4pEN1jSMEVNVivWpWvMGBj7OI6p/Ui9
rWM9GatvwTDPmSqgnXSW9yKswAIARaTCS4ERkNAZ3ehlPOAFrXdulYtVAFEmWiSiAjA+vdL/K56z
wptmaT0nydTsiIWeHc7SUwpHa5pl7T7TdKztoYZjq7DrTYvk9Rgbfb2iQh1w12b61krT9rYXRIlZ
QxDd9C0H6Z3Qu+5RRi5oTKsFm1L7FbWz+4DePd8lifcwpjrJXzKKqQMp5RYFZuFFlQzxJWi8cFkZ
5j60JuNbrIcD+AdN33amMa38hKzR4SNTt44hVma0CiOl3CPFhf2Y2s6W2IGKcMaUBbhK2Z1Grgi2
AVDJd5n15iOYNOMqKIIJ1UJh38FySJcjNewcIOkci7DNHwzwbWcluUqOxEa38agLF03XYPYax/r7
xKjJXNZRlxDDxG2QlHmUgBYva5a1WhEgWKQt7tq0QZ+PuWDCy9x7LgW9HaWvEFezQzSUuy4T0LMc
W7uoFDztSTcfO7T4Gx7FDZpJoExM9SjIvP6qsJ3wHjUqZYYNhZ4lELQn+bM3vt5Mq6yw/GOrElYv
PQZun2eLzGqcU1FDiFrGwJkYWuTTXqlKXroOQYnUaFrGAwc+pY7GFA2+RZYVAvZZ1NyUbEtzLeUx
YoYmyZ3s0qfCtN0t0Rklr5yx4o011bQ0+kQbr4PQEheKZja7Ok/CSOibNDsEiOVugEIemtQbd6GE
du+32SUSturYltg5WrvKGY4O5FEOLckKMsUv3KY7Y9SCJ9JGF+xzXpuqnN0KzrQUtStnK1U8J792
xhP68AZ1nvfNmNzvYVOJFyrW/AUSS8Wi1Wr3Xo6VwpJ9tO68vjgrl4qFAE+DoTce3WU04m2hHBp3
SNJlctAsoAIriUnZ23lwDnjH2G510oZoNgcorzrRviEWxvRTQMJ9nrMIYYZOX4oiLc+m8Iuzm9BH
BsjCApqCfX/LW1P/VhLz8CZCgi6XpsYHClQAB5Bh1S2puP7w1FDxcN0SNjloa0ENSM0Fp1/7vFGC
sX7mbUnvbMoNVH8RDcl9FSbmHfUxO1MYW/YhygiCLgB1vrV9SxOhVX3xntklXYV26sIXvU2Nb9mH
qLcilva6JZLyxcyguiztMNGCZT2F7RsR1xpG50kG3nrKnPI2FyMLQxsDdYOw1slqYwcDHY2eeDgw
F2ZPgVOVGGFil5xdaswqfHEMh78J6jFvVoRvZSRSljq3UWmBQlvJlm+JuBu51KpEpUUGGPmBBUAR
u2yPyeR07Bv1UhrxcgBOFW0oXvlkIFvo++2B9uMqtgOlbTU1lwAdE1KcpyRwXKQx8ZMrtykoWvMQ
sDV2Ll51y3zsQ0hBkkDDiEgQIicip3g3+56j9sLC3jnYVvDy42Q6Uov6hcV4MllOSCCLpWdMY7Vg
P1FtrcCJlpbAUAZrbG4KYDgqbx30Y+U2J/HrYVYWJGwwsxH4s0EX6GQKZzQ2nTM5R9V01S0BGyT2
RTbzVoAggt+XeQ79kKYml+vYomKQYIkQflwGspPv0qU3uuhNbHeXrmbEd5mS5rbsscmARfbOmQf+
ZAlmV79D8d2q3UgbPjzZPT96Z0qd70hVzrcGoMHFc9VYasz/KoKRuSY8u/T+Y7WiL8NZlFrHvz+R
hPuWsHtJII5QEZNP1X5PcGDl26BvcGb0QZGk+CUSINW5zvOzGLic066k/3cYsLrCGao6KjoyYOp0
T5QZTZSG2QqYfpE4DY86VBH+VuP9BYVInxHcfj8b7yZMuadYEhsr5hISgSxJuDnaQMJaQI+DotAP
zKSbHfAA61xE/niBlil5mKZ4uB/AD/0Yg/0bTfYrNNkMFfupNbx67V7/44d69eq1+P7f/zmLwA/f
m/a7+hSn9OPP/pChetZvOHddj1kb2oUfWtM/ZKie85vDP0F7NHtdEIL/rwqVNCUEAJ6HEmF2l3/S
gPu/obHCOc3/B/k24qV/RYXK+PvzMJCgp3k6hDGIBqFnG/4XtYgpmpKlwml2jMrIGi4bi/5gVDXZ
kT6Ucxx1NDq3DCFCCD3w5PcSq/wZthMm7iw15sK7kWygP6IdvbC3CAYnftOsR0YuUWgn8Cdafetl
ADWjQJBsOGoDTnkjtlYGzMG70SydJ7eUrwQKMyvKizs0h84t3ojp3DbBXTXHIeZlTVpS5c57Bsfw
yE4mFuSSCT77Gz/1jZvWrQieqTv9KcgMDJrkw5k3ZUkkYTtHs9HppJta84eDSzik7XjjVcGre2Vo
hnETTqaG41ML3unpsGCCi6IElAXpxZEEnMoMlsxESxrdehqIZJxmXdXHicLt5K8aL/7G9ScGCDK/
vhgMScZd1kz+lqFkQO+l6NFZYYvzrJ4/bJ2B3rlZ1vQhMQ8VwaNMiWpZlrmvPwEMmy7dGsMsM81p
xyt52nVD2+yl1nN0A50d3DK2fm3SYapNKjYVc9PDWdhJYmYLJm7Trkl9EKxmHWnPfW85t6Tq4PZ0
e8u4aPw20LcDI/QH3s90Cmn+Gk+wCVjnslHn0/IiHk9+nWvvrCbBcrRECIN9jN802F5XNQKa7cf3
w9pDsCCdNzQH/Ce5hh0XoyzgyHmuVw4bvenLbU97eVn59bRJKk5y6xMaXU5zcqbXkeYX+QaIHgyP
WTZcQGiM412YE8S5ozJurE3seFlC0CDR4OT2YBJkq5sdJrvay8ZmiNelst/Q4jGfaiLq3Y1RK5/0
zcyedj0QlCf4QvBU+rbFqDjjhtqWCZftOc4t/Zb8odGs/DauG/Uk6pg2X2kFd+kk/U1smUyiRSEs
oHN9dAyFHT9iobQQOSiHYHUuNnkrGY6GjsBROestUpqfa5Kp23LroANdZI7oBvacnbsYQRg/k0BM
V8Zug20OS/N9YB9eL9keFqSeWBNj08iEqbUJUr2Lr3DX81lBD0iZoaE5mDCaQY0yMWwg5q67KGtv
iBRXl8nEDsWqZuJ0p4eXBf28cSmjwd8S9mJsGhxiD0T0ZluAbRoJrW6MYHBkg+ZvM0Nvb7vKfnK6
vL8oHP2RpEqVLrHkQehK+0kjvDbLL4sohI/TGq67SfyJjBgPyGivZ2zg6Eubi6T3mxO24uoa52Rx
bjXL3QykSl87iW0c+ggbiWEKJhu0A3YwJbo1uoTpENuCAjGjLbQccse6Hw1XXzhodKhMGpcHFXLQ
wsaNik2XrOelN0AxLDs5rmfwIAqFMKUzD/F+K2qrveytID2N5HIdS42sqs6JzLUEtMi/6LVkLERF
HqYLXwsI9QxE0s/uKe9JUqhcYoWNfldNmrL0V/tGcemnmolL6VoMLVIDCvVCpZZbLnX+hrlBwEOv
pc1Y7hAni1swPXVKN8+I12yYLXY/WTndY/bV11Mq4itp1c1h0uvqQXMdtTUFFRusYRrOc/IDGZyl
mgBLybyzV8RKt2urLx2DR5nRF8X1oK+k66rjENbVmShV4u34/RbueMLK93VRee3KnSI4ZOTdLzXl
9vDfIC51i6JkqrGADtEvp9ij/+Lh/MWGaMZ3rhfpE9ObJluaTZEeZUfncCmhB8EaNhnQWW7dLjEV
jttYj0pyoIvXagIv1+D2p+wm/KNSPd1+ChrqR5MGL4A6KMEovbqa6dPUXDd+lh2wFdMcHVjMTVey
KrUuIZUfK4vIOvrQY5EdiC1tV+xnEWB9PEU1UoPbEdfuQzMUPvIfnWVVmhXhW57iDdNUbrkdI5bn
uoTTxuMwmDeGMx+oi+k7UbrxTXKZTZeDPhAAisorKK94baurtskqRZrq9EfCaoMI7/hRA/y7XPpF
uUSZT0LPPybpfymXbisyrv9JUMIff/hHwRS4v+ETQXHlB9jPkX3ymf/rmiMoAZEJCr6AZeZn19yc
hgA+A3miFdCAmx097Xy4//5P2/zN9h1KJhflIioulDD/778+IX7aL//3z7N/0C6fCyYdQQO+CBKE
cF6Y2Ivmguon+USgQycOQ6EdkY3JM+66Yj1B9N4X+ZStPVqhK32S5o2VuwRsIeVcG1IFe9/wWeKz
arhTmVscLbJLlobofFILdEnLMk3LJRZgjCNuGa+zLrqJamtnZ0i5Q3tON7TLh6HPrinv2esCqsC8
a5JN76bjMmyRywdFmdNHyPRoIezcvO1KQVZdbWJRs6Liyh5ke8cLjo0w/r6VgtP6pmtM1HzrPq3S
d+wkmJfD/kygeXeTVq6zFYNj0z5O++ImIRHuAKFfHJXHosrgqci2kMOSVZqX44WiqtoX0VisUwIW
D3ZDyknX9hZds2puLXE6rxpXM8fFYKtwJWkc0RYdhRXTvCvVbtIbfa3XNns4RzgXeuPveEne1DCn
FhbvscsiM47MKwvyhgPWcr8j4CzOFBBMP9zQzC2gx+BJ9kvavCLKkEaAgYVD2Sy5WMVx6pg1eY7m
HYoUuGVYhaxZNhrQ0YxYxcfSMiBjtoRG4ia+FU4pVoOKHwJMGvdD4bj45z35XBqVuYhbEUCMs6rw
isLB1Nd5FQOiWAryjfWjLGnT3VIaZtgFExr+Gqby0UBLRqKlNm16mjp0isqqnZbw622iLe0Obiu8
X3UjrNK/CqKAN8LgC2grzfwq3hZm2+xMzxm3XlGWJamRtncaCzIhNa/TO2aitOw7crtbCxhTlDgX
XgZvJzXGJFtr2aRlC/IJCgbLmByuNJVYtbbSipEFdFv9IFlXf4CtGZ76nrPgg2bqdf2Dge2FZedC
xJ7p2M30QcomtiaZwdls5Zt0oBefFdtSVD5DKyCqUg4bUjr1ftraU910sOoUOY/3g461/laTykV2
oAVEg5MnPmvUzI1OWTnyrsqIVNLHS/KkVS02mMLpeBm5bjxSQo7nAbwj1JK0FPAAEwNuSqZF4wpx
FTEgGmVesE6U1B7izEmylYnfWy06txgvKXUAfwKJeHOmSEyrChHiTQlCsF6ykggoJmCUHkKnzIor
LUVgs0SGoZ8mObhyk2uUHiAKYvB2BmSOg0qNeEe7R8OIjhR8Ofi9IhcxJhIAmuH4mCU5GglHuNaL
iG1zhXE8OolYiRPjBH/NLL5eunAphi1fQL+c9NZZox/S1yONyV2iyvrabZvygVyAsV94cBQYnqu0
zWFkGBTaaRoSXe6Ge7/2mLg5bQeQOOpGZ97NdCiQjNLjkpO2sEgh06iFAXMA5XLb3fTSK6+hqERb
T9iLGD3tKUhlRFBTPR7rvDYd+PDR9PzvF+L/n4mc5Lq/eyHO/YPda1G3LBHfP7cQPv7yzxaCDpLc
4JWItm1uEvzZPoCsNxtK/gTrzfbyP3l8zm84zrnv/wziQ+7+j9chXm9ShmgFYDFAA/GvvA6/qExt
Hy4Zvg8fYyf6vr+YO20oIpHwsfdkpRMvrYmALgJGHn46Kf9Eb8dP/FmN9uMgAdo3hH3YzL4aaLpK
suMKfDZ1GcDX0WvRkXjzaDyzu/XfH+qLgvTjUDanBVELPZm/KEirIhxFGrGHhiiEViefU+FNiwid
ijcWk41uVxiNth0nx14EvvqVV/Avp5OOAKLowDMMg+bqV9GumU++M7imgJI53JmF9+gn7ervf+Gs
E/xJEG1jcIHrSFcJCeOHWvVz+UJmsqLXaIidYwx3o2M9EHhcLXvk/gt9Etylf6eUpJf118PZmIyp
41Dk0mz64ruAG267IxvvnT0gXEAvxPiuCqC5Z05YHHJp39vhAJXWJnKN/R8DvYKMpWBqFkXWkPrX
0uLHJgCXbBGnfrbvBy8o2HEDvGb7kjN+YNlnPGQKg6lnEQeLJg1MFsnC+mbOthjJWLm05/5G0+nm
g2qDmk1SwFaEwFzrKhY9QUZxZq16XY0PKg2bi8RFlrcgKQuoLjqR4s518ugxYe5BldVY5zBCuOF0
ZXYzD5DQrTHkxcMdXfWSfm9UBKRm+UzJ8IMBa4eLtgcCdonlRYL9Rwbr5TeA4n93J//cNVWxHGyf
HCV9fEEqPXCI1F1rDp9Z0ORaZfUkthnxxsuGBFinTYfvTRyIvZfGp1q5GskmwMZss+jXQzW4Vxgo
s2XAbP5gRtaDp8FoTwkBJjXKA+8k5XcLO8XdWLbJShlpejUFIrrriAhZ0iaA0yoj+P7Ij8chlLsp
ycN1qo/xJcj8JXIAtt2ooY5OpMMbGxqto2c3qCjYdxDxUY9VXnAnPHZiyCvIBcNBc1GTIK0fSwTo
xoZw6sa9t0tPe4wz2ZyoePkcHwHcXUVO4zFvkn6HyBdIUNN0zGCEEx/DQjSXVa47a9gqAO1JkVnQ
m0mvRVUplE2lsSbIwNwQxqwjtQBzR900oixJzP65T3QxZx4q40KbvOguicW0LpMKbyxz91U8jzFm
M0qwn7QmvICV3ZzJW2iu0Q1chIGynsXkd3d2b2W7uca7hB3j7oqSe0FMoH1hdY1bOqjPGJYdtSBj
OtqknjXu7DYJzrobpVuN/f/lFGnVNZLHldn26jIaoZgugzrXNwA2xDPlNjT5xK2hm41OssVx3R+T
cE7pmmL3GirXBsc3Tuiw84w55fol7TMo3K7zOMrowNhCrMZ6ONcqu0dzjRxNkp5mF6U8diB0Fkks
W3gb0XDWwsHYmlai7wy9zneq6Oy9U7cU9hWkroUeOdUJwqBvckebLsFTYaSfycdWr61GdFfOQ3MB
+5nQNsyzW2sMSLbJyU9epUyOiKuEki90wdGovunaBThpl0QOhZuwjhWEeD98pjXBdBYa0xb51HAc
U5w/XtUPyF21eNtKHeJOVoDxwMuM7a5nOuJksEjcfDhMZmxcjPTUN2HqgvqsqnRZZDASmBC9WqH1
GBiTQg7U6TfJqHSGP9aLx3XV/Dy6zZB9LQyPM20l06FD40yiUNbMGJFuFQ4IC4XPwM2d0kutFfU5
FWG+KsX0lkQ+gcSxzo7DDyO5hwnYrw1NP4+K/uNYIRXQesKskOtup4yPJVpe3DeG5hUsT4O2QgRP
iJVZWa+tZCJdxbW7bhHc1pF15zh1sIQq1JA26cn2utdq6xWXgb9PioEwJSNGZvtRwcU9V8ix6+kq
zDPan1ZYq/vK8PMLFqRpb4xoMynhnptqgOIe+HO8ExDnvA5Nhokx3VbMD7wAFgTLsomLIqZdeWGU
Vy0qzlya98xQGeriV19GfsM2zgfOCJ5qFWaaj9Yt+x6OAR180a693rRfe92uv6W9JU+13RbBgmE7
jbFOuaeEIf4FJN+coFiTsDuferwapuEJbYW1oBriyDp5q2qZuzxAZAqM6Tv8xPzRGIR+F3qTfWbq
766snDQl7P9pu2BaZ8FDi7s104KW58Qd3xCYaadMzDvftiRFzUsfkMuVOxUkFcr0BoeyYY/2MoVr
TGydyLf95NEBtNgfQiab5KlofW3HVIQYeoDvHmYo8g0DrjtDiHTPbMGbQ93gZDsJxHfTVktPqmQH
OdBcA9WJd31SVcdq7PEvdo5zcpnT7mItil78uapP1DZXMacfHd29wcq1MoHtbjhJ+Z3lwxd3dAOl
BNxv89ZGCOgORfHYqcx+gSQRX7mNOz22pbWiwzskKKyb5qo36m6TAWHddMpLaREwJ89dbjJenu+M
wuFFiYbAlwjePu/HYS8htRN4RwS5e+yMQoH5MPO2/1FX/Lvr9auu1xyW+VNV9Jeu1+Mr5T3yrqr8
ucLHDjX/2R8VPs2k3wJsVGhWf3S9KKP+7HmBnfGs2cj1aUA454KaONh5GQIuoFb8R4HPVNF2DJhT
sDvoQXGYL/2tv+t3fa69aZwFMFoDTMgugAyTAKXP5eJUTaLX2t49F4zmoBImY38m4meeagyiffnp
xPyTQn/+sH/Uph8HA8kD2ooBCRiJrwaqyBltZv6dfY41dHilXZlEisngIUu6xl24Jqq9CMrMayAx
g/4fDm3p8y5m7hR+rbwTLTPGDifb+UNoUgZk0lBVDGDzvN41eFZHVDCt3syiEiZRyb9kDpx/uYcR
BY9U4AdcuK+H54XMnCTNrXNO1gXDJU0CQdS7fqqJt5sPN4JS/YV37wu344+DcqtgSaSZiW/u87Ut
6zLsozowz0DrTJqDSBzNwgVQ50Ezeag7BzFzMisgeqNHRRl3fffGWACIDyEa1lK4aExrL8LU0RJK
Ea6nabJf2XPAcgwdqRtHWYfoSgiVB7Da1gYpeGNeWtYvXLqftxg/foZLnwaOkQM1yv4ywfYHpOwj
KNSz0WvcK30O7zLvs3Hjs3DffYisxuyXLrrPO8U/jhrweAC258Bf/VgMJbx0dBrjnBrSuCsR2WwF
iqx3PUWdqlDL3PCmNq4gNeBHUHGfbP/+hv3rg0lqrc+GyyVmkQ3Wl4sng2CmyowGyHty3JP5gWFX
Q5CLFMbV3x/qCxjh47dCnOPJ8rG9IRb4sgiEyutKXe+Ns41w6EarY0o9UjmoRsCdtm9jZtuvoBfn
p3PWCtXejEnV0LpdExyq/eJy/7MfDraF1ZLEN+svd61pa1Ug9FA/93ROBePIMK+IbS/0GQqdBf+H
h8Rj2eO55L+JmJu37D+1+42aRG7Nkua5aTu0WipG62ZTvx97T6+ORYOumnZpdSSVmLs8yCHBFzJA
/UCbkO6cQRTjUXPleBOhgaLBjM/vostksDY6d7yOY1q8fGrKU+YQFDccAhqn+eYXF/Dzpv/jAs4i
E1vHOWhh6fvyiKR5FPa+CoxzGKb4+SavaXYf983YFfVz0yDnzv2BJVdxAguf0CASOkAWtyoQu1oV
yP6SzKZ8moYJPZsRIrz3G328+fvv+c++JloXnzAFvix0rc/nWhvNXhKIY5yRznFCPk6zUTf1s0HH
4k7kza/u7Ll79umN44JkoSUCnxElsk8b+PMRi46pO2V9ex5qqzo6XeG8hsE4/4eVItydk5EaywVd
GCYhhFJdppjthkEFWKIy1HyERHdvViW503VWAF3jIUgwPFzY8z3xcYpa3hpAuhLIbq30qqMCsI8X
KMEi4/GDJtVXPwaQn2ZWP8+o+AVffxa/hOtMh88GeE977vPPmvws8AR2wjOpqIp9ppqaVepp6UlY
uep2JZPxAQGpTLuV6Wi5u0wkqWqbII4S5K58tr5UI9sSM4UOp89AdskGttvFeBIMNisRjB8tdMJp
pVvkYy10Jqz3iCYjjO1YzJrFEKnYWWLBIAVCN3WejLQd2DMh6yTtKp0jm/y6PPdlFx/9tkgviBCq
rmQaemLlk6CDewKh/hOY5OxkVCr/Xc9aXJ7UAZg/SHur+X4yflNOpdxDp+JylUA3rg564BTWQlhp
fY3bgd7KGGPExI/b6iuH6AsBmtbT6oe+zFO4TqHn3QaBYNdD1w85R2NKIReFEzUT5PVAYS7oTP+b
0PKGJOSi7bId4jy2XqLvkdyaguHLPoQudmFGeD4WaPUPOqycW4UcANMQSYDNWZuJ7LTiu9KhC2Nm
MSLeqK6vPTQJDbxjKAArPx2Chyjuee1m3COMuXnk3EoFa1HEwIApDYK1R3efb1c5zmuLzzBZfuRO
UAKyEMuat0CL6DZCX96iTQ2tUlv6hCPhNTXS3Lvw8RT2vJmNGHzVcip73asPJH+n6hIDhrjQxsA3
yG2vCrSWdTL6eztKUC9kQfe7XzKZWURmrJOklTarwCqiK3ZDzaYJiFoVVf086Pr0RLpzcjAlkJfZ
Kf9N4aRbOsnMsQ7McGMi5HkpwHQ8Acdj0oAf6o0bZfweIV1AcknGxErvuTzLGFP1FnGEQxK6J5fc
WIVuga4ux9HHIaixD0fjawu2bbRLovpOc9hiMn5DVm0fyjKnaefJkEw5boBcVd6q8GaZ96JTtClp
iDBgDk3+p4G2Bu5VZifISpErI58oVngCg/pJiyUTnCLI0hLALm40tm36XPyQEnhTZdkshdZkddQj
n2KIFZxgDn+YAeL5UKsFspn8ftRarpgKO14KSqHIlR6mp0VQsVYkirsSGxJ0ODy3gs8IDK9+DjAX
o1UzZiBHklbaUmccuhoChK0Ezbdc+kyyZCd2dO49H2XOBC3tNXQQhkWJTr1KrCCrUTE4ryOQmIfB
RMjaTrG9d3uXhcdmHfLsIlgXDdRlYEoxPPKisPh4JRy+HDuO6khZFz70Lo28TBXVMSvx+wndmf+l
Kg8uug6x4ILlLKSDYAcwkgzw5rDmEAnTaEoofJj58g8mD1z4BquV/dqYvKkXXQ5LdtFgb7zqwbIG
0GT5VpFAuRzgvLiBhsZLPdFYUT/WSGo4/yJ0eIl6qWh2YeW3b4K2XL8MGhvXG1NmOOTzty36HjG2
JezxuqLspIHlJOpafNQiWY6R/VTSUt5FEWzzfuKKSGwzR2UOxp00ME6YJjPYPmG7Yc22S6yFvJ47
umorNVePyuTcs3vmR/FIcqSMntpbUnEzpPP/RkIObPOIwLK9nknn9SN6j9lJ+1bnvG0/cOSkxlH9
jkmrbj4KhYnWBU2xNHdfzZH6nhkfl1bwZUak9Zibc49zAUtlXwlNv8K+pS3dKtRRsWCAuOA24tp9
mETLSvDiaatm14Z8Iz3VKcKrCqqDY2T1c4hGPyFB1NSadYj86tVtp1nqXLnky4m24ZtL/gYXUzWA
phYaolBsGhQ4OOEDTNkpivqPzY81lz4qDWY4vgPObWlrWAkXXu329uXgKP8iLhz7NfYsWPy8dviC
tUkQBtKrckjX0OTDb7kWc/Dy4xEyaLOMGzk2cxnEm6dbNcPZtwe4wEHLNapxvZkoIN+CyOAFXNoO
a1s1b1WyGCeSofB0sQxYe5crTfyO5e35OdXRkpp7k6ieYHQim/m2sk8QTA+8cbv59nTK3LjSaWQy
dAbRSAi2pFy1CUroL+uBZMBdQfQHVZpbctdiOoT47vNfF4zBuYERFHDOOsMPHpgUeXdpRnNp3RG4
u0Wkwj2Sx7nzSkoj5xSxA7//YxHIcmu8wZzCWcmzJLhwlWPtmTDwwLnz4YsBzn86P/VEZNTPaM+I
akSMu6PcFzvcY1zVxGwxb/Ai5zwMXCGA6+GDhvucmADw+I3f8bwSCVCszWTSUF84PPFN0/JNPu5E
e6RDfBwSlgDHoEZfGyjCSESEG9leB2MI9N+v5guUCpulyUTstSsaI3jAcz0Gi47taLueXPrKC+x2
1EDmEBW3Sk8dLI2pcWdqPnuAIGUbYo++cTeQIYjx01SGXLDOBxhdkqB+diMUJ0thDJhm5l/Im4ga
uXVZgRrIv9uPDe80aDXxDRaPaMQWNWHpRmDLlvauF/xDpg1clm6u0iZCGvIfFePHa1MhViM5Ptes
mW3Ab59os16U/8PeeS25jWRd94nQASSQMLf0ZHknVesGUXLwLuHx9P9KlnpaKvVIX//XExMxoYjq
KpIgkHnynL3XFjRF014UG9X3nGT0VVPoHIJNOlr5slH67cQunyJLMGnVPZEb6zKOgss8w5RmLjMA
CQ9B6q5vc9zEso1YjsjWIy3I8Vkd41ZJGpzc8j03eDjdx0no2ogDveYwJxIYvUTVKe8nRSjwuhwd
shQMZcoXZ9IrC/81+Q8TVs48751j1lRGtWX0OeanYnD57byPRfNgmWLkFgkzLvSiN5ckPa99k6Dr
X0UWizylCPJrlEn4JNdYWauL8wV4XYv0wX3AgvvneWFVESrb9fneDaOJbW3qanWYvGT+qNiG7s73
p0Ok6T6lEbCHpu1kV17vc4v4Zq8OjsyGUxzNyv92Q5Ak7H+tPUwca5Ik1AGTFRGmc00+BPFSj+e7
wp0yHoqMZvO1iz9nb+kANeQKXISshTexJuHSIhVblqxE8wIiEps4TQglydwliZAPZIwFd1+icHEo
snwgHVEIYV+0BGFcDh+BW856lLELwdPKsQivvbBhh4HPZO+qmpumTytWezuxbpizL3ec1LmpTQJN
AVuOLNrnFRANFvksVehxsfHZ6O0bsSQzBG/ksdEbEG75yIZRUQ8di0IVqSHc4Z/EK1r2+t2mfcdj
ZjczrxvV83QPaEu5q5qjGiKPmcJPRnxupNIAOrXAy9ikjpqslaIWWh4Gy0+mAzQ1QjVgEpKmcQ7l
UObAu5A437D1JRV3u2mFi3rsZE8REpHt8M4ccaGXxC3zeT0iSJ1eeA+YlYobkMagzEMD/GTaHmTe
6BgJVnYSRtKvkd1WzFwbCGQuR2qmrTYPMHD3e3xw7EiawrDuaHkGVCiz+y5LiUrA8c0XWslxmYgp
T+EilPDiVlGDzDUepuKY1HV6ZTutRXpcJYsjJ/vpUFp1yRCgrsursKJ/HUw59YIrJhZDikwceK3o
/C3ggs48NXrxP6VQpAggiWNqKiAqnGDyMj/qWJzHki5bD2Q2HI2HKGVwv1YgUuhUBRYXyZa4qukA
jisfrv3BJoQDJ/tAjVPokq6JfWynGBmhRzcGgp+RZ0YflLOcVXa0Ax17QuoFkwvF2wsXj2aTqKgP
mGDzTqfzZhLGrNuLTKrsS0WNye4S1MGWiaB9tAyMt6EfcgedD4YRwtr6hCGIqZ/qWNMqd4JXRD9N
Hby4Ci6TIHKOYx2QLDjJ4J2FMemzWGYUsXbmHDmD8b2WrmD/VCmbW19ErFYMJcWjnmCsz+smGDBt
nmPD3M4NliGR63pTx4tdFgSOFZuwpn01Tk7959kdXHWse6rhEepybp4kNLKTURFGHumVmSw0diDO
dvFBSAKPncElgEXWPU/cOd6GlJbgEkaMrjAaqgft3yuy0neOHlwK78iBbeoOLeebFW5/pdE0/Q5r
k/A5q3TyxcwW6xEJQ3XBJ2ZVos/DJfFSg20jDAUnicJlY3ERkYHIMFFqg/c41rjLrtUS6eXgXDJL
s/jqRugN6ZIV5g7ZAYgTd+7EjleOH2PVT08kkC+XsTMnT3UPorjlCWF15rSzIJsXQEw9tzAJyXVq
41bhVkRnCXPR39qK6a6IpPGpr235OQ16opKoKr9W+dRSbo95hFNlFhdWDY7FoihD8Y+5UROoyRQL
wzxGt1imzRZ6R3OS9pRcJx6B0FHqJu+LuosemEkT396TBrPJWmnuZ1/O14Fdh0+x4WWfQGPwlyTW
tZZKGbzNLS5cTqw53mpE3p2JAQfptvs/Gdermet3Ex7w53Sq/qN7+WnC89S9xD/Mdl5/4a/Zjqmj
Ppgr0CdGOUx/6+/ZDmGrJihGYGQmYz9Y1H8ruHSiKn15Wo7/mezYHkMf3XzRnU/vPA/6F5OdcxPo
72kL74gVFHAWox1YjGQQ6G7cd51NTu1JXM3+fBWUeD0yYq7qed4VLp2IooBxAJeIJY8yor5oJZQI
a54pyxK6lueVhIq9uhB1xWGz7zlOJhbVDkyM26K2WnzyPA5J6Gf44M1+wMpUuKyTaFYxXzZroN9+
4DzFDJSLmpVL4IWKxgHJspmHxk1QOENxQlyqsFsJ0vf8r3btzYhDRijL03CMvN5KwC0R7ZyeaHji
UWMdMwkXKStPbGsnxhcQpaNaLriWjn3jU4ytTV4W+2ttuqh0RAR3xFlQO6uCaMKeRBGoDEVMG59G
xXos3fCxLPBKLF1lg5MBCZwvvfFx5NzxSFaIAg5exOndVMnrjvPLkVU/2sVV2L/QsEdu1BY4ToCN
cZo38SMEsLtybx1gJRYlSW1DAulhBYAbwMrIOaG5IKAEBMg6xYdzHUfZYBwxHI+sAchc5wdjtvqF
QLooS3UOdC2FtxfJFFORhWbVNQg6otBCRFtkA4OBe/KmE3VVT21V8i0UUohiOJ5v8//NfH+zImAK
sHks//uKcP1lePkxm+Tbr/y1JugHn5UATiF6Rj1d/XtNEPSg/5JxsgiYdHEhhHCmYTVgCPVNxmlL
fkRrhIGl3h3lv7OBWm/5yCxNMIUIAmFJCOCRvB1AMnQlNFnV9pUH5/rdzBnrONuWoVZyyc3NHBeN
VhhVJ0wRjbWqrIa+8BK129H1EVUw8ruURH6KZxmD16q8XMUXzTTYDuC2BmVyr5z5HRa24ZliWm26
aIbAU894p1kIBgB9Ha3oyY3LYd+Ps3XfU4L+WQ7hcLMoUjwZiJZjv8oW4H+rJlTjLimc7OCplAdX
ZQMy6Xru9m7AW1zVcTplmE8rJ4U7SpnvzLPn7uLJH6ND4FhLv+HwYaJcyVvSBeYs+9x4RnOTRHKA
BDUW000YVoioGlp45qaoizlbpajpvWM1KwdQk9VP9R5ROz+1W1mLU+9HtJqgM87HyChlukGYMhkn
nzdYXWDUwmNfNTTZ7gSRL3cBnOP7Jc2GmybX6YcecCFWFT/CyVEBxB+VdyiCnGUydQiDPyRTxzEV
flu5MTgXdPWVnYmnrq4JpwWj9Pr0h5ZM+n0Rovrz9j5S9mjnqcRkxZiwsJbmmipsukaer5eYDpn8
kVK86mn1Rk3srlNsNyWp2YmfA/N639YkNdj3A40/vLYu9jRfJuEwXWevgZvFOX2z5qxT7OpzKmdv
OzYRnUAayesMya7e0X/VMZ7o020QjA3a8+6yNY0BHwwdG6I/zRYa1IVQcR5uGqcd9I2DlBhbm1zI
TE2Rv2VsR/lw6rq+r81r61smqWpb8GcFPhgxttZz9BpgioFAx5l24zncVL5Gnf5vwfu/KNmpE8Qv
F7zHLyVYvvbLlx/qoNff+rbm+dYfLqwYZqmv9qxv+pbA/AO9g83a4yNB0KFE/1n+bPcPxCeIylEQ
a6e7XpT+Wv6cP2jtMEmhwyNB0lPc/ItSyDlnK39XCxGGRFQCsU8mGdFgT99OuL1Z2UY8yvJoDAya
6j2dbVI+t6ExkmfNbJl4P8v1xHjZCURrRdvMG6ud7D2NZ+/QFA6gMBm2tNykZ123aJ4fp8zMthDw
y00UuYhnR2WjB3OnZ5w3rKUzcI2XICqto6hNtLeBHOEVRc7WC73PfVl3R5A70V6iLNq4PtmXVsjg
aFm6fj8PJqd1MOLVCrEKXJ64KXDI+9hp07l6durGfympPo49Fp8dDDqaVZ63MbvBXA9pEt1YoMQO
Jem/jyK2B0zFrdNpvbNbPUMzavZiMJYTQkW0nWhA3Y+h79UxCpQ6b8hCjKKrSs3dU5Z2/iWdXfO+
H5WgeevdDb0VXFHrMMMrUMDlcQvxx87QEXs9yLmEjgLzZ7VXeIoOY0L4hbLnu6quvKPC5UvYLwrL
hdC3m9ILTlGZbTguZreIRg28adjbrXn0t3lEe6JHEv2gTBskZeOYa3NxnMsgndpj3y7GISTJ4eSg
PTjlLWyvTDQ0wQzU1Lp9ctW4sRdvG1hjKct9/2gltbMVlvQuo7CQe2QbxU40tuSvtstdPYj2ykuM
cAUx6dGdiunTnPXoN8c0XoVe1t4tQOJX4+zmO5d0lI1RT/O9k6Tex56di/7GB7NI2r1V2+kBxhOq
WRGE7wY/qXZYedzPfuJm81U/i/QKJEu2yvE6xeuJ0fzWL/Jhk8S+f2hdpXaNK1Btk9kEzFAK7YPL
MYmp4KOvyvErQuxgt5jlRM4O0Mgtz41z58xjm1/Oaf0U91b6BD5mfjFcZDSE/ErzCj/9cAFPCiB2
YfIlJwHJXDVyV9RWISruJQMDb7rlDUzF6iofrad4MupuZdhOc4Bbm1H+Nmx0JSJQUajgwmk4INBo
dgA+JZZReIfe6JN5x1SLSViABS2DQ47OwU2WXVqKIVgtk7b6OzWjDKuJOBxXojjMvU/G8gJqZiWc
3izXHMmJIQb/KTZpQ1ZnaxWoosRSMCeSh0A22SpmonSlXPEC38sLL2mRT/FFbeXv3UR598xN96Hh
W8axTXqixfeEbKcE/gzBWAafFgdU0TYK5wXb19Tetr3wC1Ja7HC5dEqauX7XP0laaXojpn+wzTPv
kUyQdBuo3tpGeRmcRo4exSqAmjVvagbd9/VkFOm4xpQWHWoHW96TAEmbTRsggEy+cZh7lXdCWu+3
xqaAuWXin4OcvikGiAmhm5ZAPxHjmzimm7Fbm7URXTezhzEExxzojm1LSukdYSB9+BlUVsuwdQlW
rHB4uxyDGMe+euDOldnKDwryOvTMDD7tkNMpMbsg/egZ4Wwc/HKgqyirfDRWOBd6+ERUVcxbOV0w
1cHR8K7Q7duMEpU7BTF9dLTijq46YafTbdl5zufZsbtsL8JpqA/ejBRqw4gQH1xnhWGwLaVWSyx5
RN+z0P1t4NBM57NWY5/PbUrWPl6xy+iPoF1u0Yqhnk3BrUEdrW48fxaVu56x4dndBTmS0sTEPRir
yJu8iLjK0r1BMTvtJPm2W9PMSU5QkmvMJDWcH/PRFxc4UFsFlEc15nopgnGfUrFcgfcEOZcEPPeT
DDcyy51uLXqKqN4S8R5Jtr+vYpXdliIny54Z7UpZsrqcYm1NqGtvV40d/fYcbxEPFbPPZtOXvQWc
whW6AtxLo4RVDYSD9Styk62KGH/viIo0H7wccoAr2sVa26M0Vq5Rltde3Ff3/uC5153bDH9KJpHz
StjBxUwXj8RzZW2yyYn2neqWlpZcn5urol3mT83cfGSPUtcc+GEweLR3wQfjfBRmYz7A8w53k5n6
T9KJ2jvHMUI2B1qneeS1N1XnG1gdZ/M0lGb4aRGuvJ1Da9N6pAWzdIYHwGDmc+ZZyQatt//nYKEo
Bjwl6kMqm+kCdN5yBRMfWmYzQdoc5/RDLGzrJJtquEbKsyOnHi1CZy7puiPpDdcl54MtFN7llrSC
dAtCZt9CenkiXqUjA2zo95Yqlz1VuWzgMIwjLCpSgUcstzeeE1Bmk53tXyQ2S3xAR3tTk6i0Gnn9
B1QVciU0TTyCKnJbz9G4HpY420IhjvZgV3zNNBywVI5OzNK4OM+23Sj2QhnUL4Mvuitcu9aXAdH+
ThL1tc3wr4Alaez3Gm63BewSbWh04Pagsb1VZZdfZ+bYvOt5Dq961albCSLukpimEvoCIatAVJAI
2vFwnaHWh++Su4d8GT40vpNcghiM34dVb16HIaO2Pm1dKgEgJavex3ZRFTZD34k5zjrhyb+VzO32
YILUC+RxRCWgTQFZd3eqheYKcs93j+gsgjt4HzRAcGF/HFvaHfVUmNsMp8cRqMP7UJXu2qI/SvHg
EUnAWYlQ64wxjmkZz1MZmlsHDcaVTBLzwjZa3VpQEcdADC0bnbKcoizpnohgRRjXMwlrVw5zjsAY
MWUNk4spGvTQesEnB2g1EniQCl+AKTYz14r4a+boL7bPQw2ihwFLIl+n4JMTM0kA68dKoBS5mDxV
7hx7D3Ts/YgtLyqSKH5s3blO7v5X3/9f6ntaaFrA+t8bGlfJpziJXn6QsH/7pb/KezAL4Iy8AN32
OdAYQerfJb5DhUzCMGIOQl9c2hh/dTj8P5iR0wF1SbyiqUIb468SHwYWjk8Txyf6ZFToNEL/RYl/
xjJ8V+ELYgzInGH7RMTqOHgff+x2NpMxdU3ewhGoHS2uHriLpoOSQ7LHqw4IG1cOUpfLNEO2+XRG
WE/wK2u1wjEoX7xkKIVF8ZXaw7SSqbvMQHEd6hyg0OjD2PY5cq+asmUQ+d2V/gdVvH5nP7xz5JD6
gEIkEM5N8fad+y2tyVAt6uI8Ire0COQVSQeg8ZrAEB6TX78gp66fXpKTkIUEEzOqy7f5Rj9oJDmQ
AJIbL1w3uKw6lIPgVDAxsGWiE4Bs1xj0GxV6/GAEh8Oswhk85xC4PaNPcrysitZswkxzGTyuCq1U
YACio3VMFDvTSUiWzNlJx30kD7aDExCW1QVZMugwogQ+1MrKgACtGtUw6pNTz8gKSijX+qykzRcA
PPBi5AvRG4gxUkr5ZBXAK4u2HC0Qe4wypFAZ2fD9NV56ZlYFg6Z+F7bGfDXrCZmybG6C0UaloWyE
JLNjMK9dOqQhysdts4bCSxzDmATUE2eprhk7TJc5o4lHyzKYJ+LK47O1Cv/eWUgQYcLRJWniM+yV
TNfFAJEVwY4AgMzazTuCHmUfof1gBlJYG8HdNwZzS5HGSDJEBfPkmoawZ+xcb3brZwEJKD51rOov
XtQyyDfo3A33C4elR9hVYnpf+9ZkfLBFx5VLWj28R3MHIlLVWoQxwBtc1iHIRLECrclP654Etq1I
B6bq09JQwRnYM+PbcLAYfVfIfrC8jjafP8XR/ZKOWgY2u8G714IwGC1VbCjx72K350+jMuIivSrZ
XKfr2ud4LCkAnQUd+JbriDgL8DyXBXE0E+pJds3yMFP6MVjA/2FdQIdkpnseWnr64sBmYto+ajVu
QJAc7oG8M9hEgEpcxdG43JEmEU+6HTchGQFIs0F4DZitVUDowXNZfEjleqO3qQaRb53QixAqNRZI
unGaH5FzdteGDCZvXaShQ/kEWfwlSjt5NaOeeWcMnN9BBuW3tp1FL2J0kgPuBcdHdlN6LyVd+fe1
jcZ/Zy3csvFoTrfDOKAtiFOsW2soU9l8EpMLrFYyUXxHnETb3b0qcSRcatImlJZboL9x1Y3Z4cDe
tYz/yVQptKZFZ2SSYGBvUu5I8YlmJN9dYtfO+HVGm1T/yT+L9Gs9jYj+Cwrp1NXSruqsDMTGQRJf
FViPs9DfPG7NBhZeOPLdZii3IdV4SDW5MjxcXlryUGZ1NYY72nJ1+3yWjmFO50HAK8sFTkQt3P15
/i3FgrwlnGCRwMRjRn/Wxzm2bA6Io9CM2aWWrOLj5FVexR0WTxtKNtqP4EMDPczvpaouyjgT6pHu
nGG8M3pvaeipKEPdztgXw10+Q+J/WgrOsk+JYxbZfajNPlNhMG8JB8boy0Bi0WqZC66lIt1Zo6tH
DhdBEHEharNAJZj7+bRzWFXiU804BxCNvpFJG+CLq5glq4076IeiUw5/BU8ia+jZbpT0RDqsfWA9
7vOU+724ScOAhQKrXlZ98uwRArYL9Xbl51p8YiCXmA70ilT6QVmKMBfySSIU4aHfZe8VKwR+UmSY
Ut1UwFvw006RwXHIyyOUeAJUodZbmumpbTy+804r3FOqzem934dN9kWC/gR5wNkULQ8OByFuCvaf
pVmJPo3cY4igqeBEVrkmNZ2wsc0zO1wyQsUi80MycT5IMK9el7YZPMuhByW9WA/eEE3j2iqq/mmu
ZgPaUBtj+q7btd1H8RHPZYg0OkyYGhEzAZ4OGD/EhUIejHZ0x0sa642RvI9ip28hkEuX801V6zSN
vK6OGsP6TnfF13ZhfjA4Ea26UmOY5xKiQjxO/sHKRPQxb0PvyxQBV4DaU950uXtJI6mZYfCo6c6t
vOiDtIdyW7BJbSqUffd+E5YfiNaiO1My61rTy5YcYz2FggwQpVdnjQ22F2ZdUkf5k0hbbwWuqdst
RofHFOwQeEuSIIZirG+GfCkupTP0W5AC+R3Lev2BWX78MDj57eiZU7pXTevsOFRNMNGqcj8kVfKA
Qi1/GguHwl8Bg7kM2MA2OeHEp9wIULratAKxdJQtscUey95gV49sOvVzKYs6JkOgLXd+YlbvY+Di
XNoiCVYkK0Pbd70evqI7wclEjb+hsdh+pW+hNijBnINYmPqNuRDXMmo9jOumhJ4+zZQDmxbZ+kUD
7Hnv582crxGLV0eP4IZdJPEnhVW9x8LfbxSf8TnNFKCESQzuseSAN2znAqh20znhQ0DTYo9iOdtJ
4ovWRmos/g6cuHtNsEZzwYI9H8yynI+jof3yXTZu51YR9EiHZt2Qq3OAXuc+DsmwfOYInl5gqVku
VKlgDv66QvnR8sUh0gGKyv/wCmKX+6ld23Ae8lN8zaezVI18pZwsZC0sdgzE0ghZqwvSvH/nEdRV
z4+FmIfLjMYK9GCslW85JMxx6BuOMjhB4EVt6yQsDHWHHPNfOZxePx3NZJdyWcB+Nt9UX0NcuX0b
RCEdTF1heKZizS7hXxPBw4Lx60tJG/+nD+WBM+NyYjwJ3ho8LZ5hI6IIPJ0Fy1WFULyFvb02Eob6
v36pnwtZ36RTH1CLm1rY8LYEjwKvNibTPdnubF2XPaW3HAldJw8BDrpX+b+5S/7h9ZgZCJpSAdQ4
6b8x91h+xWObF/IEXjN897oFlbj4E4JviBjavNolfv0Zf3Te6O+ODweRh03F4ct7W6zPReSAY+1A
vbsl1ZVnaBU8Cyo7cDkJ9kAHq6+NowHDDVLDlO3j12/g55vUJ+aS60y4H/E6bx1NVek05kSW6Kl/
FTwjgJ0slBr/H68CP4gcQTQtP4WV5qiEyzBp3VMEcRFlKwpOWnTjb+7Nf/osHChpZjPp4cHTF/s7
hYrL4LCRBp8laNA8u4mXrwWJHf/+NoEOx0gfSg3RHG9vkwyWSFIjSTyJEN0xOes8c6/W37Nmu6un
YfnNke7n9Ys1nTWMj0WPkZf98YPBMw3nEU8C0rrQfbYYHwMIHShF+ryiWerPNORfJfq//tp+fth1
6iugSz5tIH56IgJBEMGCcuSUaclOWLFOdi4CSFALv3MX/8NH5ObASk0N7nHk10fM7747Lx8VL1WI
06RiFLwFkr6l7ciIdrhhMn2Cm/Rd8+8/H+NCH0WFxEv/1tE80M+0MXxZp9zFLFJqFVNu+kh6zlrZ
X7+Wbk28WTlx3yMecsi3JG30pyct9pVPpohJcE5LSFBqFRIam2fm9/WwqGugengFQzQOt5O2HYzU
Wu310AzAUByjdThcVPIlj7DnWHGLctMnmCK+9TO3zn9zWf7pndL6IHqeIR4NGv2cffddlIkcsTaF
3OH4T+x1EiZ4C+AB4/pIHW41Io5/t1daPz+7AR5O6kqbcaq2Kf/4mlFOvwSLFbc4czZFnpp2GHVM
tTCOYhNbx3Wo7/c0sa6bPm/+HAZJRJutDcaY5LCaNlGPFZ0qiQie2cLt8Ouv75+uCSsl9wpOYlgK
bzYHsyGUbPB56ovFp+g2Sa+wIsM+tbldJquxIaP41y/407MHf1Q/DbRyuEUZaf94QZqEWYeh5uU0
OEhsW2LjwAprSS47O6fxf/9i2GiBwLmA0366N/1FBGaET+o0RWiVU+2LNlufU46E+pP85sV++qr5
ZMgbGdHbesd7a0UvMsOqCaScT+SJcbCEksadxYPIKfHXn+oNsYDd1WW51MUD9Ay29LeVUW7HyeTW
3kgFoeL29lWqT/5Slz2FBm6oizod6IQ4EQ7cGEnNxInEs2GCah8Ik0rtx8joExgjh6V1ay1otbXE
++zbDeh6IVvPdfdjbDIOx6NA1tOV5Ar9Lkr955sB7AKyT2QH0oa//+bpSMoZeGPRtqeznnss8QAX
Y5zsIxPL568v2k83usucgQvnwZfQCos3910XmaIjllmdlLZJ+VhEUL1rZxg8VsRJ5fTb/uGbGgjD
Meshgjf+H1f1T99SuRS21SjpnNxmcr64rhhOysHYcm6IuF5LV6dZcvlUwf36zUMm3t4i2DcFUlYX
TYnJyIc94MfHzMnDLnHGJD1ZFp0kDMoppiG8Ie7S22I9TqH/0bWyjHibqrVaeKt4j0pbRTB9uhlx
/9kGaPYFXcQl0/0a8ov1waJX/HvxuI9UAcWV6aCV3HodcZX8pTFhBG2gzKRx6dvVnSRr6R3mGbY7
g81gT3yuVZ9eLYLCbadbOU60xtowo++X0TgKSaIamGr70SiyK2kaGRHkVlbcoa9LYed2MAeJNb2t
ZssA2+ohy6KLXQL7xBZjXtKWZkTeerJn8uuoGsKA4yEFz+tl3FSzRp6WS3Ia/cRakx4ne+ZKVtyQ
SNWTRQJorTKHsXrRQUsVzwx+YdjqTM6tzyMUb5riRsrzgrpON0Nncndvh3ni38jmluroVrQo94EC
+npwh4xTEdAsfnrW5p+LTyIn6bwEua5rCC+q/4xL3INf6ZYn4zrTwYL2iiylIDtGvjExN1+K+NYu
KsgOWdQM3V1rt3whgth6BuJWUWf30MjZL1TfWc0ODRHWDROyAgajKrv3agsqRWvyKUYbMdkX4O0M
slVj6VbUmPM1k17GL54N/3Lk7T7UqINwOorUufxmhazJ890luH+mnUtYA+oDa6Zz1S0xjXC/mPF1
DTaK4TURBqH1cRnt8thMaW88TCTKk9KULexagVk6tHDiHOTzTTkOsru3EgNbfMbtEt9yXq3UGp87
aQBnw+swqNbLNj0O2/VCqPW4cbUbBnAtd1AJ+QrbnTfC1XOG0BqPyDHIqeoma0iuCbykp+XXSGD2
U84ZdiVIGVM3UW9O6tEqJZZMP5HcYCRHueLaSBR7w7kOoGfP3bdEsIYw+Vf0zZA7kbkc0gjBNL/M
1fQVZ0R466OOuH1twcm8583YMZAVh5yal4T4hnDb9i3hra+PFRoSzd/nmcEXnaJKgkePQQvNwqM1
WXFyoNtLb150uMvWypXcRY3vcjLDPMl1Fa3umdtp23+cE9K3dmfx+etoxvK16dnWhcRZOOBXcIEK
K9WdWMBrpJpqS8xkYShBUM3257k9TcaY3pV3KQFdYz4zkyndVaS2tRdFEPGYFrXBpCGfHS6sEw6O
vYMlGSV3bdnwRiyT3smuzkV7X5KNPX2AOmMbA40emZHpWAVTfyWnnEhqYN4OutQwmb9gOueWTf1G
OFBhavyY8UxtbPP8jV7BfswYgLixmHYF94rDNAcdi9PZ3nsK8wxZlgSyXDP2T4YauVIYLgW9eSOX
6SlXWiUx5zQld3pQ7tOSSJ3wVJjmRKuNDnnn0yBDT4UG5byn/E/4/TvhNxUIw8v/Pie9/vJR4cB/
+V4GiTxb/9K3OWkAmtfizPD9MPQv1JeJKpwDAopH+1tS0F9jUhu1N7UVbKrzWeP7Man5b8ai4u2o
D/k4GFILJbrHTFQfZn7cL3O7N8w5jIdLu1hwR1wtmRKajIDAK51hPXqJM9e494Yw/hL3BotBRjzq
o/SVe9SZag954YfLquTtXymidwgqbV10gYEgzpjdj6c4jwf0K8rYsQf1z6ACC2ZsXpNuBhH0u6Dz
k2vs7/Y6kwr6HvslBg6ORGvJQOi6iwqyVT2oNSbpxLdZZpa3Haq9+0Bb31YM6bJ3ivjFk2799auJ
vsuz2YyMrczYYLfhubzPY7+4V6J7h5JyObbMzPYeHMhbt5HLvWnl6l73oXd2wNvHTzttQXZ0p6wO
iMhgGLYeXGvakiBGflBCUOFjn6TTi+cVzQF3VwikcmGy2TR1e8uBOH4PHL+f12aV1hs7GgRYFY+m
u2ziezm56XYwwYIwdwOcr9juL/2mfUJPzbNO0p5H2tBAoWJCJ3wsux4kqzV9xIqj2pWNNpVSdUgu
m6RETVTWsv3AuJS4lobvkFDEtLj2xyGGLxgvJ2wtrFrxbDMBG3xPL4M+x9TQSG4RWKUHI49uxixN
d4CsyLOOZbpuaVgcTEwnyJvK/rI0rOQ6tgrmFh0TmYe5a/pdxja97txM3Phqag+zaMorrzHHS6cF
5Q/F2n5BWFWd0sDqHqCA5PA7MyPblqLuEJPHwj8WtdNfsYSau8byjA3t2/LO6Ez7ATxH9yedi/wr
uAXzUWDa37jZVIJplMa1nXh0tM3umWtVz+tmKoNbGkPFs62SYQfVpNyUHUj+scyo3U3yeAxbTZ+b
sW1vrK6mjEFIvw6QvCIn4sbByWsEwSebiAMFLNLCfWQsNpO4KddKIYIY7kpwpNnKDRpCsZDjrAqz
GuCKgfSilfoyiMG/OPcxGYTV146CNNuXZsGcdmEQ1yJ6miwjmLYDuPvLGo3qIY9q/2Di5f6SEi15
a9bUYEkWLTcZmZFIomRofPLhG4B6jVqgx83o5tOKZmp/USaux/oVxydMRRhysRdt9E7wnFiF+V5N
6XTpBpm5jZ22v8JRKAklrJuBgNpo+bM5w92NM+cdn9Ij/Bh54wOBV5oGP2gufKIJ8UKTRjNpg43H
tQVC3tI0edK42TChYciNe8bNtyMxOyv8+OER0394FJpML8+Qev8MrA/P8HpXhcU7lpH6dtZs+zKC
ck8KjNwmmnzvnSH4/QAPH1oRGfSakQ/qJbpRsSM2ribo54mG6fNs40k4I/YnTdt33QzwPukvBhE7
VnyQLjDpfhmIRyjOuH7i6OWwI2PLZIBHP2wNolbD/QExv0ORBfLfA6RB6mPThKwkSb1slqL6nMNV
8le9zgywz/EByTlKINWpApCkCRhI6YmGhPaRO4BvnAgCSmbiCNB040fACTHd4Qqx3qtzdEFUC0WO
Qf6aagB2/BxyQBxHz2xGDTXCSo1P1nkIk6nDEcLXpITIwwZ6j0iuHw74RnjaT0stWgPXtZ8WE+qr
QWTjg0qnyP/kRFkYl+vYy81RPhVs9o239Wv6pjuj77v08+zVtZXtfb4ixcbF5va/OuA3dQC7MIfe
/14GrCvsEJ+65FPffV8JvP7at0LAs/6Awm9q28A3vOd/BFOe/YeHU4At/5v46TvBFJYw+sXnTghv
gn/8LZgy8UQELrJuYgEswff5byqD153/u3GX1quy1JqAK7BI/twhk2R2BJAiuAXLyCKZKsm38VKS
TNd1z7ObffShoZGVR5ISap5gnaVuu5qmOTv5IGeAV/qP/uDjHs+77Grq88vBR2/hGe61aBQFrWmU
aBBIupt7hxWuL5edw8R400SUu5C6gl0NSGWNpihAPiDu6nDA/RgzZU4dP9tajTetIovXNCKT+DWr
5DXRuW7SrH3Gu/AI/gdGd12JtSvTjy4Lzibn5L7KLCLqqsEjPWpQz0z6gWHJwV6do6eK0HtnjOY9
yNyPg+LlXVk/51XytYo6ewVCF2GQC2kyRiEviOdeufXUbU3VPLtWChxFEY8+Gnw8UE1iTUoL4V0G
7gblH6Oy67Zhy6XBnQ+iurBXeMC+isyYVi7J5iivFbA0jFCrfOASIId+4iNwGUBBYyBoN6HivxoQ
Dq+H2jG2cShayDSiOmBGrXdVHuV6zeSnmXNHKEm31b/JicD/f+yd2XKlSLZtf+X+AGk4Pa+we/UK
RUiKFyw60XcOjgNffwc7o+7JSrunzqn3MitLq6pUswWOs3ytOcdE1g+eerW8JkoXLkFXEfLojmJ9
StvqKVyqaV8N/MoqXd0b1+Ew3mjb2queD2R3iEux+n0uhy00Fu7HLmybj4W8l1NvSyt2k6Xc6XLB
4xVW6Y+kMtA+y/AlNM1xz9u0i+l1FjBICm7wSAVCr8GKJT3nF2AI5W0PoC3ujGo9dBzpTzrg6tmb
olW7/hm5/st1keQ93IPF6Ydd57MOxGJDpCXUUZrhiw7EFCOmADdiuk9TzodKCwgJpLGEB1GQyNSm
9XzxQ2KDpm5bRSNfS/vqPh8E0O92sPb+lBWxl+BdWC0WFioWApFd9571/EHBg67A4qNXOv9ub2Wg
tV5LKV6xk6ADpMdgiP2p5XtqrhIOIgRqfrfe0WYOYznIt+v9Jqq1IeeNZTVq/t40Y8mgtuHW99Qe
CivlxRTpBw85q9rja4OM1Rn4LBUyE/I47cflc5XxP+kKfbcFH4QnjxDorszvFZfLd6gQVu68RioR
+QTX0POp17uM5Lc49Ic3v+QHej53OOBYCJTJu79ejKbjodAGX9qV9fe61dYe8kJ/4bDrIqJi0VYl
EaBLE4rneiDd2uo0nhcSimIbI+JhrS2LdNsWu6R0uKQmoZs6zQbgfsZ8TBnS3hIkmcf9SHEP4Q6u
grZvc01yA71PVhnTRGrtprwL8EPtbJONIJiyCrVyWu05eH8g6c+fpsxF8bgtkGJdT6ZQ1h5kMOrj
dktgBucSmTW3G8YZseKZSUqcaZf7SWyPYRnwst7urUGuI6Ko5tabkm0LYQk0XR+iwOfaXFc51LIV
QoxEj05zAYVEFR48O6t2mgIqvi6AbYXziD/lztoc7YVtLJx4vp11S+3cbvOoOOSPkmU0l9a4nwqR
fOty1zi5GX/qavC7cAlgVaIejQs3/54v/Bctyo90k7FArGRfMXiaaxKwYqshx8EkUfMW28B8787u
MdDFdwORYkTB09wmpVXuCfTMY0zixil1eU7b1RW3BHaFB99jkZFS0NwaA9mVK5w89t76WzOwOaBk
i8hSP4ZZNTCSnvlhQk8x/k9vg0nYOyldQHEWeZ/aYw57jfSbEZ+dzNa19xwjNrUkGrxEc+sAVITH
RFlPGUOD4yqa5dgxx913zjTFnIEIvZz4CFoJniK/a09owvmHT8j5dW+yQvzw14d2ykk5N1LjhZ+d
PRKIYe5oKj9Z6OCOHk6eyB3b7bVDOiYane4weDn3j6AIUh3M5nb2nPle+eUHVgAuDUVofL3WiI7L
XVnzI5XgvjoNCRTOPA47IwDdVDl4DfzKSB4RmNY7r2USFST9R+/zf9eq2BeJSxZ8zn7iGFVO40X+
CEzD3XNWSuO297/ULUlkpUFrT6t7nAww6TTz3SUHEBMRolqJnafIhqSCI9awmQ1P7dZq/Vq6VT1F
4IYdbw+JcTCwdsiCEBMsZaIrQhfpv/XipmW1G0A1FHdLOqhLrknkiGwzIbIjSVFzENcBjy1r8/GR
zpjH6RQMf+of5DBPhHuWIzlTC5BB0FBZJ2Kvx77VwSwwYDX+HMLph4M6iYw1ey4/SCEzVo9dYl2H
mO1fn8aGIIOw5gzYRdLo7bgrJM984UzGLuVVhCw3SO5C8h5xk9iE2d+XVhb4Z1w2Q30al3U03paU
hOpMkfVLbHVok4JJ3xL+/lL2+b07eRYBDlaTGM8NiSSXzPde/lKKPf5ZwfwVj/r38QR1DSKLgCGB
T6cl/PuQuAo5nTmtVCc/X5ajXLOPvOTlQvrai5LECLsjT52Ts9L/9e/92yBmq6dIwSFLgPkfrn7z
b4OYcHGsJRw7dRL6utnxDNp5+bPRcCnnrvz417/tbxOmP3+b7wnQAchfkIP8c1+H/ruBtrFRp2ph
gWyVQFgmBlwoSKjX3/SfQ8D/cAigjSe4qv/9KeDTNe8y/ibbKm/+qSX4+1v/cRIIIPYL0/c8bzM5
W9zK3x3BwP5jm2FthBaftMvt3/zuCMJ/sOjbIUazbc/hsPBf5wCbIwImB3cjoiPO2YAz/4Zxgmgo
VspfzwEh1T9jPCjDfA6UI39bSQpPUANgqiUTyxd6HxKWpOOmycNjxkH64DWb/I9mRvAU5jbSXAtd
x7325nY30XgjH9tWyJST3H71hmx5JM+4+cQYI/kKi2F+7FabeYGvV/eEfYtBGEcm9wYAaLsjNBzq
kp4JzNyN8ACgpdqouG5BFGT3pWh5btiubQ7+fQVNKcxTFMHLAgMJf24279apaD6GemMU+jx9hxLV
xQPk0fmxzBInNtp5MvZmz9BfJktDIqXnNiAj7MzKznhAieSFLnxnkQvUoXFM7LNCPnHRoCDP4Yyz
ez9X+PPMmg9FWHQy/uK3iCmSDlVSnCgkqwxjejxovlct+6v2f06wdMalN7agFgztnrDnhf7eRi//
kXPDTy74zkevcbdB25onP1fP7Wm5Cj28dqvBTA8Iw/CK6HZ4bbRZPtPwgUU259mDVknz0g1B+zAO
clpuaMCk7s5RlolNOfPZbaq6Egn9xJ73Dmru4Gku+Vy913EhKU+SGi1yTknkFLP/tOZrhyIiCB7h
q+Pomldpil0S+k6zCyvdHvygJox99c/wLbuHUvTho0sSRnZbMPg+DVy/w8SY+bby8v64Zpm+BW9M
pySbGO3kbtN+EqIPngzof/dg4kFGgrk61SJFRZ9I8ZK0lPDIVmxOkMCyZ+W3D6XsJ+PT6tTL3vML
LN4DpsC+KpWzY67lDidIGyN/s7APqDj670Ai+nepWuu1MxeHCebau17spvBc8SbTcRozkiwCxOZP
c4f1eFmc8JMl8/RpJpM73YczORAxp8OvGFuHAdW34Vq7MTP0twBrNNUiFr+us/30wCudIKa5aPIT
EOtxPSsc3QsANWXADDXgbWvLr/c287SGEFZ6zeM5c0skQ6nu1DMaRre8zew5fOwCNOiRkJ73uRGL
c5cNhqnT2K4cwyTtvqCsw9UqV/uYEnEUJpD2C9BNkcGFQIvHmTF470lII1UGdw5CG89OuD+GniKI
UKrX+8APgkPKfNpSEHVJ8bqMXqfMc9UDtH61uiEcLwhhXRxOLJ839O0GRGs5cMhK7uAgTjf5NA6v
WV/fU1Klt5VCxvyjIAxtYubI3NYxLmlt4gH26YZ9RgGRH/J1Ae60jus+kUt5MHH0RaNtVud+TTVs
UZztRpi1d0OR9fuB9hewyQz3Bw4ESlXKCoC7mf7iUdF4Jx5v46WhZ39sJc4ojAU2hTYetG6XF1a/
9YxTmuDWkP50Gz7DaWHWpyLcnGq3IEK6wUVSnLFburslbJglw+QvhuRcYIOJw6CdLygI1N4HKbJ3
xmzzpM9HbTgGAaLsNNixsNgzZA1EcVxyS0RLN/r3wzJ/wpJLgFqqj/h93S9Uh0tUKKWYoKr2QQfm
My41Cw/Iym0bNsCC06M2rBIAK50H16mh0Crc5sZsuuFXsfj35mol770s9YnAlepTg1zvoUC7QCnn
kAtaDdOjUIl96LeQDZ1ny9Hx1vu8D0gecswxzrKhOiyiFNE26I1FiVI+l7LtdmWwvoO1dGOwVA8E
td6NuuQkbmVTXNqtPHKElIfCM8w7KRP94A0VjYSh/R6y2x6bXAT7PFmSQytHnPqJO8QtOe+ntW1z
zGKTcSlAgt0sFRBIhZa/hVu7Sxn6xqW/NDsmP21UkR/7Sv6ZPpmg4z/Thh9ZGNo4pnL+UNKDIJwV
y36UV0azlXy1SxeUzpwgUvYKfDCREVjmWXmtLk927bg3DVLOQxjSuYFrs8WTKHjg4CPo6RuG/6S6
LDzmQKp3RQ3KeyS8mVXhrf79MvQ0j4kMz4t90OdbaG2ffAl7l0fWrRlrtyojKy/ovzctSGugBXn5
1vlVfRBqksQDWMEBPnx4bNepe++A8ryGMjX244S0v9XNet9wzrlZesiTtV0HTzb/4m7wZuNh2HrS
aY8PF7aSOqTD6sFWTwRdiHksMVDPRXoblnUQRmnj9qCBc+XHpWW32MfAKGDYIujWJc8MT5Ww77Fu
ZBECillGRrcJc9skOPqdTytO0iKSXaqwnSnjy9iZwysrjrjjXOnuxrTls5cU7RNWYvMeOEKzC8aN
G16xDBx9MGdriJnb40awJPTowTHOMvGLX/bg1L9UjTXMyxgjxtOYaJf3oLdccBaH2G9Ai+88Nxef
W3razxzPg5808tN9F/bBbZ9YX41QfeTATt5g8XFEXwAWDY77Gd6zccczRUw9HBGaLexz69Inn1Pp
HGe7+Jp46gckBPe4tgRjrwltDDtf3hYyt7HTtNbO9+W3vsZ/MtkmzOi53Ethdb+wV0wEERicWAK4
HJNFKHNsrYsD2jgRjxW8jX056PKpEd49qNPmtl6hPtTMlzDjp6SDxjqTutvDoVjv02VMYFsPP1WR
vSztbvOgoqBfbRFpe6pOPjEgOwBZCEGwZTNadEGvZ3YfxKMj6ZrylttntEC+WWX5YgBigXTRm/jn
fexneeD/kkI+q0l8kIUIPDQnO9Dw30FY0y51IZYCm/EvIU76285UTuTbRAqmK22ZUF1oqoAuyTCp
Q+4tURhN9qmYl/psTx0jm03+6YnPuV7K24o1HzFm2vQEQ3i0CvgJxDce5VR1l3acPzlrNuB8Q9da
TVseZLH+HKk/8fMDmkiCeYrzYeVaJ7W97DhyT3sXcVC0NEN9mBUqOmkEP5LUegP0kbybvWs/MJjG
+ha4T70YWVfuj9qqxTlf1bDvsry76RpEyqq3fvm1jqkLfg7QcLKd4iNhXh/0KeigrwwOCJe8z+iP
Bl52pGLxn4WxpChJdHEwqR4f8O8ljzJpL5Kb3lbymGfmfbYMTuz6HUtUBCmcs9naMcUW93ZXfJ7L
znveGBhHUq9dGGNW0z4r6Axxwencnzz+upQkC17ptwYm/N3grV/GIj9uxWYvmofWH9PY0eGGSfxg
6nbqLSQfmWE+YMl7IGAFTPg40B/0iXarv8qKYeA6zC96UI+dGB8gJtxRrZHDgt2Y5x6czEIyBDWg
2vJleMzdgOH6zrVzF0kTft7bpoBR7tU9AyFPEpXh07ox0ME9WrIp/zQB/Ofg9z8c/HCUBP9SBXLX
NuO3fz7x/f6e3yc+SJR/IE+k+4B3wqS0Q6X4DxEIUXDAQJn9cBhEQW1xHPuHCmQLfTP5VzQQML15
mx/iNw/Lcf7gGIjxHr8Qxz7aDP/Omc/Z4uP+euZDPQ8R0OY/NidMBPXOP3cPurUFzZ0scDY6+MPM
O+uNlZRZLi08aEUnH2tvc8DxmRWY3OzuLrUqiORwGX7SUlzBR6e1RevazPr5nK193UTt4Hs/VmmB
Cm3ywIFS0S23bc8o+zVfnf62HVbzZ0G+QBgJ0rtUxPHXX3a1MU32MQfA+9kfR986D304TZfZzqW+
k53X7DMUeiC4rYr4VeZSd5uSL6YmGiN3MW5NBSYikh10PVE0q7XrF/mVQhD7pZVVZ2eazYVnKRC/
OIcrN0Iu4RzCAKQc/cwt1NrxsvyuQuN5VpXyT4ZU8jy1dUEDLG/mp6k32CiVtWut8FU3MMEyJl6c
YdJ2+1TLWrzO7kDXWEHNUBhlM2DU8lSsQgrB3EQkI+3rCnQV27Z0x0g0TFIsNqiBLnFSriLiznOV
zVWJx9zK3YtTrMPjQAPeu9GM7n5wRZYbGtdkF7+sXreesbUOhnPjS3Du+0KKCPuwB7KQWT8tdWu2
9F1bOJyqeDNVQNJN0FtrUE8ihoaSjbwf4Iqilo6ZVk3Kv1nVjIlvjcWAQmXe66zkPQfNiTLNms6i
Ji+F7F4dFrmH7kwgSb8KOX2/23WW67xPtiWeB8rjx6oPjfln2Pjdlvcpho+Fl6K27y0gSDUimZqQ
YG/MN8UtWk//rdO4HyPSQaZbnZblBR1nx4WSjLwpW1Vxzh0YTXviMJ6gxBLQlNcUY1mpHwamWpGZ
5wXLci7b3dKVKboMIS4BPJR9mpqAHPO8PJbQZCCAzc+jp5x8R61okaksGalX/ZheggC6UezYXG3i
kILkZOLrGveVvbhnSEaSd+w6fGutrvphjT0Hz7AcPIqffuV8EyQBuJKx2AaCQygugz3qyLHTaiuO
C3GCLPU1o3lKikvruI+oRHI3ap0u/Up9Y4ICd+pDPbvGEVIOhyl+3V3l2d1RrGJ+atpRHDNdBsUD
EUB+VBM/AyPTMsksF2mvQckP0w4/SXOeUMPc52NSWAB4KueW8dF6aZKVPkBhAphV2Tc+Y3EIzFoc
VJXee9kABUo53i02M1z9c5l8zcidPuDcn45dAbiH9LnmooTffUbsTJ6G7z5tKxv2Ix1GxGbN3uvF
3Vr4C7EG3RgHdudife0sFE52Z360AnFG65bpW9rl2ER7B2fxVFanoSIjaiGE+1gUU3nEZkZrG3HV
T0sj5O48GX5KHfKD6PEinir9LyvcrMYu+hialXcLZ8y97fLeOBXFoF/BD6GPgoKOpim3rffaXWYq
axgEaaQr036mgUowFc2aD8MPaEOMXI3DlnhyVmP1AysHA7w8oRtsqKUPo3LynE+drUG0WUz8fjjB
kr64hZOaUUsE9Pex5tjRkHjOz+iMM050jNDQNKKekuWsTa+9lDPAPg7yxR5v+0ynIg1OMxKWSFPs
BMwBkaWObsqAxFdjfiPCTL2MIKjiiuvzMsz9E8saRJS13BILBA2kTMKT4dPRiQK79y8Bx58wChmM
/ZwRMT2GVZCfoHE2PxkehbvKhA4QdchEvf3SOma0mOIMbOx5rBlTM4WadyWr+5MwttB7oRfrFCo7
ifW4fubYDARldlPw6Gh27gtsPgzeTPsr4+ctf10Zu1kLyKv4PN13lyg5ZNPd+tzODH0cX+rXMhsa
gt6L9s6quhILkj//YOg07SfLHhl+kWxBebzuW/CBiN4t+83CUfCwijx8mOZgRUrktoct0IGaRnY3
MBoBadEPKeOBc3J/aGG3cl7rzW9IoeXOofB8LkgNHJk5ZjagBmVEjhjTj3lNzVMzNf47AI2VrGOW
1n5ly4kzAKn0hdKMUBoicc4BUeeRH0x0A2lXxDyR9sFJhfUZj013E2g3u7Sh7B57QTU2Mv3kyobZ
8itf5PjJndK+iHs4VLvBXGAoAvuoYwRSpMKJyTqv9CxVjEj8V13n9l7MLWHXrtXezUVXxAZYqltY
E/qp8o29IqDvrp8sN4/AYWeor2Am3mX09HYcvouvtAOILiJG6M7vguWTqaFUMkrOwmcnBLw/BeN8
buckd6I2cUBiZbn5gBCpfK3Dtn9lbikfG1UlpJAl+Y2ihRhlQJo+C+ks+wxF43GhtbhPEAJGpteA
DXD4a9t45lg0npF4TczGfPUZAA/HpBxF4M6g1YeKgpkYgWwmej0/tfc+udQXBh+g1upSLzduQcYg
bYmNbNg6NtdxBJg/+27kTnjSl7mespg47vUicuH9sPj5RtwmTf6I/5Tg8MIMX5eV/p/prLzog4YM
xQgiVX7w8tJjZtp1hEpPEtklDqUySpMgd3aBnm9V38rDgB6x+Y9E+n9Fy7cErqZ/NRW5Q6rS4pb5
qzDq9zf9ro4D6lySVR3f+j3z+F0aI52mWwArCrnjfxXF5h+eAD1kWn5A8Uvo8f8riuHHYp63GKxQ
wvzbkFjX9v9WFIc4qjdnKTo93PKuuQ0W/2KjlMIregWh8gI5c+6jqko9YtSdK5+v8xxGAWntQ5dx
2+e8W5r7VYds+wGUlrgJGR0Ltt9PxViSUC+tuXzIrkxAmH9FFMIJZIe0L+OGDgS1B0XQDeYA4UdC
QGCUQAU6LBtycKL3fmteOYQtRMJuQxP6CEaPtRlmx4Si6UgkOA9WWpPczlvcO655Js+lA+xQDUtC
pPvAS8NWmJKiegMj+nOrv0JaRsdDAAmdZno0x8Kw2C+aNnlue8dB62no+azM72W5tt/8sgpQituJ
Hck5QPawURf1BH8RzL73oJMZSSN1YGUS5QduTiyJc0JYbvzQ4Bc//I693IZzf26TWv5KZyuhT113
1LdZp46ELslnZ3D0BT6niTOIgJk6tgvrF/RWMy5c8HBd1dk9faLUu0/NJr0ZmI78aLxUUkCj+bo3
1r45L3n/NoVz/4xGAI5NFkyfs24ciXwcweRVxiq/b4CgN2mUZRgr11lQYqUF3domxJsaNLiH8YDB
T8wlzfqw9GMMafSTMD+p2HL0K90qwt1Jk/yOgHs8hWs+HoST5z9WdqDb3JQPxpq6l1KOHUOmdb3p
kmqKG9cfDv4cDDQbvHzriy8cSKLWSsu3MCePEhJTr/hptTEcrMGuCA31k1i2tccfOof0O0SiyBZB
TlK4Znac+6R6wfqfvZZjnpWEF3R0mZe5bfc16jexw/xrkk5FEw0JO2vv3Esk2Mqhdo1Vi0gmYnKV
HLJ1oxWkiznEemgyAg9sgQWFyf8HfXVU0t28uWObCodRRxTqY+4hgXL6BXSubGlx0eaOLBnUd91o
EOpp2GKJy1o7cEWdhUrQbbv0S+IjRYMFmzrf+1k7BIJ2rneEGc9Xwe85rd2KGQmgWLprA2KhwLyE
T6BZs1gHBl2hGvnAMu08SU1boVhofLs8mxvlSxeGke2mQdEFb7L5Bl6yN2DiGZvPYVskb0btpcYl
6XlV7jmECLTh5qCizMRPMK26Tcj8LsX7GFZJE6dNr54ETNmvki5ZHHZafCulLad4WsbleQAbE5wc
u9TkGQZhCy1pGaKwtmcnSpgZEOiUCBvovQkKH3jYd+UhS4ngsi5p7Mu1OnVpE3wtfNO/K10mOWd0
ZuHLOpWtwYEU+mPkZNVU7Tp4x4cga+pvuLTCz0Q/fmcg1O085qV3QnnLL7eTS8+aEG2zR1PXvBWp
Gji1y2L0uVmNfOcMIzmN+kV35tU7bqdqVZOu5Ya3mTWPu26UT7iyQ85aOc+zNOkzL4F09gEWwri2
oDauE8oqcoLyTV6l9qse+0vZCv/imgOALjsrAq6DUxxbpdjRIDv7sRF25nGqnBxdueEe29wEfmuE
ZAztqQXNd8JQqbgcNtOJcHeSahuORUd/7Kot3qi/Lx2SC4nLtMdnwoocLqxfF69lXvRLRI1gazaz
RJ2JLWsIEDJ093XyF5K/HDzBp96EoRK55jI8OIM0frSuz+FwEMVEgMnCfKJcszBqjSKUFMvOdDCC
rP/q6UX/6qtMvy9OI+7sIU/q/aiHYKEoW2QSh4ndP2RLmNBLtbqt5a0T2EsGMiRhdp/Scug4dIUa
3izRH3SeGUc1/sUhoGCHQB29JROZ3ZQSX1KUbJuEzvfo1OoXmvvqOEiNFxQb+RQNEvwPzbulicOR
ihKux/pzpTyv95PwelIQVb0324yZG5CD4gGsbjWpG6fqvWaMHZrT+etqQCY+LQxtS/MtWEpsG1Em
bTGOb8wnh+IhmWFrW5vxRRTgt9bNDOPVlflMYESK2ybEKrOZZiaGdK7TNM89ouRnxFuJxemaQCu9
GW5QWuK9afxGX7LNkBNcvTkMZ9UzJ77m0VRz/YgDqT8Mm51nJEwa523NyGgz+xRX34/gbRfP9YKS
cbMF9cHmELI3s1AR4vlQXmkcxNVLNGy2In11GNGn9m6hu+HboQa9c10OtZHcbEnOZlAqNqtSenUt
ZZuByV6N5aExUlUfR6Nv8c0uyX3Ydt0nBIz+mUBe8wdHx/WsF+keAUaqw5z0aLMYiaMe7I31lIpq
ORTOwklajGrfj4kCoOWyH6lcrDccJPwzU/A2rnXx2FcKIhfZrg9JWw0Om2yZPOs1ObdegV1qbtMW
yLXj86yp9jEFunbcrueLbGcBznyVJ7YL/0jyqfFQljTCaFpp96kK1+xnMsKmy2cDZrNE/sbvMcfl
sqz+8gTEVdOEDsMzKcTDF5re9eMk3OnE8+Qtm+JSRnZH3lU0aEYZTFQWczcWDaW0ssP+SaO/JN61
sMMYdYLYZ25unoq+ch5UWSd3JJ/N54EXI0M2i9DNMPhhtgyAxWBbbeQObv+Wqyr7auqkPA+t0R2B
AaDXyye2GpZfxkvaqeCrozXxD/lUlI9JSAnSIVjdlaPw3i2GHg8Wmoz9uGn5IihBVk74uHbXvcSf
1n5qlvANJB9YtClDwg3+qieZmsw5K4vhe4XvYK/LTzjjh/7Rk0M+nFBp9GjqsI64sP8wH91adJp4
j4XIQ3u4iXQpUEaGXPmWQdAn2ae7ObSD5WBnno8Y3fPjDIZbEhepflqF1RY3o6yQtanRyN7cznaZ
33g84jHna9PdS73KFPCehzfEuxNinqeRdMYyN9WFJWvJ8uJPDYzKbxxs3il751eSfpofxTRbX8JR
+S9MSboLfMOXvvGXfW33pOb19BKh6eNjJi3Xq9Z3NsAPJ6eBM3rvvtLqOxwsKghHgk4fXPXuh0Zx
QlZYcaqq9tqpjVtuDj5h2ZXnBrf2h43+HcFq15dlpHs7oKOr8uok22V8sl2k3bFSTgY+WIZp+hJ4
Su7r1VqfMlpfwN1a7dZG9B9N2f8KxEvPnV78f68pu2ecnv2f/5+mjHHC9q3/0JS5fziu5SHaInQD
w+ZGmPiHqIxZgSWgZ5gCPSJpHJxjfk8YODFxuBGQkAL8mnwb3/V7wmDbf/ClwHohjbt/jiz+DVWZ
b/5dn0jqEdI1tGVb8AdGl79xGvytCcbTU5xwKUOGEWGZYUCHUq131iTxzI1TZ7YRSsoMzqGFaPRM
REQIz3Wl3o4t7W2ts3Wuy33rtmmPnbEVWkYdaFOTQHqCl+vcDW7xtjrnjlbpfeuSzTwiDqIytoC2
VghjzlO+pafrgtSb6BqAiAs2uIUlS/zQEDDJN1f821MxICLTjQhuBclixGsQIl2HtcFsv0k9L0Ji
FHRHq/IzmPylsX3LFQ1Q4jN8tPoRpLdN75wO38YDGweiJq+ZjtfUNAlc4byFuRK42c0+hn2rKdtL
Cy0zuMDaIL87MEHlkl+NR3Tj/4rmyrp06Kgv1UaSKNWWNdmFjgQPYKUQTaA2vpCqAjl2wwe0raFO
9pTZn1cdQOxH33EabJM2u1cTs/wnwvgao11ceaJsOlufnXBQOq4cEn4WMucK/MnI3FKq7YQuVzTb
ki9zZuBO11j6JeX7IpXyAVxBligdVn4b0e1bnnYG8F/ZEMnxU87zMz4BrnlQ2kAyCnMT/lUu6kGl
TZtI2LwGFOpn93bJOSIAdRBJnc93yAins92G7Fw5w4LffDXvysWrgYR6O9Y1V/jPG0ogIhwNKq3w
i6W2OzwtcIe5pcPwRvI1wxjdERW+Q6EP3sEcyGR+MmqLP6Elz52325Txz2CooDlAOwCcwwGDz/gn
dEFDaHXpOUMKPhI5xOsV70RmvkpvgBxQ1avRRsQUfWTJRkY1pyb8slT6GTWDe1iazHNI8CW6ebWG
4smfHGrva/BoJ2rrpXFYgHMGbpSoVBY6wH+VHJYu5SetJKFABcww8vJJCAYdTUKusit92B8nVoMl
B+4s0mpQy1fZIewe+BcQKTdiYTqw+AwL3kAyWTx6oCfGn+AOqUXNjX+c6Z6HkHc8N7gF5smrIgR7
iVqCLJNLU2y5nGVYwXmdWKI0MXksb1vej87Jx2x53lRg9ubv4HMzxwebUm9JyDZxp6gLdM2KSShL
fs7z1jUgexCm4bStkwXAyLvablFgj+SGuuBuEcLzw2gyMlV3mR1SyQJrnggl7xzRvcuOEvS6hHMD
2u5SDu1Nuz3s1yj1xJvmZ83kTSG+A+VzhSHx6gJ7k+GGPmwIxi+ksXAhN8gCavYqYMGoLfi84s3M
CiDg54vaklA5p3Pxlkxxs002jlzk/fsVHtS75ACi6ffEi8MR8otRmARTdAjZWtDUyBkroNRV5LWg
fVYrIF82c9HiXRO4fRNp45/g5s3CzfNgmiwww+YhJ5+A65NIKNmThchjAXhiRfS7bOCexMPqtgpv
V8Js4GrlC0ui7ZCZ0NaASxYrf8jsx+IKlTEko7f9CGp5Z8JDOgHaMOEcFeEtwQ0GUpOMnLe5Lfl7
7RlL+mEdSEndhzwU8HAkE59otdmxaotRyvMyzIx7C/hxOZEpeF94lsuQ7TloSni/tcDfBOWwJr66
BC1XjK31YpqJeBndTnEFa2d+7kjYpa2Slf17aZIvHhKkcOTQbL1cEbseAR8JR95Crp8GCErOaVZs
kfbKHzyXJSvKCKlxd5VloBM117W7pK0PctluamjSGKPzY2Gu+VE51hZhqUE8VVug95DD+NuTCMKa
SgKHBQ4XiNsqBzjgJlUmJqRGiJdegSgp3GULX5TYZiJ836wXgcALdjmrVIcomKOaCdc9Fj3xUteC
z1PU3VaQhtvK8UXVLoxqJT/eSpPhZ1oyGMoz5L04N8ULQ93wi8xdUdw4jClOTNI4Hl3XvGPRVY/N
kb85tvpt/StanPcqn2AoMRTn7zS318ikRT8ygHYh1JAFy/4mB6IYKjRYrMdwAY5CFlT4xbBXbuSf
WxqQdUJ/QWixlNwkkOpcBAN1cT85WoJdMMSj4/F0VRXJ0LHSXF5idA7XJw7DnfNFN8Bm4rl3ZXa4
7qwgQ+HhaBybXwRRHM0XnULjfXWvFPHK2XYpMQFxczLyfUOmxPtC9TUWSmWBVW5+0qcJz7LDARgF
vbm9nJP/y96Z7UZupNv6VQ72fRgkI8ggD3Bucs6UMjWrJN8QKlUV53nm05+PKnvvcrm33b5voGE3
jCoolSSDEetf61tLka+XzjDzZpuFDJsTT7BbuCUmxjDMzZCzQTgdWH5kRrd30LGFWAVFXpBnKWbv
KsubNiRd5I/AwJvIS+/mmMC9ERGQwkYjgmdepWCfWjvjEuUGT03Sjay1PJP1JmSJKUCEWQARGL44
X4o8e6ZVvT7RRNhRHz0xOGAfIutHsrPHwlteRI2Tp48wBcor3jHuLaF5w+fZ7eUOthE+PdNsL7YB
1bxhvLruGS09RbqyU7xR/q8VwURhFRX1eMR86lavDR3zDKy6zMzEcGjbCShrV1KE7NWZf4uaVKwR
MT+hUO3Ksql2wtEYh1W/ijN979MmaXyanJS6IIjcGSF9pKGMVRUbARkVWpOlgWOhNJAvEDDnfK0p
XyYpVKl4jXqaHbBmY4eOFKVMQiVyl3w0NYHD2nGUH052HNLjRPAMc6eVl+G0mxxcpAeP27JeB02H
KmgRPLvCHTbfuGOrT03s8ZqLRpgZHw1SGV1SqBzFWTBIuomWoim9VE6l5pKqDV1G9G5MI5VRjjjU
Et1d1WMPM4ASBLlqhD2+paqInyadPYH0qdLrtGrUXZWE+Zae7MFdq5n0p9vL/lszUZGF2M5IaPCs
1cxNtq1sHW1cyrN2EwIQRIaqZ65J5VZGhh/Th4Kv0QGdOrs1FtQz35fzBbhQvps72CJTGhk0FQxP
nheXuyRCvdf+8Ct5QnD3FH9RQTPdhzY+VzOFDiATDX++teu7xuBrdUCXbO2lSAzfyKNA6mPK2jRn
Nwrnu2ye7HWhu2wHmlvtfa/X16UX0WZbNY+V1+HDqT/6y5qsKrBG+ks/7NKSQHpxG7BvOGHENE8W
itfB9ormmFC6dV3I2YCBMObbfilOG50CR39VuVvhQQuPWbFW3CHJLdAXSODuiT5g84aXAGKB6vMd
VC7nmC5lbXQXrWUu84NFmdIeGgF71qnsN2PgdQc74YJB1RWvDePNTcyBEQOAfddFGa75PDfuEypc
rospbZ9woYjr6aNTTnz0yw3sXT+3H61zvmXNp5ae4H0MS/AlZvserLKOsQj3t5U84j51iYxIcTHQ
VOFvmRo3s9p12kabKZKMObvWb/jeXkZR0YtnYtRd93Xd7ITmtkEIHRh7z5TpGUutno2lcM3iH2xm
O+VFFITU7+X2lzKkkM9qTWDpJSV9rFbmccIo8eZTfVFt/KIZX1Rhbdld1+wEiYRspqX2r62U8+hX
rCis/HW2jQozWonI0gdjKQ3MQgrCGosiQXtIzSUXQbBjVcoO/jgLCViVatPaxj31ESnVYnZaIyzr
il7M+whbcLcy42yx7sxNj799sbqHi+l9XuzvJA0IOgahjyu+WAzy7WKVZw4dOQc36YZnkTR0NE0O
bE6O+Vjsa7z29WK6JyRaMLzjuYiwqTyXxJGP82LT9xbDPlL6vO1CwiRerJmrLsb+ISDMsAFivhj+
GUYs9v/kIwsAtTu4xtN8CZeggEAwvsJccHYS/O28vPyHrCNY4A3YbFegaH0ssdWSPWg+cghZ4mCS
FdVHQIFVywPN8xFciD9SDAEHNzpGP9IN5RJ0GD8yD/5H/sH/LQwxfEQj7I+chP4emrA+EhTB9zhF
gNtLvmL44K0LTH9y1m7kSkpTB9/OEOxr/jt55tncGHYGVayvLXoRbLTJLQoWuy3CjWxEnF7xboqq
Mp1OhjmP95OFWZ29KKbWpRst9Ej6fhdH3sf/G3wt/o0AI0dnm4O9tQCmNcfon+aQXejT39ZG8cEv
PHhqWVHI8dOssMy+qGkGmqoyj91IkdtwoFdDwsv3B8nhX3yAZab6oz1Q8QlcMmz8axm6yp+BskPo
mMVstcHBJn5OT1zeBNGm80zfupiiCQM2m365j2QUBldt6c/5tnQa/wICwXx0jc68qAKbzj//WpDj
mMuybQd3qZcP/cN4NpedX2CmCg65YOtXjbz9t2NE3QM7MgDxLd65bNNlOOM3og/K17/5Tn6Od/Jl
8OPpMXKdZQytforJ5ZNOurynrteeIDsfUBinkjcO89+YCxJO1LsRdXPlY0Ix29Fctt/f+4N6VZXW
DWZ50gd0Y7VBeGiXE3RZBXn87aOUY8iXZNzffOA/X8SljtXWC+TDgHf10/fVe0EkpHDTQ+73DEa8
aewaXMNJyabJplBxnZe0SDpjU71RtjzdVy0N7x/9N1Ex1vcZ/cR/84kWzecPSUMTj6VU4FCUliav
4T9eQWEjsHfsGw41c7xo5Qiwji2S1HODxEP6CsImkoIFMVlBOoXfwfkiZ6Kc7s2aV/K6acrlDMY3
+9cfTP6rD7bYax36aB18p8u1/+HWgjhR1lldhQcyOuxQAwJxabfyhqGGJ6Aj2eQPOCtddZwKtq2b
EQk2OfXK6u871XtY/fvBe8YSw2lZfeyLzZZj7Adinwp6tu9RAFso9ZcMD1Bp8zH3DJ5skfmoJYmu
x+48IQx++X4ojTLKX7p5UQHyCeMiQAGi5X08j7fLPu4tWniH+YxRPlnhbecE9Ndfh/WTEYLnHmiN
Vg6QRSTEP3UGhKao6LTUYi9DCicxq84AI13SO9wzTKEeWfi968lyyerlFtl2xjohH2uKuvlhBG6R
PwRyYUDbM8GcmKZplldl8c8RO2qw/ZCHpIVhE8JEjEqDqg2ftWCURXJQl9Q8BT187+8dMPAsEW8w
JffcIRwIvnz8sv8xuf+tyZ2F9If7YvPWvv2f7w6gy1v29f/91+LjWf5Xlj9beZa/97uVh343g5uE
wnlb2ku4+b9laM/8BZqojWHnf8w8kv/7u95s/ELtG7FHQIE0GWrb/SeOdsf90/LMLJtzNbF/VGdM
PD+tLZGOOCfT+XjMCFCedQDhQ1gN3NE5A9Zit6FxaCsbt4OFNRCOLzgCRQDYyqm7KaYnpizkcKlZ
wpxdJA78Nc/kkVwnPnx3RvLJRk8CmnSZ1LPF6Ixb/cqP9NRt86a0tkxc57On8RvyKQG2TqEak0tP
3/1XHbvsIKqIs1UNM4M6MxbIe7qvNJAcf4TzwTbig0hSStJ9KIU+0vC4rI85rA4+pg1mHsfHm/Rg
KFHBAc+kg7k60chicpRSIi+hABD7qh9Mf+6o612UxdUkqLH40gcyoCzU08J6NnqO3tusC0ZwIbQn
26+h4U3EzLzBa8OropXQjVdDVpXDbWXpjmRz4A4BuTgRursioRf2fggMB3EpyWDLRYRAXQwsfQsX
JDSkfWScyZ8kBujpl7FOynzPBh5kuEgwPrPXxOSKf5jOLvN7N6SZfK+K5AyLzYt6veAzB6TghjF/
sWV3RoSmoW2W+UFQuS/41Fuxzc0Bj3pe0eDqzBt276BhjL5+t1HDLtqNjWadGIE84KQ2iTkDrRh8
v3+pmcy7XronxmacWZ3gfsBeqnt6iHvqBK7qbNhVvKpvqzCxuGFKbQB5iYq1wAtw1zvT+ISPJXkx
wimBIJKHa0m32DLrtr+KnL07mPJxVWFH2uRwB3foGNGxhU/xGtsNgzcwsBsOkvmRwtv2pPz0YJlm
eh+mcXLXj5yeELsDvc6Hai/MwTk1RY5jZHrUDCNI+nle89kuTP8+WwYpo5TRMQkcDAJDm11RStBs
cTlmazrn0qeihwRVCTMkQVx47w7EGd47fh3f9sKp3gJmxUg8wPMuZLIXHzv77hOKNX9rwv5+Vzfl
tEclnhFP08dYlNYrvqkyWFsqeY8sxwS0yUPFq07t/NRXxyBZ0CbVmB1rOXz1cVO/zWNibr2ywCfa
h0H7Vs/NNp5JRpjhoHAEDVe9Cu0bsEPpTvazzFZO4BeHGiAPkovpnP1Cm6+j1bkXE98BQuXQHj1U
k2OuJsxcqmgeGyoMb+RgF4dEZvJqCKfxgiF7IfSU9l1ZhohqfRm/VHkYv3JF0/04dvKqKzDndHle
XpJZpe9l0DL09etAn6Jazrck7vrrrKXBggowfBp+6er7KW4zuPJIbTshx+jsTrW882bDWSrGeezT
scZoUbpRdMKlJm86t2uu+1pGn+BUjz2H6MGAvdRH5xZV9LHjqPYQRU55ooYORWOMvFccVPFz3Tvt
VWuDg9qSiI9PBrW71s7MwuzWJgt+LOdx2LezEQA+p+S2rnr7m93X1R7AxPRpjK1kE3iCuS9M19b2
zynC5sbnXMeMHQGVwdLRwtI82aRiyHavykR1X7p8gMOc5OnBoE5gldtlsTHNpt+TgNE7KzRgLYxO
9bn0wVQa1RDtUjXBTsvVcBcXdnUJE3c6gFyRd/SeTC9dEc3vVDT2d3wh/s1YlN0nfAsmu4Ah2/Cc
UAebjfFhoF5zX6rYoXeervGnMmKrx2XnaRFDtfN0Un6Rwmn3hFfIz4xoldvRwX/FaLG91SYVFJgB
ONrFYC2Z49jWt9niRIZ32e+4lUlqetQvlmPSn0M/uy371rtY2PBegH2l+9n2qt0oJxjPxhQZZ7zE
xtlrE+8iisy6m8YeqprZTEw/CjPde+l4k1Ydm36TB/XU4W/bzMqDduAP2K4jOOensojzTeACmOHL
yM9d1WL9lCw1uLQot4TqbFXKfHCmzIYB2wofT7szvVMuSJp3QNnHVdbE8aEhr/w5cTTcyDgBO5DQ
5lIV1q8xpUrHtLGpz8CF+GjWcXMf6FZfgNtjBO/g7pN9SKqnJu+8y2jT2dw3pXgr8fDzRjOH+zQq
SKTz9OjrfBimL5MoYjx8QWUfcrAUJxFk/d5vzP7St7U8Wam1FJpV1fNg283taGMwnRQsbUmE6I43
W/nqEPX+7La5/jZFCSKc0zag4rzgy5CM8RZIjYdfrtwNNI9fTWNjb7RJbl0UfE5iro0AAgfkacV4
rn8rM9dMiTlT3MkgWADBDlX1DGuj3RbApI6unUX+2nYAhuUKwDtAo+oTuo3jbBUQuM8yCNx9ztnw
3Jm+e9W7uWDqNuPu9FxSDomFIGvxfgMsQqFzqwzvJoZzcU7Mqd12blOcyNm3Z79l0hiDUL0MKTli
NJfuE6BlZq8lg4E1wejRhfEwdHdM29zrWXjTVzTs5czQ4YfH0VYFBKZa8RiGtvNaRQVLTyIKbPmN
iPNl0S5x3M2+v20NiB6QUOQlMvycZalH8HNJbUHytcl1E6Ff7okhYlbgCYpOTbxHgArdt8QgAWxE
8k11DTIr9rIHNwialWmM8npoPcUyOFl44ZAGAz8/LxeQajNp7hHG1v2URxsvrqxzh035GFiQkQhF
oV8ElnzSbttvRy3SXVUV9l5QVY9kDxGfsgWLPrwInFYhS7pOjeZO24F6J8CS4s1tIa12Q+89mPBu
dznTjZ0RQvuw/ThU60yU6jbxK5KtVj96d2mQa0YLvGSZCl+7fk02g8mScWZQcG6VM55g+rlbgPoV
cOrIanEED97Bbyt9oLQW9GDaTMAJpgbOTFreJlNZHeLQsg6jJJYw25FYDwM2lr1v1voTewHrcQTN
AfwWe/g3NxPda1a49g4C3otdpXqLWHwnrbqBE1MwLUW4dZuDxZIXrOI2Dk9DWYsjSJwGJpoCf8tL
u5rfI46PGDQjfzhZ3bjBBTtcTbBouTVVs8vixL712ZvuzIiXNU43Fe/gIGr8b9XM/mNkEb7IoKs2
JFyec6PObigdVQDNZkPted/lu16R12K0Me1EZOoD+UH3hjP/yFtBR69s0JyGQj8oedXkHzqmpmiE
CWI4wRkzOaJ6muuFIHE7FCVRixqQiU3xXMH2tW+oZBTJcO/Udbga0DCOjjFR2JhUA8+JdGpuDk9/
YeMbYgRPrD1h9Pns4qUPmCqiOa9IhwwPvZEGTwZ8ticFEoz4TDMTvfar6qZMWu9qThx2K4HtHw1d
4k0NaFqmaBgjdL9i/n+MOqAZyMwyPsWt51W4ycyoY4uJ8zarrKD5KrNYN8CCE+qC3HJFuv7a72G9
YTCpT3YaVnd4reRZqXq6eFVtbhhkB+sWrf4U5sO8Ddj4v8yOexWj3gZONGw6K7pQnmTyW6pTlmjz
14jA7gqtIYX/gYwPEo76rpkQzyQgf/bkizZVJ4iuy/kNnPHnSIs7twTU4YW9g53aRB+vIgrd23zY
G1Iosk6wKTgiXEWpmW3TOHjisshdN7lqDSug20hmoXDjopteRfLcEKc0G0Xau2+htCXQ4JLExZid
pXwxGN+g/EzARKTExMCwHAxiJXeQ1HZhwPTejXq8q8p6ljWdnGt3xJPB/KXeIQ9Z61mM1AUnndzM
eL+wbGeYP8dhBRRDvk7CGtHjZxiXgP0839Y3o4PXvHSgNubcfm+i0VsKiv1HypadQyn86WSD8T6H
WRpheB3UenZrXnNQgo5Rqd3d1LTzmuogECSqG2DJtsElpyiYDGU83dgGv1zspttobjPOCWXdrin/
aVY/nFr/hZi5qKV/EJ04lNpSLkYoTaT658Y+SFBIR50bHUGCcKwTRCBO9eyyStuEJx6UkVfv4Pfc
nFe2kfwNE+5PLih+ONEVBEOkCeejhP1HYWmO8tqZ5jI6kvqq3+e4zokupuENBuLk/q9/zyWy/dPv
iX2LM81y+iVB85OGFVVR7Ixhxo8qQbZveUYmSm+noPj61z/nz+Kwveh3+FVMC+IOktkfxbKkgKJU
Jzo4dphrdrSkLQgRoI5pHrW3JPQQp3ovNCIuevaGwYIT9TAH4Y0gc83h2g/5dH/9kf58iTWtd2iC
Gvqe+ydluINFHLacMo4g42GyZvW0l/HACVqlELs2zOTq97Hruc5m7Z8+fvZ/9KO/0Y9Mx1y6mf53
J+MVdNG35scU2G9/5TfpyFN4EYlckbOyFRKQCXLhd0aCYS0UbAt849L1h4j03w7GRXb/XUFyfvE8
7kAcSpAWMDz+IyYCwuYfH6ClyY6qLuYelEq5WCN/Evgrv3VZnkfnCrKBa67RrEzKecjHAtnqGlGS
idQWOtGwSjJZ+Jcin0ym+ZQ51d5mZhJuPqSkUkV2ahrMAyMl2yO9WAfX78BfdrIH1cEge+bYGQJ/
0Lus7jM1XFoaS8ORfalmBSXY77TBrm1gWV8zOWjeE9zIWMHJB5kWTelqMSunyvOmXYODuVyszMKd
Z/N6/nA4V9/tznQFxvOeMFNjXOejmdowTYwl5IpfojmkldtVt/Fioa4r33ule16yK/jwWNdQqMsr
3hmU/WBpehE4WQp+BE6a7fjh08bHjWdbLvZtGEXuTVLl7HEXc7dYbN5Rr+Lb2W71ji0+VNMPPzij
Q7zhxYdPvF0s48mcpcd4sZE7i6GcFBTecnOxmRf4zdNxurgGVEKQTdl05B/+ue8ceRMtVnVvMa23
i319/HCy94upvfvwtxsfVvcP17v6cMAXixkemwq++GGxyDM8yiDDYptnsaTYgG6R/byY6j0mticS
+lVNON0aBV08Ijogz0RfuB/su/jDn49iKG7CLHf3JLrxWC5G/sFv88dwMffPi82/WAz//RiwT1cu
oQVl99Yn8ZEPcJaoQKGCbuOVKRECrfXiUJ2v0nZJGETdElW38m4rltTHIHwssIOcD5yTySdMS1RB
MFPnQJaKfbUEGVRoze/GEm4IG5OYwxJ46JboQ/GRglBLIGLsZqc3zd3Yq3apfvn9321iKRphQN6V
JTNOI0NDXVW9p/L6FJdNMORYrZohhdTY+hVTWqsW98DrXIbr/ZA27KngtZvG+39W1H/LG84B8i9X
1BuikkX+44qK0Wf5K7+tqKRkf2Fc47GXQ1Rw5DI4/n1FtVhtHUmLI71ErsGf+p8V1fkFD5DH3yOJ
xmBzket/W2GVyQpLTpdWwaVf0DG8f6LRS+vnFdamJgWl32LyIHGgWz+tsEnTzcnQedFtnHhM/dfM
CImG1UHi3Hh+qdSdota12YN4Zsfq+x5gndUAJhoVHj7LeKnYYuFnhUyxatBdW3kfQmxMx082o6jE
WDtJTUlHnyeHYM6N4bZNK+NLZpQDpi7dQKVZ15D9jZXVmQU+nSK0ErffF54KtllYxacszs1vMsgx
dpIrcT8LCyvsSH3HSSeqWhUwt4jC6/Qe7oG/D2YSkZIMLNGdqCD1KZ0O8hqGSvBxaVlTzSWVeNKG
+Oyyk95kGCiozQRL74SoONE8x7gdVXTUvd39OuAV2ioDm+2qzp3wviaWBVCgGKfbvpt9j5V+yOqt
LPmNgbvPrbttKH2hfy4kf+gnO4I+y2lncD5HQ98+Nb0TxhebhYwe7FLfRLVByhdKNYS+1GFdbnUI
+ND3Ro8omoHDlAqjtgX+6ZfTiz8V+UoYXo+MNvrBA02wvrdqCurL1hMf/xg5fng1DyMGmSgy7T0w
boMKBNlvPeoYcyikMagRjTsFi1oky0/U/+Ecg5TQALzvs5Nocuz/wobhAA90dtkSD7pbQcHklkAo
tuKVHsNm3qCeN/XGSfX02kLocG75TSxjbSV9Nm5oVRs3BG7klrcbhk0Rh990naptGETJoYlUtxsC
6WzsKurA8IT6riKOyFwVh8fGmtriDvhsfQKTQVt3Vpl3wvYGzsSZc/IVE59VXdvOl4EM0Wbkoblw
6J3J2U5FFkIZmOB476pclNfgQXCRGXnH4fZkJWpw4fHbJAwQLzDzcKZiFlTeKtBmxXEGrqhWBhy7
IF+FbrR4ZLJG8R5JmBmsGBy4LgAPU0m1yXityLuuCbhWs9nrhwzkH+5tAaH7Oa17XZG5BcgyhdQs
rGoj5MAnx1E31AqSKz3FhV971w7w0y9ZpaeScaxO9Cp1J3JCPcyyBqPsWFwa4UbXfc4UyPHz4c3K
QiAtSTN024n22uk4BqTT1w3zMmYRqWOEhylOAbt7hkrpg0A+Ay40B6I9oF7oXR5E0W00Tua8Diuq
Fwg8+xlPtu9ihpPlFLWbOi66YV36TPmv5zlC/LAECNci5Gpuyn6hFRm5qOdVLHIvuHVyLLDrGpeY
Po9zNlxQQY0955BuEzLioo+L2ROkfc1gIhU6QsMt0n7X+34KRs00HIw0qTu8WCAu9y1TmuCkjOae
WGE832G7exezl/NMAaIa1y7ACvvSFrKZd20VZu0u6KbiZSTrrlYuvrnHeQb3uFd+Wed7/iMWd09Q
AHJgJZoeFFOg4mjZDgPzKE3JpqdGaA3HD/u8pHjgG2iMJ5tCiGvIbs380CdWXx6GJDQLiIvTuHFL
YV7JhsP1DNTnTuGCYAiovDjbxgGrmd2xA0umKt7Po3RPMdsz4qqDGMfrcWmD11gWKAUta3qBXL/Z
pmbgizVAKLPYBeUcb6xZyTvBCKjfyY7mA8eLravCyb2tdGMsNSJaTO8qpPyxnMEm4RIGg0rtaBB/
risdv8Wo10+yTvvXZb5Rb+tCKZ41NfYbEc8Sn7gj2mMdBMQgcL41W5BDQX3FH1AY3MRiBybfVE64
Ul0sO6B+2YdQJK60XRqreEoVpkM4sGurcQwy6k4dAFnqy/4gqloWW5/GMtrkCjsj+VDkZQcch6Kx
R+pL5TOxjE94cqBVfffee7lhHRx30HcOkMpN0OKqbK2wOmoPIy8ZBQy6oH9hIxQj3ovcb9Qlzayu
X2W1zszzUBfFGYOcE+/dqpAvVTu+BOT9aIQB0GluzMhP8Tj0RktjRx9j58jKjGD7ZDb3zKPjeg1l
ZgzuzJH6YuyuKp3mCU4oyj0mZCWg+5+wtw7uRbmJufvPfurf2k8ttoS/OqGeI1qcmqJ9+8OW6vvf
+t3f4P2CE05qcHweB0NlsKX5bUvl6V8obPQ4ozpMtr9bH36L2SnvF4nchIkPPLv3B3i7kr9wNpO2
B2jd/V4C+Q9idkTIFl/DD7KPwW6PnZRGbuUDGtZCrP9RYZKovFmLx/0qN0QRVt2agy+MJjP3DxGG
rnILGKTFEQsNtN6NABvk1ilb+XUcU6S2DIVqVZIUP48gPDwKlWhe+TTOqVLPpkdV9mZozM+BawVP
GfPIdRQ49qdeqRaFPmhvFwKKv4uKGHN5EQp9DpCtFX2KvJ32vIuTA/DgHFv7yEx2JNhct/KzGJQ/
XRlNxQxFOVZ73cccOZ5k4nf6upmXcUWXOgMascpk9yWeJzjVVjOufQew+WLInqcGMkDSTBtZGxCf
tOxehxiHNOCvPhPnhFV1KXbONOZtru1D4HOcXkv4nsm2JJX1ZFJFtwL/lM/Av+LeOSoHZriui+rB
UR0QQt2Ge2uMvwC0m7aYSzCfGShsq763rH1sRY9TIpNbB293fOCPyDPsBR+MPdxCSjRkW69qZI1t
a4o39nj0XxmIt0dIoLT+5p7cVh5FKOQE4EnNoa5sKAmiuTeN1D73H4Na8sHmsUMIL67a2SNGlrn6
oVzU17rFesVropViEzelnV4RPQeOoWs/fiELE24FvlIg9FrzHZT9qurGnJxhkeLVpH8y77KBcA6G
TfR3cPpXbdcG5ACCMtzqyJnvcWFQEoJNOqsPicmBseWQjL994J0/zHDq3IkZguJIuHMn3z8opqUv
5SynbDU3Yn70UkzYK7aiOoLUYLjpcwQ+IH8KkO5YbTsKk0exHdrUI324eHON5hgGNoT+LE5Zn98Y
HdQBV46dhW2nZI6AuFpVqS6z7Q+MRH1six5e7aif793Qp08lVOk6SYohXkfABhhvQmALMRmvKJBu
6HWaBSEN5sPDNp39fg3UhrCj0I8JjYeMYo94Z8725FKiNczsV4uLqmZUHzvZqzHz2f7nO3pkmifw
I6DjTY2Dkk8YsHsA5jO9msYw77SO/J3P65/oVQOAJQy3s1PF11UmjGNpq2THKdo6LfsEdlYmhg3B
xoi4VHRSXVowESqiK8Gb4WhUPJqWk1pP3mT9mreMCiozACIbtmKt2rjfFbluYbhTbXlsouFzjUfy
hEspuKocNkTznBnbGg8H5liGlWW3U8j6hM8BQS+Z1qASDMlJk4VMicKvMM9f9GhCKfKLEhuHwTgD
hdddU0MxbLxuCq7zZcyD87/cV/H80EaCMWMRmWA9bB8URWze8unjKyJVRM38sS2PoEe7r1B8po0b
YprQPGyHiiBBosulPW1uaT6sjvlgP1QyvU/Yfc6mT8l4BwDImh8hTbKvarwTrPV7Oo2OMOKsjWvQ
HRPz7QdsDNxePTVVtXcncqOWGFee3Y27ukxpY/LnBgiYenYkCfYhz5qNmaVfU2XAzM0HZrtp2D1E
4HdpszTBb1DIVbU2i2DknlWJW5YaxnFlkORaWRi174yO3Ek21iRpvH7g3iobk6I62GVWA+ZiMcAf
3Dp9R0giDGQZ3slhuTx1tWSS48v4EnptfOhcGW54Ksw7pjZ3hI638M034FTzywhZ5S1dVrOk8zUD
HhDEV2VpqfvIqpxTUS6oZjOmn3osvVddhS+GaOimtsZvYZuZh0A39M1H+HxwdRI8EL536iZwcw3L
+h0kFcBts+Mdk5j8kFPfcUQ0diwT7lURi0ETRnTaT6wr3cbqtd+TVmjjC0igfl21Sbs3uFA7g5bQ
C+UK4T0nDA+8hXE/Uy6wUXH22gTMl8g33MByY+wLoAC6nQa01NwTnWJ1Wc6anRHvYplIPl6h3kIV
XRIZ8naofEagJuT2uCUFnTg7K5v9B4zt55LNHkjyNn5i3PtkBx74ItG/NbP34gTW0eqYyZdmV+6y
lBpV9ti7ZqgX+sYe/dPnW6zUhTlltWfc+p5TOLy1MSIdjNZ6LH2dcAMnBT4fODxXNqwgynDlfeeV
kLLDZyex8L6miFwF4ChW2q0jvF/J0RJxUPY6WdbSUri3biP3DY3B9yOXbtEfAnb98FZ/TShseklt
19nUUvOoCQ6Zlu7PegKGWEGHcK12Z/eVdVU7sYvyBpoEU04RrpMpdfcput0xLNpDW8anPvKTfZsy
VcHeUzIcpW25SNI1yoCm4AIbCuO8Tr0rwfUi7SrcC7N5dRdmsJmIsVbntGMYPg19sS1jO/xc0p+1
HqwOaiaKZz6kT6ZCHfWLs9fPvFhjz9tadfvQT82linT23o/5wXOnlxg42Lbn93HAriZrogwRmTh5
NGsO/Cr0Xdr5bHvGfKIgtDIABos7h+aVHdkBYSw5rZoukK9+0ZVkhs0EnaFu83LrwsbAzSPz20D0
GOaKOnTWLe+1MhpA3BR2vDFNE09BV3bXFlnjdWRZNNF3RrTypXgKxbC8ngegUo5HcQDeDUNbzwLn
zY0RlFAvGQSqICIXFHf3OUemo9ck82ns5RPiRflZ1L0IDn6Wd8nOJn1EfRPpHWim+EPJftsp7YKt
9w5a6dYMKWls1dDeN3Z+O+RCrKtE3GXEh2+SkZgLGKldRwrrBBrkk9uo9JE+gRNx1nZr8uttrDyt
fmV5VYcBdtrbQgveDrZfH+UoAOYUfbh3KFZZuW6ZgFBU/LJN/wqeo9nmhivOAdmh59KDNosfxf3m
dHaw6eySzGco07fC1ag5gyDT3bmvlCqgP7iZftZ6poXDd1BPdBhTsJEbqxFC1h5Ge7aSkt6EEUF5
2HHBqDUbZQKmh2k2Vc/1Nqgb0nPxF86UnydD6HvPy/tPsum3hkd3AiQ1yjZ6XtlAqEz4p1GtwvVc
1opyqjq9auaZIssO2u/c5MHZpLSjTVCTBA72LREheKeZhTPJcsPujuYx9zBrp/rEqfxQ4G167Knq
25nQ06gMnZPomsP2lypxKQdQmFSQNzdd7XdPUHeZXUhvX5Jq2tgMAbd+6fCCiDyHIx8VfKFtGTn2
o9i65Lgo14VlV9egiklWt810zUTGOwyFOW50WL2nQWauuzGNzP9P3Zk0x42sWfavtNUeZYBjdLOu
XsQ8kYzgJIkbGElJmCeHY/z1dUKZr0pDPmVXdW16ozRakgQBePjwffeee67r3npggmyx53Y2WRme
HuIcDlnU4v9wMhav1ijpg0j7GFFg2wBuSJ7NQdnTsgrwvy8MZ7Ifiti23src9d6chKCYZtYR+ijo
K4aVs2HoeOZCXos9LgmUTtEf/G42cHKZq9IWdyEHFZvPbam68BDLfFWw81hSQ+qjmDKaVQzxUXWw
BBFkRg/SYCOKkCaXy6Lsn0E87z0xfK5Cz9s2tT+vCl2P647ElX1YVjgnRxd9gWNueWt4QAlckElf
r/KqShcc2196DXdQzDUoqDq0V25eUXIKG9a/rNphqwXrG9YkvKPh2tlaOItYpf2BSixOWfs2jVP7
KUE0s4XMERyTuKiOJBAUy8yXD9Mcb3JE//cq7p2tab3RGWLDlIbVGg/ikxVR2cVqif/NsUFy1fWq
Jb4m6FOa+d5Urmms7eaScVcolIJQTqxlhS6akgeI5JySIjIqdwFNhWLnVXEyZ/ELoueTxwZ/YwY8
4kLWTyMe47VvynrhAqgYYAKsyA0oVhxVUoaH4UB7xp+wbPJqX1XOvRwKZ4vc8z0vu6eqntw7w5sv
IIKpMdPR2ZB46SxVDX/NwWcHIFndGNhcN2pGjZ0PREPovCieRg0wVgjKBCRFOGQ10aizK6wTMSnP
CxICqxMW0Cd0a+MGAZlcJlWYIMih8DD6MxpnRvmYeygeHWS0YxA+4U4/NXHn3CpH6mXXkJPlCrJx
45Z65FwtYwNQ2Oj0d5RY481MwM+TAkK+yp0uQgVNGQgZDRSWJoCYbqT5TRYxuUxDVmykieDTC8I3
s1URGpvR28Yo/S5AAo2NbD1riVOYXY9VyzuzTm/LcepuBRDZomqG5dyqbBE75nQrUnmgl2QuZw/P
qd/3PTwSfzjB5vxccd7ILeOTCOZX3IBb32o7JLkswyLNNmSr7sMg69ezYQBb+GoEDSUlj06nRXTp
DuT8uUnsYznGTI8xIRyIJk181Bxve6Hsra37raiQ/RBtfgwsmwU0NQ9mFjy5fkz2aDK/jn73HnbR
W1VljJ/KvnT6hpwVlNWzJraljF4MQ/SokPM9jKl5Gdn+CbDMxwDlrJKy2mYsjuSIBPVtGFLKNkrT
OjlOfUkHdmdGm5pL3c1tskAkZt5mYUVM1GycO68BEJ0V48ySkIbcLitBszCNOt5MQdDuFSP4ZVKQ
zjK4YHY4AN+28QIvBifXgEvc4lNepUW1pihf3LJkIU0aKztng1cpfyViVV4GfSV/GiMIgtTLkPwY
EfoiQe14WWW6/iQG65rV2gM5d+vmaejwifY9NX921dle+nG5BcrubOppjo6D2XkbVXaPk5ojYpTk
nQy69FwmhvXVTdruOMeJd6jtQO0A+GeHrkIz4uIFfnRK5LmBEq+c4dObrHQ44Efm3TxHABjbKjrZ
ow8ZgX7VDdVbZ93M47i1qxHkRM9pCXyksdHSJ38ObV4ImGDblxTMo5EuS9Fg8UhaTX+8o4hf2uZd
5HR4+iGbr4kFCO88S3tXOP5bUHRyQf/01Y9ynhib2hsIySUWtWnvqh7a3NDfWkXFtqKNfdZi+UKC
Q7KCX2cDhACTb9RIDR32ldD++fWthLLGZyeCWsNwxVXgCETBehQUFyF/x5WZ79k37v2iTJdgVvoN
05W7ZjYn4KBwyzXyym0a13ccpoL7LsUlzlGYios9pp/6TEp20o5J5jb4yGAxcFog3UgeyfkhBzJL
nZUg9GkByW1pAClaXFObjv7Umgjs82TXZo61hKuNAUS35hGVn8ZqYH9tZjxo2E2RKMQfxZzcwrcI
1yC0i3OqeI2YYvCRZ2Jt5fmwNAZSoAkP16usCYzjQMc/EQXu4Kq4iTz/uQpku2V/3SzHmuHfjuOm
tMxtNFDvoNfNWcYFKtBlCb8q6MQiSfSXuaovXqVvpnrCA38F2UKSpsrAOUvYJdpRQiYGHXN7xDp4
drs045FZ2TXDXUycwnrOapdNy3QY+KQuO4wJC7PTzJGYhFdsAN96P0Ww5+4DpzmPukKy3U7QXRu8
H7V+Jn+83DjduOaoxUi28Ofovh1QDSTm7Wx1YotUjjLKzKLrgK9RtYUrAPUyQWJz72XLhkgYyUFn
Lj80jkHZZBgG3DE5frla3EO4mrgjogUyb+DkFQzLSHEc1IS+AThB4mtxSA0TCIvBld3hlG8l+beX
NDJ4kYG7bQZicTxy656QzJz9WerVWFsChKKJXMT1IcIpMgzYKBvfumULDjjpIw7DL4HV3LazOGaB
90r/d1Pnr9oqtlA1vkL7rjnmJhOumjldtgVJh2lJkkadruam/1rrK5beyF7ixojXjYOfCjk54VTw
BfI5oFYypzJakRZpgT3HSsKs9ULB+6xiJuhl2ylvJGLI8e+KrhcEVF3bSmOUI27oOZT3hHXwTazk
NRIPoiHrBj8VYRSrGLLp0HhHyuhHaKUgwEfoUgQadhuqONGBJctdEJ7hgyGwpqY7GdWstk4rciK3
PUftk7wJzwGzGj2C1lJuwda4iQOoCLOnHw0ANghzgxZBLXTgQdGLjim1eZwRJqYP0SVAIKXViAX2
m8klv03BmZzMU0eA71ubjX6myVFGwam6PwSL/9OKsu2X6mrUa//39Re/s7lgnov1//nxy/aPr/Gd
X/19P3yx/lZDv3Rf1HT/BSoJP/qHQ/36nf+3//NPx+DfacWcIPhtJX5ffk5+CtTBgX79mX/U4Z1/
9aXL0u8gHUDIiUbhzzJ8EPwrZRiJ9tz2r9X479yGyBd8InMwP/suVW9OU/+hbLB9UOOmef0xTF/f
KvT/uP0/JaU8uX9q2Hecnx2z7BLwKXPKcFE9BOIXy75A8zrHo7EPQdat7CbPX900JJy5S0xBwxgJ
MSyidpoZ7desyCwiMd2LVXEzeyErn2WVGYnsSf/Z7yzCEMKxZJlJp2oRyYwzKz9VrMYq1JuinMuX
woXDZaLQu1PJQJcr7ZV9A9s1mMnLLqKCRSj3tokXPBClkt/jL+7vzP61IE1xwYYve9a9qT5VGWWE
5dzn5Yymux5fW4JtRtZNY4LABNQtBJBZ2uPC1vgp17XXZG9sHO1oYauCBXaC07GuxIQTjSQBqF+5
7G4i9ALIm81wdlauIntonXMctZcK2T2ehiC1t42MmSnGOIxPdur3wRqUcAIJt8Sxt0SKXr3XbV1/
qrQ530I0px1g5+0xku3wTohN+cnRCaLqPoimYzJkzWWq0+hVxIJlJEVEVgDN6TvyIj0YFMsxCQbq
xmN1du2J5AXweFeFVzH4FFiS7Dawi/ECrXRmP6NXU1vtEbJ1LAAZHokSvCtTwnYQiX+2mhZBfWoX
7yMh36w0RXD2XKvehzrVDxi82hV+2nbtDJO9C+faQn5rkKHiamjX6TR3RxYQqMBzazWHfuZ8szAj
V0aLxG38U4CICwmyMeXPZF12D52TUYXsLOrRXdZbHxM/Cz9qox739eAyS+IxPA0zaytOc29RkWxH
ki4BcXNkdR/yqxFi6cpCISpQzZGY3v6r5PyXIlrQRrZqcydGcF7m67qRhOKWg2SdtSyqU7kxKguv
B4Lvhh7/Gpxc425JRK8KtjND+5KmOfr4IWwaFAKNHZ3LgGL8jqZVch/Xmf1BREWCN87laggu1QOC
5HTTNbFztETam4sYIcaOoylelYmcSqH7ZjfAJ7+PUJLj/0jHT0YZqQPaPvllUIOvNh4Bks7Cgq+Q
rDEmynuIxvOwZIdXGdCwbe9MNbEkBJAsSOw37Zy9O3Vly0WHxmdNFlCxki4ShaawykfeY/ZEckZ8
9gkdvmmtKT74SkDFsqqhOcVh6awMb4oK1Olp9UjmCttHpSs8LyzCJ7RDDhkdTletUVvUt2npV0mL
bZZP+cextFKHXUmErorHM4rArA+S8wf/qUor0gQoyX5Kvfu2kqOZn0rTHGkIiNbQ9MgG1KVhP5vh
PZU6ezqQCEB/afDOFqlGnCL9eUnNIlqgwJYPY86nZ92OXf4JsdS0sPIQnLjfORIHbC1ADxet+9B1
bnfN27E0FasJDn/JfoYa93jSrhdvIQK5CHvaa/8Eb74M+2yNrYuhyOflPmxH06fa2OdPYzjYxcnr
tJme/WsMoFw59dyZhAa2KJNylt3SpdhKMM/QqWcHxPbFyALcyiOm0L2t+kOPUesGGrPaFmgPV/mY
z1u8INOlqQKx71KyUzDjRPtgavMLhRN1T7rfuHSgbG5ClFZrv+ZF2pT30CWCHWvi2wK2V1dAA0PB
RCPxUA8Jv8k2mm3nh81aJlhXw5ickRQgOPFI5IGYCytgr0WyygDnrHWeY0oq+7BV1dLisWx8GbR3
iel8kl0drTDEwIQbeuOGIl24o6lASF9nfiixOi3o2/OSp8+q7enS8QxDbR5TfErTEuApEL42fhrt
mDjFtHqmKOfvwU+9u7wxyCXiHmCEXIU6f45sdecNaXrWTfnRCa90relIfL25AUz30Ce4Y4vR17ik
6LGZA2dSCog9BKuxBpQUW1dRVonzr28bau6xd9MkVntQdnukgkLVVSJzo/blrKx2ypqFQ2rdyofI
esD06iTcXj1/iglAviEJwNl4mMdxfztHj7dNFgWKBdPoynvEetXWcEtjC4aG0TRV8y3EdOrsbYVP
Nkjc+tJMk7y3Z4V2LUp0fsmMkWhZqT77CHsOGHKs41zIZm20Q1BwChit6zTbkPoaMPwefZOaAs32
ipKLK9Zz0haryIumW0x8uOp7Sz3NWdRRNXTaWyGTi6vwxNk2kCfV9+1toTj2qCIvHsjcDS+uCAmi
61SKSIocLIqVRxmaQKiFHb/mY/ga09W9CHB5ZzHK8Zio1r73MGg/dANCKm1jw+aYthw7hk5qmB9I
wEZwZfBPnI6w4j3+UpH578PYt0hjJaD8boQoPc1yQxku/0qX9RoUskb62GHKc2yM2B3qEuYY45SS
hCYW6Iuae/xL+arxyXC0fcohbijqrRzb+N3Jcz5bgL7aJQCaewZhDtHczM8pUeIgAvCI0mzg6GCZ
Z59QDYqcqdoXs22fczJTrqlWnCQH6wWXMIx5y8geoAdxwNC++KArBw/lIDJOSWwL8gX7Ag8FgV9u
0EBThcLUsrVqRV+y9+TBbYdpVwbJuPc0S+SYzd7eyJH9/+Ga+Z/eAd8k76pqq6/6xz3vt43bf26I
/3/aJ8vg6m/4556KG9gu2HW+fNu67z//279Yf/zEn7tkD0eE7bkcfoXrQUqSbHj/3Cb7Fttk4ial
yyJuYQ/6T/2vD0ka+UjgS1NAezIxW/xD/2tjw7g6NHzTQsiHqvi/ov/lEt8rVRy6+xgs+D2Scech
pvlRqTLh4LH1BGKfugKoVHe6IdTgu6fx58b8f6FPOFdJqdt/+5dfL4EPhPweqCL8yWz6f7xEOEAB
joScdz3JNdkcXIOGF4HHI/2PZ/7fuMr1r/iOFqTQzI5uzFX88qU1Xqrxi3aX/2+XuCqpv7sECgSn
rHou0c0X37xM1Jvmt99fAojmT3psTlgAU5B340/zHbRFPz2ulpyF9BtpxzVK9V75HpX6xBzE2h+4
tBtydGAPFh7MnG4DdQbSElp7XHMWt8js6octvlf1LOLZtpbJjGdWaf8i3KJ3V3FPIJ8k/WaDANVc
2ZqqNwk04UNiiitXpOhSJDQ0RfzUT4+t1/sAQOsXlkc2XQGCRVaUXUdFHI8+8AIDIsQqIwPvJq+J
iM4a0sW9RHFgV4RExmbuHynie5+Mwi+pRLhTfGM2hnfMo3xazrTK19BOWKOjohvZlel8NYNgOHWS
sjrBPvkqrmP6137z7onCP4RJgdXZgBnZ+nOxhV10wviqn8Zyci4Dfp6t0fn5urJVuncKM1vkneVs
2ixoEC3X1k1gZgg1bXQ/oxj7e3R+/JIs0CfKJdOaOHoBFWNqrZuQ8+KuooSyjAggv4RpP7xLzY6o
n21oXV44+pTGU66XzF8Gwgk+EqCk0lUBPvXJG3AysUGxvig1QlpyW0d/NRoHvuWY5vpZiiSIN6On
nQvSRH7R9QG7jnVTTS5W6kJfz0iT662KOtSn3Att9JIOp8eQtMd6yd+HQZ91AjlWatymkfNFt7Qn
hklfVVnjkzOLL7KULpQOlxzkzkg+EtWa7s2p4ZGouLG25eB8mbGwS3LmmpmMCXNcpHnNS3DDWT93
Jr8PrjeyZAoqh0K67XNyJePQsfGPRdDFN3UxhES0K2vbtUN8GXKBWR2d+UoqBG0D++ttBU4SEhaI
EsJbpnAdELaTLucc3b6LF3Y3Wx4XELNHiS7V26EIsl3qpv1DVs3dA/w6vllJgvRQoaBRizh1m3mY
HQJEfguCBTsAc9K5CySPE4GcFa4KVYuVYO681aSipvtUeAVlNRw51JcgzlMADq17kN7RZYoS8yGl
pzwu2Ju6d9QD021MPOnWclT4RqmWUwqszPBWDJK6JXQXZPCOVXYAAELnboqVWFE79JbUYp0D6TfN
qYEneW/Bbd57svbOoWEb27aGB+1bRXQaHPeZHHH6UH7cssV1e3PXxY0n0CSBZ+hoZ45LLGfhm2Yj
uiD3qNILm8D4bTXFwVfIqMFXIwr1smWTdlQgnN5iaQKq7EBXLIiHMdm9aZqWGLV4HqGZeStrHpHK
tTzJth9z1Pe1ubM4WO1ItRenHBXwo8l2gWTBgJ2ibbjWNgBss6UTMHwMRNi/lKEbX5Dgm7s+Ebm3
ohKbAANLehuJlBW8W1mrDw3y79vOHodXZdslhfpI3o3WbD/mUkPlaVvyo8bGco/DFQduA9xD7ayC
c5qo8hUB+3Ahi3E8jwipbse28U70z6Yb8nXdY1bb5dZq3H5JHcB7qCc7WOl5mjl9GUG/xNLCBRrr
OnnlItQXNZs4wjmpoaYHP+GuoEvSlQgHk7QOTxeLOK/ihwYz3Wd39tqd1TMJZQYieIaGuxopJVFx
qNst+RqcNNsapAKrirPuTKeBHeFxeiajF6W5KKgjRT21GT40MdoliRdQ+OV84K+NHgWoxsOEFpyU
RUGKuBuiIkmRy7PpLVK5xxHtbqo09Va+E8m928pqo70RGYgZGVtQl0nBDQCBJsE1RaglTb3mYKL2
hjJRBdA/mzYhMPq1H3bAtYVJN7kPNc9hrGYOKuU1byBXzdvQaFLpiDC95JUTbGOSZ5eaWeAlSSRx
n73v79ibAsQywVjRGnOPorTK7VAltDECaA6vLXlTb9ov22mRyyT8ij0+f4ZHPtxJy0Q+cf12UXou
TXQqvNMY0XGYXX+4G+Z0vCPCCeVXgD95zRj+Vs+BUWShYoR0wCWxtoP88lqHvt0kAHHZub7m3en2
g08HdtW7Md/qKNuge+ZNN2UdpajPI3HvlGP4KXXi6rlPCqKFZFdukbiEONcttOqGWSwH0qiW5tgR
YVx1r1Cf9D7wPWwcUZe6qyDMCNgZrvkrBGzeSo2eDA+Ka6wVkgawqWN/YxlXJcBkVeMO2d4Elb+2
6DJwbCNcIMAxk7bWCHmqYu+N5Gqe0ZlelWrm6M07mWBlt8bW/Kjbfr4kDv7RBTCVZOnWQbn1hyuy
nMY9lyUyKTyMc4CCTyHvqvzGeKwTbxiwxvPqAxsraeXbat/ldvxZWnx3lqfeQ6E89xhaldxGXtuu
0GrA3GlCI9iyG0W4UhvZ84A+Y1uWjfcgG89Yu1QplgGmom2UodtQ18WOmGQS61PIFYNH4Klt9XJZ
ydZeoOMcz7aanFeraPJ1WTPAqY1mpDGGwDZMR68hg5RfUtbwPdgB8E+ZNz8zkDCHxEZ0p9NOPpQp
6XGe0yImU9DHAmV7HzUbUrq2sOFP+VBiFWmLUm5FaIxnTVrjZTbM/ktfhsYTguFwOWt4WCuIyH++
p0yP4dfJ5I8dHXvYmA4ZCi4GzMcozJhk7Gw6YIXBs+mOyaeya4OLrPpxY5id+8HuJudDrwznQ+rW
0y0rlbehDWGspiQxVtBQ4p0fornCOaPuK3ylaK6w1VJkHW+/PXXtYsOo2oC4pGs9oSxBGkEnObqq
smi34jEtOwphFQNxM3LIPdK+K9elTPW+mLRNeQ8By4j3iw+xL6dDJ6b8LgysiFhvQGbLb2MZsjAe
GMNBCcd54zhzwrvFLxeui9wnVt2hQIcQt8zuzCYt9pDQvI8SpNpWh6bjcu5nMTRnh9c/N/MNEQ3z
zbVWuowGaYOfmLKYKdCy7gnbeFMZjC4mhWkv6rC8IydvXiWVy2lyauvp2QQo4i7KeUiRwkyEKFrQ
BDDxpxRB/fSOc76x6WwBEqkr3CNq5PFsIXRCX1KPd6hmWbrpT+utD+zEXuAT8rMVJugQJRVMujVr
U7+XKpqpsjltfYMGuSS80y+rx444903HhMMeqPTbI1xefddEM2LhzuvRyebzzTRY5DWF3/p3lkFE
XVYaj61pwgmkMM2O2UE0lvdMG2bU8tEkEQFFcZsgXQv6xl6gfy232irzZ7NjOBX1zLZaJtabGTnT
jVM07coZBvONeo3oFrBtbTRDLUIf/HlrXHbiAP1rvmB68g/eQGRvoCdFtQzz0MKe+hqMliQSg1N8
xUxH5PV8MdGhxhTzCStYhnzxiEAQ24wM4/7UaSNdhnzrObXpP1BEbsJdS/1ym5j2THBACPefCIjr
Hd35MQ3sWbrxrYU5j1TJpHggaFKtqwCg0VzHxhZsGbp3UvTEy1RexdSibB5syphE7yTGMQr7c1dP
PkLFhqjH1PgSNJjELYd8uY6Cep5O4YnbgHNjVsycbtSqTRCogajoSGxDomEQDof6SIFMdaS3m/6a
HWJ8qGeXWk1MEE8NSShrveLdL433dnbvRnzlGzEOxXXf1uyDmHoLIrjHoYpR/gOcBXpFqVDjHINz
CbqLvNKNzIKPRmmrJRZz+pxJ24R4q6JokdlKr8xAw1dzaxobPu1RpFAIHRcd0GJm7PJmrMObuoyj
ZUa1c+0lOXjFyu47TOZp/BJ1vbvL8OPPC3JQQCwh/n2ocUGgPovMBkOGiI9x6tXnEoTbR4C41+73
hL7WqLv3uve9B4g+zrjKEQbuu36aDyKRqNTRM++MOHPHFVlJztkJ1HxOI0891Bgh133R+dNyHBUg
VRLS1iNeAYh3cbwlai7dIEblSG7mySFKLRI+Ld28STUXRwsF2W7Ocleq1QBufMB6ThM2O7blG9t7
+Hxoe28sSVF4qYRbXfompWokcPadw3mq9hpf4jY14najAwBGosCNu8jAScIgVrzF1Ri6bw6Mr2tW
9TwRdK/TS+nqatPBNP/kKfZXSIlicTsFUn/K8tg/YJktP4QTAQzwIjv72byukJ5V0MgmKm43lmV3
jJPAgUvTEqGgbZcMqmY45G7UHwdjyt41mb4x/WpebtXp8Nz7dfG5aH0T54pFikibVoKPSO0fLCzy
JxK7qLQZHLCpQIIdQ4uJT38ytPNkl36xzkIXZB1F8vi2MqYvWe8HH0Xlg/mSc4DnNZ83bpunyxRW
HSxzEI1LFROlvugojq48ogiP9FTSXVr3ZDx5Pri9nNX2MHGqWFWo59EgBKuICNxVmxSPsIJoM0Cj
iJjlFxRugCTLiUOxVX9QdmqvMi/H4EHTvenQ6EmE9NIrHsHmVyc952KvVMhWah0VJHHYVNfroDN2
djsYxY7jkmd8mXROy2BQ7t7Co/hMlCI+VRx2W04xGEGMJHzKbUMTr+jnZ7aK6eto2dVT2mTNx7oj
4mpbG+5kLZKwSbItMR5UKukuEG5j6PJCCtlQokdKxpdMefRFOzUgcBbdl2gIyMSgvHMCO14ebXa2
72VNRXIKr4ZWI7udK7Q/i9Y28q3OfAJheVWnrK8HsPVNrW+BqUe3pEKiVXFwYazxwzc3uAXg7KlU
YBbxP+sSxn3HmkZzyBcZIio9H6ivdufMpMjgRHn8PFIHZuGCMmGVRXhpa7t6s436xUnb4cWZxoe5
E62z8XFCr4xysEhwnJnZa8NGwdzlD3BPBr2MY/SMLmhOCIHE1HpxZ27mHku1y4jfGSShb2NoHieR
0WxaZKoD4kBtdkefInpDq94uSmZCarBGtAmi0X/kqMN6EsniJSyo4NeR/ICdcjia6EC2/BZB1bzR
D07ifCa7Vt31KGffIgwvmz4biP1r7Sm9kXIetr3yeWJVEGxRSoEeNLCR8yT8D34fO49JT2h62iV8
YBVqI/wTPclInty4hLxqOxZnziDPTMjZ3VjP3qFp8E/oQXuYq8rwlfiumVCkIcCqifUBHdQMbAmT
40IQfLkDAdgsETCX9zCsI3a4CKeLQsNKnYpLmBje2cdctvJSD9p83NtfrYjMxSod6rXqkugQlqis
MaTEp9zN3AcHeFMZLac5NLpPKby/MM7abcF0u+5ru4bMMpqXMOy8XT7gNa90VhEwZecPmhmXDgrS
cyl7rMR5R5QoXYbRN72DHVXTVg/qJcYhukuxySwHNoIHJlID46bsT2zl/ANxi9EtoXYZ+9+q/Nrh
zUFEqes3u0nrT22gO1gFEUTZt8pMU/No1V14BB6QrqiWDAy2Vjx2whjRBKJSkOQdqwidGAYKuu6q
ql3s5ePM0SxW8racVP5YFmDJCneS2zhpr/o2WTx6osXPBy/MBPSxVI2t4IYO777LqQENYLFkU8Uh
qeknPORZui8Saa05TuwMIdIDn3/3I6Cz54JgH2xdVbRjV5ivKHe8twLfPK2TEK0g6+s0DDtk7a8+
R5AxnU8ETSEnzAFw4mRdGl1gvTsyH44OyT1rr7EppGQleXehtetxCn6NPds9u6YhLu0ovzajYzzD
d2ufhPBVvHLbqoFFrEZyzQM8VkbpVltTjt1aJE25gotDk4nq8O3vC6G/VkGFNOFlwTmXViD8n2qt
3gjisge9uRsc6ne9QTEuqSvGZLPlPF78TbbCLyXq4Hq1b/ZPQhshZP9U2R3dkX2Sr3A0RC7QS/5J
CiKf8qjOV7+/sb+6lCXIPQ1c4bpMfT9eymw9snVGixuLg+hxTEFYRGlv3Zia1uHvL/WL/oW7soSP
NufqbvXlT8/QyuDJQpYkcwkt6CnLdbbzUFAuQwbvoonGYlv1DK7fX/Sv7k9YOFapw7kC9c2P9+cS
liIMWu87wtHchXD4xyOhesGZ1Pmb+wOP8mPvgvvjA00Lw8cDDJ3px0tlTP5zXRtqh8UDTWUekrlq
NEG6zwQVTVp0zbmeLCqI+RzfdPk4/s31r6PiO5fvVQsFFRD5k7wi7IT506ghHbOOzSxqd0FhUIAv
uUGvGZ5+/zx/xqhdL2KLqy/ZvPaKfg6MIOVRT1oKtdOa0q0/xOwiIt8Ob3NhztD4xbjoO5I7K8Um
+feX/qvxg3IK6wXIDPlLuAYRcKMVCVtdiyTTurbRzFBXoRDsGyaqADtiBzbFOlz//rLXEfLzY7WR
lKEN43Y9i9bX920Wu5VeBV9D7fwmzQ9W0T8Rq0YGtMeolT7j9/eX+6sBazPHmA5aNCRj4sfLRaox
LUgNXI4Yh8dGNKRKheO6CX3zb2aZb7bvX+5MusLhBB6QuvGTLVwS5/PHu/Tmbnhvv43NKew+j5qx
aaBfQqjlmVvYC+YrYUIUk0BS/DcGLfI6D72lLRCm//yh8W09w8ZWO9uPnAuwdKr5EVPsf/2h8gqv
7SuTxufPfEdnDPG9FUw932YBDCG0Isg6WVhOWv/N+/urT6GD2vDq7bdpMV7f73dduWzsoPNi29gN
Q5OvxFC9eEH18vvb+btr/DSpJS6ILhZqOOlCIw5E0xoUl99f4i8HB+PP4uUwPNBB/ngfhJoFgxKa
CBr2rjdRZ4qDgGaHFHBIPsYGM0xT9lfNE22WmkC2fRCiAvz9H/HrR8824VQS6ANkmdLFTzOa49ao
dCrZELiOvkFX2lsOVtacciNt9lkty9Xvr/frc+V6KETJm3AF6TE/ffbwRZvBVNvNrihHNijedEE3
4//NVuLXD7hNDx19CqVd4BA/B9xIELNIX3Iy8DQilbausJfV/Qn+QfI3Q/EvrsRNBCAmPMsFx/nT
MJEteRLTFFQ7pjbAtEZ7RET5WKv0+feP7S9ek+U7wrR4V8xc34Sv3w15ry4yWyq/2s0k4qn8lTyh
ZZqVJGL9CdL8pyJa8esai3H+u0v9NF1Qo/LCwuNSXS8p3JcOmXADNverYK5bN305P00u+zEkv6Fa
NQ5RmCb0wk8QWI21noXGKebTIGgpoxXKpgBekL1zcIO0Pmh8lXvcB/NNmHMOdJrSJsaYbhHnKr3O
BQrOg9/n4+1QdVSwp87Ll5TZgPvDd/mDGPpPbxQu5c+rDis4fT2TD4Blu1fJx/fTCGnDBlEeHc+0
jfUHWZTmrdUH95PnJa/FfLWNk865UHn4SY0ZiWWIOelZe/srQDnBLrm0GlyhonsqQg5GILaWZVXc
10MALIjCUlFlDSHVA/XGBG8TsQ82kUYDOWqqF/7BSI1uOTqVs6O3Pay0DgQ8hCxdUcLzT5mDlgE8
G45s5uuVjLBs+RHeWdZVydMSBufGuTXfyEMs/2bR+ouxJqDKouBgzWLLf90kfDfWwqKHiqEmnktq
tKfekvaetz7uohRW1NVGP+x+P7j/nb3zaI5bO7v1f7lznEIOgzvp3M0kBpEUJygqEBnYG2kD+PX3
AY+OP6nZJj/5Tl1lH1fZltAIO73vWs96u+GxsLjDFwU/qgNeO54TKhu/sCigWPmtvafeWqwlQs9z
1xLtNvSj9jym9HpnJ0F09v6VTwxfdnO665pocd6eOepo7LW4c+G9J+P42KO4e5L0e+6Ipkp/vH+p
EzeJwIPZiFoH/z7eOtIX5bw5duWu6Gu6Ir1BE49OEGLWtKz3bpOBxWtosMPHNCnav3/xE/fJvsoi
Mc3hZIDO5PdX6qHVo+xUlrsmJB1XqvIuGgg58VOYLn96JXuepAzcmRyvHOdoQqQG1ESVkZKq4vsP
41gSM+8TpVjnlvXHnynbDQRTCKM4fejHnFjRVFUX9R1+U6MDQ+NSeLXSK6Ucd0Ph6fuf3xYuePY3
tkEX+XjZipJckCKHuRVZjbUD2FVW9BDp6TTAeT5CZb8dgLZusbVha+DQ0D5eviTakNjtCu5Ms+9i
S3uATv89Haw7qIIf7EHmsfz7/pRLcSx1uTXm/OO4psKKk7HUEGJYIl9b1EqDirBcL8dwN5U99h7c
w+8/ydNXDNiKQodl0B0vL7bwfLAI2U4a/SELxHM1GndWjRy2i90cUbr5Qarc228fELeuz0xhmJx0
e3//9p2Gc0cLZGKndd1hzPsd8PyrxNU/uMzbjc18GY6GFjYKHub8v/8ya/a+PiQJfzWWTlMjmbK0
97AdtPX7T+/tLMJV8FkazMy6y77x96tAJRjKNDWyXW1R0aLSs8zT7sUr3etUtjTUcZ5gr/hgljTf
rpRclYnDcxwHb8/xUAuLqQ049mW7wMGSonKM8aQWZtPFENCln0qa2MSz4CaDJ4IEGFMcWJ9G97Yt
fL99Th95o9gWEbkrb0j/IBtHCDYH87aANBXnDFmc+zkwlbuLsNB98OtPvhg/mA8/eIPs4xeDJCGe
00vyHdXpcp2OQXrQBuqc77+Yk1/ZDK4OjABcy/GYLWzJMhJVpDwCJgVR2u/0zLjzvfajXcuJAUtA
Intb5iEYMkcfgOPlVikkEUHmICyELGG8H1x92Lx/N6dmIEDelOEgcFPsOPqYp1Q3B3x2GeKhBpqH
xzI1OF27bpr8a5/af76L5syITJQlw/Z1UG6/f9V+m7g9gquMs2P4fX52xOheF3X48P5dnRo8QNpc
D0kuB4Pjz3ho4HpOFYMnTxyfkBKDFlvofKfZUm3qyPG/qVyke6qFzQdL1ak575WMTuHoxKGH0qke
W3YPDzcyr9pSe57SaCPSewHEien6g6ud+uA59ph87Jws3xTJcu7Rc4k52YlIZNvCdbxrZaba6v2H
+RrGebx08BA9k+XIQuZ8NK8GnTmAO5HZzu+Ufp/EerXRUBwvwtTqc3pznvoMtKFadlXbX8mxzPDB
e9Y29tF0TiO5O06UipUhw26dKx89RtelH51ujZNP3uOEzci0CIE4Gi512OiOKgpWm8GmTdDKZ6MN
QHhbmPgTz3/owCMtPRHTxCjBhGSqb/agf55IiQOIIFqMLIW9p4oUEJunkb0Tcx/vP8gTY42eNltQ
zwNSyP7w948/9/gNIFqrHRS872Iy2o0uEFOG5ORV4/P71zrxOIxXjbEzF2rZdf9+LdMYdR0YOlv7
0PiuU3CAuqY/NyNGexCc6ZpSefvBDuPEoMPzYLjsaFix3pT1+zofhzqquL3UeYyTSFuaqHboY4CU
tcxRfpa1IofbKPvdn98rJCLStNjZGNbxTGnDkId311Q7zmqX0oUgRJzkNdX4aAF1+H7E4fTB1ubU
m2TLRhnANDj92kdvkrGi2saW1U7TYU/hpEOVAIPwWsmg2BUuB+n37/DEmsMNsoeaTa9sFo9GYBGC
9kkqHu3QR3Qu7FqtdFnJlYUi9j+5VEA2AwRyQlSOF1GBPaktSo5oRlCVn5xcAmTwWveMaHPjg+nr
1DdKTAyfp8208qb83SOJKycqA7um6O66uPrhOPIOyn1NCJG8BmDY/vHhiAkM04XpgPVkh3j02oyB
XpvZTOVuMmFn6J66qbt6JagDfHChExMzJXUdHCCVZ2wc8/v8ZYsoJtLldELUdnnkPMCt3fqTvPvg
k7D4O45m5d+ucfRNBFoKesLmGgj6jQVQcHFonMa5MTu41GGuGp6iDrhY1aB7XGKQKsKVEQvRq+18
IAPK6FBDlgmdXpCLICwNYw0rJd8lVlsfJtuOr80gGpbl2IdfQqGX26JBnMXpFtpdH4X72PFpUujD
8MkxCLQHIYxIegoKxFalQfZWVTT1Vu+Ju+AANURXaa6zO6ySZFFmSX0VD168Nepm3OcOEs3eiouL
HiTYjqieu6TKmiVPOIMzR910ESMU3CFOBLqmJrEmX9FBLJwpsmQhSqkk7TbvP95T36Y959vwnVj0
KY7mT1c2sh1dvk1kws9yaJ99+CC2pW0sWC+hpqr/YNix52azR/mehtDR9YBzlDh7x3IH/XquOV3i
Edurtvxg8/q25GdTK6WxRS2TMl1wdBlyDWOCUoJyh4j8miBiCPHK/yazzzShLxCkQOA0nyJCk95/
mtbp61Kl5YlyuD7ekAWikAU2amoi1Tg9xgMwbWKMtGuMLnq+RjPDGUc6Bel8WS9XeYlIEAMkE7k0
+72Dyt8hXmhv6Z22MYDvLkOEoXxwYku/kw52kH51jJ6D+oAUMPMmMEmtgR+/B7kVGeEtgHgo+JMj
YbCkNri+SUTrlN+zanPxA8+H8YlcLLyxw5yC6Rj898XkLOOmTdeeBtROWs5Hr+LUnO7OGUoBbThe
yPzIfpkjEr1xijLrS9iIz6CGZtiTvs0MoELvP/tTc9Ev1zneGAHwLvIqgOjnO7m+JHQW/D+k1Pcv
cmpBdIn7oq9Av82dwQ+/3owuTVFJAFY7mk7+ciTri8P4Q5XFaOqb8QPT2cmLzcwHNr64244PEW7N
ZFTmjBUtdgtOotO2twlmBNWH7Dj54PGdmghcyv6sFlj23mx+83G03BQVFXyi+tpsPNya4fgA/uZH
m6BZiN0PnqRx6ruYe94cYJEQeMd9mqkROc+XfVo65DEuL9M4+FOt9ia1+FVlafHOFrIF8xNYNyRY
kgsQYWqIMPBd+JGfbQLgmZ89LEHYM8IIHNX7b/rkz2NCpIxE/Zb29e9vGuRBo2Ux2xwlxQ8riO5j
s7/NLXQk/8F1QLtgdEG08WZz0PTaGAv0eDtOooJqTvtcjppaVV39wUJ6attKcQrRBklmAf/6/YYs
FeDgQHu5a/GMxCTu+aq8rivnkPrGFflSd0UefFCoOPUB/3LJ4w1rSggyGj292Glq2EZd9SOAVxmF
7qGu+g/OHNap75cTKU0yto+chY/ORa3ygQYMXsE0Y45PbSxeVBK4S7iR/pLybbQkGSBZFszI60TO
XgPNmJWZNaI/SJcP5CDFD6Ekk7MzcSzgasNnFLf1bTQF0MRKwBSgAfzN4Cn/3neYNbFINwimtIYM
42wubVbmi65M7CyAXwehQyvqLpHiiHXLli/xe7UoRitZgyUwbwWiaxZ70/ngazr1FILZqUuJg+/2
uAGb56JpSvwJu0lMe3IFSFbQ7QdHOGfUTB/IYlEfXPDUK56dWQhlPIqtx49dpEZEDizDJJEkS/ei
q6Goc/pdWaDR8e/PmvT3B8yrduJoQ4hihmAhk+HCMfPoTUeQTOiS5sXOLaZgGauOrMXYmGNyRucM
YFd+L8wCmJuNcvLVLkCGX35fdFO7BngbbDWlUK6//6NOPHc2G7MFOsAY+ObIG7ijXwABzXdZEJER
U4/uRRmzbRzTqnlIa2PaoYv8+v41jRNFTFQJVH3mWdt7c/aNBmeCLcaIbqYQKasFxxRBqrVpQrKO
As+FOOg6KCedfB1EdQzKoclwXtg/XfX/tu9onZgrZ184cgzgSnN84+9Ti440wi3apMC3nFq0RmZf
Q2Ll0zXa6tI548l4+zZFjYzFCnx2ThHZ0GApLIhw6z8pS+mbcQz1x9hm420SQv7ItriE/sgnhWMq
2yDqc7ZI8n+QUbZgyu7XtpvGa7TC9qoGe76LXUmkddx5Kz86M6vMus2scrhi2GJCgykxPcR+Fxxy
3fuid2P2wcH81P3TAcOD7s0d+uPCEeW2NG9ai/vPs+E2Rpa2G1xovYmhxZv3X/qpSyG8RmuAG51l
42gDQtNJymJelgIi71ZC+rObbxDZIYjz6OH9a72+t+ORNld/LU6vLIPHx/9Sc/NOFQmHg94J/UVL
wxiz12Qb21BU/aqEo39mVHr4qR1MdWmaWnRttlBEgVGIrSBueP/6g/6Lb/gAc8anxdj/F0lg5qj9
RDXMoLb/+39WP/JnnKk/fgU4/P1nfvIbPOcv6Ag2CjzbM1xUlCz+//AbnL88Ri5arlkd9yvlzAr+
YhsIwoy6BZM7AL9/8Rss/y+bYrpD58T5iXY4opq9Rzmjv84E8euHBtrVnYkB+lz2oR9zNKVnKUlO
xoRmZ3TH+BHNRClWrrAUXqWpIJXcq0lKEnL8lFcmprQ87pdocgICunWxQRldol7HXvgYJl2B/xHS
+zIJdPVjaIks8fnLlwiNMNNHLUwpjfCtLn+ytZpVqksAf0MA246WHq05MhLnyENMwHU7zm3aqvIc
AfR0macOTGy/Q6/oYUe2l2FKvBdNyGwFeRTlm0caFFHlSAoDtz4DBZYu3AIoizY46ZaoRdCLVu2K
PSahcF9BJr8hfMo+kJr5BB1Ae0zyAuMfgZcLm7DZbReY0Zpyt7UQfiOupqHBQzc018DJvsPu5SZD
7hT/yrWNf3gTwNxZjQj6F2mES02PshdRW4la6EFbrUqdtc8RCe5Y2YqNnLg6OZDXrjXoi8RrL9oK
E1lnmteJ4d+FfXdhhIjB46G8xVyPaUJhN8uzsl9Al5z/UZxXY3Fu++IxZHJfUuIdDlB2nogK27sS
QQjz1HU2Zk8YiYlbq6rbIdUmXDYl5gIrjgmiJzui00fWCQozfIJ3gxWu4UpCFg/d+SfIhYtibRnI
wdp6k6dj0dPgsoLVv42A0N1XY0eSzIC32ipzsZQRCx/dpWEBvxuIjl68NJP4hOR22oW2dpgJVc+V
bdR3wM3h2SahaS3nFrHyTfEpV84u9Cfcwk4rrwghqR+hKty5TVJtq6FOtkZDVoWLJXs90S/bYUL1
ES35nwld1cAeWepzZIfRwS6qBmkpHj1qSmH3TdPlnOwgdeu6NXPrskhkbKyUGQ8+sTZyWudxeWtp
BuTvmlzUlVlZN7Dygk3jh+XKsmJ3GTJyFmmC+j/OMZORTSeDLUp8XFqRMIxFlGBNTOmuLlq/dys4
WUN3FpGXRkBdrTmfPVslZ3bh6gQMtGAnxpZdMDi7ZOXwLKuN4dch3jrIBmdqlE67r1IdqpWTtuML
OvlJw+paVfhUcZ5c5FCO40VU2hkeNeStkMGipShS4/a/E/3/JlkKds18SPr3M/0ZhJ7uWzb+OtP/
/EP/AC2J1uQTxNPBpP46nf/Dswz+Yp84i2WgXc9SQrbyP2OlmOlxnQYGujFrVg7pLA8/ST2WS6wU
rnKKQehEQN+4f0LqeeXk/DrRcy57PaPRqYHU8+a4QLZoXPsTIwW1EMEjc/3uWhnRRBot01YiveDQ
618JDoFGKG2b2hfA35u+6ls20EW/taQhtxDZdP2DSjbdoqM1yKfFgZ55bqeaNqf+o6I55qHRyUzf
3Xu9I6orZlT9CvIL3DzijJ1sYXTVbWLYmr1O6pAQIhqDmugbjpRBF373KeVdNwxDWa/F6BXeAzND
dDnGEr+WHTfGF4pRrVuv815MmLVcjTRBuAr6FSg9aLEr2201n6S+cFrBYCYvcWXkys6wXdpeVn+O
xz7aVYNWpAp0Si5vCN/Lx5XtNSDcgEEGB7/ujBmama6HOriT7Jbrbh0o3/oEpqT7HFQiX6haFv0C
XUMOQFSl8msxFvqNHVpw+HsbdvMygSLNCojf04A5AdEahWOVZ5sEfXIONtKyr0tkkJmK1Kasw3sy
PGE9JFN9wO8FSqWzmm+JHtdXQYFl1E3xO0fVQVRuc+eVCabqYBi3XtO1ZyFO4cOg9doq8SbImTnk
xUtpW+N5GcUbLUkz8Kbkqd5odvBFt1LM/SQsVhy2czjSISZKKMyOutAgNV4D3SH1yovHZq2SfjiP
vOlW76L8qh67hE0EXqtFo1wDv1um2V9JnCCUSMQNrknHnpadpSfuje5n4obNhMVR3y8+Of3ksdGw
aiO7YI1prM8ppyhMo1oCTFyu7TE0CYjI1R09SNad2CpRLghnC3q73AiCvrKlUVOGbNB6oSnxjB2L
nFgjJoGwPumSwClR7e2pVUtDRu41T12e+WTNblIv1w8RPZ7DXIQ8xIaeR6uw1PNH0RrNXeVV6YtU
hkdYTKeJW9kk06VVmsO5ReHie+TF7sYOW7mGWJosAFC2y3wkStFMUENjY+vtzSTVIKF6i/g547On
cVkPJLeCBsU6p250r1eXASnOZ45qaGejVNxirs7XrYblzlTk/0wYYG+ICCKPRJ/QgdZJzCdNNFq4
UX3WIPqWtvvo8JcstYFo2dAPujUhqMazGZEPVaTj+APWQ3jBecZe+XiIKfjZIGxbkCJfGnOc6mWI
lHpv9m5arypljcR+APEYMX5iL1t4DliWhSkLz5xhTtg3kWKOK8hM0QSNI9TuHLgV4Ku1vN0HsEfP
AuFUznrgOe6pmNeYoonGOI8ytzwD6c/TA6wzLe0+xcPWExsxmg7Bun5ofyuUrdxFgkT/blKiPA9y
AtQWYpLZBUtluLEqhK2mn8yjK/alzSHXhmPQu7mFnr8N1LVHzKgDubxy91lbfw5iNX31+mlYh6qx
94GLEDVxx6BYCUOrLpkJ1Zc+Hn0A1r476ouC4GFjRT8pm/EHJXj+qqk94DZegBdX1gDLK3bY/SWM
VxSnxkTnBuYCQmOjJwrjfKy8Fuvx2Pf7KnIrZ9UwiRTLNPTzK6eq3HpByq95Bb5VXbt1D0pjKkFt
Lcayya/IjhSgan2q3Kh9K21TNwaJW6Ke3EuX6eCME2meLCCjF/dElsubpCMakOQI07oIZ7Ip2UFA
Tj0L3mkyk089ws7zldEl9kqfyajuKyS1nnmp/USWBTukGO67yj6D6S7v2JUZy2jsCoBSKmMnOwNY
nSbLvqVRC5Y1eUW0auyvPxEllmuPeAs4JgwSnqv5inb1XjGvkajdemPP9Nd6suQBuaP6EvkxzF96
2zf0JORuABw7aa5WA1iBJqu/gmVpVtlncdCnG0/19a1jVRy7Q8ONr2kUUP/vi+TGI6DK2DV1E32i
VyoEHK6WHCUTVtJTNeqE0NkGlv5tPbNvw5mCG8tAEkRHdudFC+YBJLOhnJhERR9gYja28ZU2zExd
p2+4HIeX/oX5HUStFquN9NzmydUCLhEF+nRuMzdv0pHctjoz8VkoWL7MDcOeWKXwsZ9JvyiSgP72
M/83gy5Cqkc1sz2nWFsGr5Dg1IEXbLyig73RnDHCDURh0J0cWfpWdmet74Jk4rVhMo7PCr1GtA1D
eWn2hrduYvdbagHBnEuxy4yN+30Cy3SfCs/7FFixwVWLbyYADz5EJ7OuBvKN05Cpf3Ly82j0Q/jH
FTkQBDS6jjYsI6Pg9KbjoxXCTi9H3I1bu9IEf2AazKuSgQ40bMYwO90c3Gx2qD9i3OBdzT8SX9ee
cH3J69q0hjPbkUT5AbMC8+wE/TeMus1ZZjneqi4q8h/Yl3yFR1994yt1MK+/kqNtOLj+epyB0k2F
DX/BclqfWf4MpXasGPo08T4eaKVRG+0VsNrA2oy1lhB3BMD23k1B1KzljLe2X0nX4yv1OrJnAnb6
SsNuX8nY2MfVM6HOc2vulZ3dzRjtZAZqs4XjdcXPmp32V5puZzej7t5m4A226SuR27Jr4L1lE1sX
JPbB7AabSZ4PuRfwo+PqaZzh3m0H5hvuNe8rfKV/oywunyxHFvydwMHNGROuvxLDvRke7svGOIcJ
wHQ8zHBxcCX46dl3wRzP/RbHNZ2M7NkIPAASmNud0ZjTg9JA0E4INfrvysf2ZcHsjqG8Ielfa0Qn
3qhYby9hRo3X2E8SQMO9TupOY4D+rnMTBEvT3ESBYrF2fOcidnAKAG4xzfMEk52zAlwKrlTZiYXv
uyBdPaAUsArpyH9T6SC/+nj1cSNMWnAAWarmDaZj1oRLVcGayOjWXtSqnvZ+ihsEl3rnnrcFgJmF
SHKyIgZtIvXaS9P+XBqTA6iAeSRd1qXtOku2J/WDmRLdfd1bNuk8HYv+NaMW5IvONxAiNM7dQ5/W
rASoFEq5yyRM39WggFyxtNrsv6rc8m+HwaDBJT2iDu10dM8QKTDRxoEltn7l5ulFDT8HPULoFSCg
/eG+NgN5Y1jKe5Khn24rFysB4JNM+2YboXbwIS2VW9nUBBloUaFDPDImlgzpxd02KYTxyQTwXxx8
kQRXUeeJF1KLUTzmOgYs4SNXwObRa5j4O1cnGlnGVnvmAn+pfspF/lu/+6B+93dJ+N+f6pZVXtXP
36tfT3V//5mfhzqOIxTwCAUmBmAWafiUA38e6ziswVLFOcwBbS4Le5xb/kkLBs2KTRtp6Kvz9fUw
+D/HOqTj5uyhdBwLrULwJ8e6V2PRL8c6GopzYxHjIipNPC/HhWK9iIUeapN2xtQg02ADRpUw88e6
J3+3PqR64SFtyOgjxSmbf6KtnXOo24UCFRJQe2yhKI+2oH4SEL9kXZQaZmIKcRqBKXpKZmVeJ6h5
shRg1nZmKSbJuROpnjBINv5p2O1COXGtz7rTU7ACateB44zPjR6eAQRH5XvaIvbBckMb9sviMIve
u2VmqTwBtgRxSv9icppplzDQiDe9hbqByXHt25Hyrv0Y0lFwRZIM0bKBHeaLwjfJTnG6kmko75hu
xgXzAplzkVPhtvm7t/TfUfPBqJmtPRSK//2wuQCY8/wt7pofbdv8OnZ+/sl/4MXBXzTlqC//86nT
M/mn+G39RQ3bQjvqM4TITWZc/TN4zL/4pml88MdQkKLB+FdNhPgPVK1IMtAp/l01/5PB87ajM1uL
0PIaDhfTj6VKgTXCnxGa2PlJ/hJXEQ1Kn/g7ti8f9WpPXclEDotyGD/zG61XXmJ9nAaDK1FEXwBM
ehJlNRD0FHcfVVOOayk8Na6BRhnlKJ70+Zf8ovlhUx5ONYdLzN+kXYSdftX0nLhdOX3QDD5xSzh9
MWjPbTf9jYikpwMVVPUkdmOTvWR59hJqyUvKf/7yXX36eyZ7F//sG1zG8e1ZToZo9KjBiRMSR6Uz
iB2KuGAd+FIu2O2SbDAk/8Gj41tlCsVrhuviWAIbCb2wYYgJSNOEbAx6l8FDNf3zukw/uCnqfb81
XXxuykUfipJpTqA/1jJ5feFrnEzFLlYqW7jdeDNGwz34uXvR9/7q/Sc4V89+WSEYQFyM4qLLEuGy
jM0/5pcvQoO8zzJUEasq6WR4QOx2qS8JEdOSZ92PCvIUa2tBZOmfa2G58Kut/lUscPzq3LrqTKrs
YidkUt12VM4XTgBREje49fdE/W/74HPv9c09ojpkVkB5waj+/R6nLiUYmeAOfFkSoAdIujUFvvD2
/Sd56pPH4fCvq8yqgF+epE8Dvte6nKsEA6TTerjvC1UeXpev/78rHX31ZDLGVU9zZRfn3bhyh/R5
qqBB/y+Gl/72pvB1+PQgqV3bOHSPPo+KbptfVKKg02xWK6H3xFOOoh0+TXYxkh2iVysjqA3KbY6z
02vyZNOc+AyLRMlDLzG4LFUF68bH47OsqxJEUZwUSy8lzWgGum86L3sZoS/so8noL4TXkC8qpsZd
mEElF5Xg/8Ipr1jrmTKXHSvGzhtkcU2MhvmQeWa1d0ijeOqJZOeUN9As8thWVCO0T5XyPWfeACO6
GTllLbKSJMFeRva+bbFndTS91gggylugiPYBcpv6JkNmeXIC+e3g5a7H1K7OlN/06TL2/Lhaj3ZO
ERwkJaYTfo9Ga/65CLnprKd9VwWRuIrMqVq1+J2ROFlhSJmnywOIOFYbbF2glRupAwBJZeevtJpg
tULn7qaCiasAqbT02tKkusbkEkcJNEEQYtAqqfkinKraZY9YmGZWT1xgPVVnhk4T0S8gNvpBoS0p
TpoPUdw7Z0NkpE+RX+X3riJbUDaW+CLdwnwIuXex8MBafhGF3U38pp6NU+zRfeNQNjLWB9cGHavZ
dX5PZIdz5mt0zTQtaZ9CHg2sQimu3C590Q3eaQez6wHq7MvQqPC2dadqT0Akv75pqrMxR/GxqQkK
jhjbHAnBMrvDDWwEe8+M3i5D6jPbPsot+ntuMnOWu/KQRCAkFsSSJpeRRaRo6kblCwUV49KAm751
uxzZrKkp31+8fvZ5Q7sWLLN/Hrs8soyz8AP6bBDfdjwuiVCN7vwJhB1kmyR7CgBqLgqpqhX46bRY
EaJZTdBUazffJqWpiwuj60WwcuOwf4xDoRGKbfSNz1EsSyhf6mVN8lwyPfg04e6GMiteqCRVhIlG
ROq1zJy67sudnRrBfcXZ+M7iDJcu4WY5QABtensUIuMe3OFQBOc11jrUwwQcLtpwyBy44CKqFlAg
NXwrbnDfyJphZ+uTtuxtlrgJUihANjEz5aCbxfd4vKIeQX2ZPgeI3DYEM/UXnKINUqaCPt82fTjc
qDroH6d6yrZAOFpE8FptEncHdWdaT6mfyQXVMZr6BHwbX7FUNt/NibFla+ForOjBNp97rxVfotR2
CJbMmUOHih9bd5p1cDmy0u9QZI0bGW/CiaPsSUZmeaAFUdK5b8xlVqcvVCkD8vNc68APMTZQmseV
NjZSreLCjS/hBRNMHOUzPJI31FksffBCcqKOkQMQvhDeknkGUTIWQ/yjFIGzQ01AxJobuxTZjO5R
NCN9KEKr6kXQ8SFMyi/BtSUvDXzshdQgVjZGvgUG+6PtiEaNm+G2lOaurfqvXTwmh6J0TbKRhXvG
Uuhdxx2DkoDHYa0beX/Rt3WwjjLGObYmcj6Flz34hpjO4JVtismj3DcNol0WKiPLPEvShBS1nI+a
WXH4FOdiXJVdGlxZbCo3UmPUZx2Nor4X4cJqCAmYama3QhFVa8zrrrC5b7NIn5NG8698PE3k14Aa
tvrWQL6ojLuU/tCBoDeuxoT61AUhZqecjNUeU8XaaSaGUeHLAB/gTATSarI+YUpqy5ge+rXhoomw
dWLrHCbKumb+AKrskS0Mc9qsydIOKV+ElNM6/xpmbH1uKFhQsLb4DLuglttcLzpizlImMbOrVq7i
0rSk610CBm8Jv0d9i1GtC/LYIVc2sDax2a/rJL+CtlBtYmX5vIRCXDVy3ldXZnWWG4KPSRFknNAD
sJHS83SSMFCrwqWL9jrrqjj50ma+8WNO2l708zfi6JNBpm6bXKbOEG36kYK4p9hJLDStdQgycDYN
AO0llENaEtbEjNhWw7Kf3OpzMvCEJo+2/qB79dIGgY+5uWXmzvW6xibslne9iMKl75blIZy64rrp
mHu0iNlDBQz6rC945lStNhaFWrrwfXJphab+NTBop/Ua0XVZ1V35WZPvGlfviXpF51oEkXbR1smV
lVj9o5amzdU4xO1FmE4P0HjVA/FI/sofoSjYk+HspiCZ1mVMYRAqWfgpz754ErprYsUvVTQjkNrk
M+P5vu71aGdifIfJX8hlq1v4RkZiMlkWoy2T+1fNqTrinlj0ZlHkXkvi/B6uanmoS2YcvfCNu0Q3
xGxLVIBIXidZANvoR3kHG85eapG5g7dk3S4p0OdDt0Mwa9fbMg4WphELtWibIC0XdCaZzFIOeZJP
JA2KpRHp2b5UUg9A53qzEQeyGCHyKF8WubDQBFqRbHWw90rOOHPzc1OYxUFJqzjQKNEFweqdPFAi
7ladgWA3X4VywIR6NipzKCYWn7xm/is8Fd5I2mH41LIUUrGd9EV8oA5qUdKDr9/7B7vvqnJBwd+i
XMxeHHXkYoJ889KMaYzihHzSH8LBw2ckkbcffE8YSzXC4mZ34+hr2QzM66M/a++Wbd2iYHI9qqWp
DVN62fhRiqo1ru0VuR7UO5h7mic/0zNqGUN+q1JrAP1quKQqsrm2k4XwRpLTc0LfEqF/tf1uJ9KU
HOmRPrJNANXGdBlfTBz9NZ0t7cKwSi1dtR75jRpSoy3j1LQWVQpKv6MSvDMlLupBhs9Z7GTku5CK
Z0JZXlGUNB4RBw0kLZLiRTYraS2lbXY0GwhFvGS4Rt+i3MOynBmNtsi9IWBrqWn7ZKBLv/GigvnN
dpm+7YjdCacl5ADKRsW+EtzwLkOaWCz90em3729738oeA9ZOny38HLppoXv4fYfdkBRtd42e7yQL
6Mo1Ff2ZqKOT6NfsEwi/SC5H/AnxwpzYV2QBaTEMeOcMBWhEeFzw0UHtjbh4/j1UCIAYgdB4A2Lw
IjIn0M7lu7owSDYZz+qMOVV5JJ/m3U04ssy9/wTenAwxIyAF5EoU8KlzHEkhGrt3ikiJfNdLNmEl
8QwsUCzHZRlXZ5oNfvn96731gswX9JxZSI4y5I2ztazZ4NhuNjNWSMWY6csVkZdlT2ZPXTy34LzW
WYMxDRmj+vS67CjA9OTDm8rYxEauLYkUcp7hjPfbgViHDw52bwXO/D68lPitPdg6bw7lAoIP6Mcu
28VFYR+6vileKmuOAletavRigfgLu2qeM5AQMraXc993YWT8YmGw0U64CbYy5cEn9341mpw8m0SU
BV35zjmzAW2fl9huzjO3CdY0IROxaLvQIROQWdki+KVa214R3kI8s58tJG10mfnH1teQz4whtYtF
OA74EZMkfXpdFcsSHuJSTZn5kdLdmE+xv51y52fBjhKqgesQnXv0cUQdkFlWr2zXYraEvttUi3bA
X6Es+1EmQGw1to0E38fmxqkDhzDqPyZGIEfC4QG4g1fCZ3r0C/ArKhcDRbILOG9vHQQgZ8JWH00D
byoWXIVCBZAh2GHY+Y6OpF3S9aFbVsnOtdk8u8AjIIS47VKaBOcu3AyG/phyeIgzNr3vjwfz7TNm
i0LvcUZW0jg7Pg6PRmZjM1dYoBoVhbvcroJzjSjOp6Jja9xUyhmvAs0J7kt7vM+CUb6QFa/W7diT
l9RWZYzmJarpEsm886111Aq2k/R9d+y/g/O0KpvvMkSBtddC3ON/F//+W6/+oF5tsVRQ1/j39eq7
HyQd/1qn/vknftapg7kYPVfjjIBphtLz/9SpmY3/omRLeiYcFmbJ+ZP/R7vnItBjEEDDshn+mH7+
Vac2HQTc6JdYG+YODbrqP6lTG+Blfh/6cAdw6rESzfo4rJavErpfSk96q2m9rCp9r6RZP/SaTZ82
H7/5g5kTZK9JstAQjgxw4m6wSV00jegf3T6VIEG0W6nXzaH7f+ydyXLcyJamnwhlmIcthpgYJIOk
RIrawCgyiXl0B+DA0/cH9a2uqkV3We17k5aWmZKYEYD7Of/IHhUOvrfd292kndfUclPkPGV+m+jq
/Ji8nZd1O53N1kf8gw7VzMSt9ZzVerLtojIRu7W14Z03Y/TNB05Bvfsp6sGcGGGqrbPgz3nY7/1+
1D3aMuZlI5aUN1Q2xPemOMkP3O66N9OZNY7Dz9pvJaWoXtvUxiUPlEtrppkGMvFy3RaHvLZNMv5s
0rKo6WwrX9dZnWkiTQr6YY2L163mq71mAhMiOSydE0luAv9IMNvqnCf6R+gSYHDzyh/pqmnTHBre
bvzNO6f7KNvU/8o4RL14M4USQzIivpvdyBdeob+obSRNRPIjiGOlOvMO39FGPYYb5Hcpavk5WiQS
qMNM/vecbF25j/FdeWqyrn9XLekGIQkg8sSe6ycLVux3TgeqJIi8ZXMqXrLdLBaqqbwfzLY7leby
WnaFdUTzzqzI2nBC5Jdv4dBk+VuhiiVL1rk4e7667+zxDt/V9CYyOkynWtzouqZ5oZ2JSZoz9xOe
bmFtX9630hGROQQg5WBvqnpVs2RgD4zy4lN3nxXdmFhpNb1s/kQq/aY1RyqUXjXQjNDx+uUovNw7
+CbpiwE60K14dWvzu6sLebdxDIYcxQ9bPnhRM8l3jPgXCPn2VMmij9Eno8KgyEkQzXLX7xDfOGw3
tpUurMzqtde1Ip5GrUuqZv4HSMe9b9wtvVGW5uLqVRrrPYOPsNK4WieaMGZKytQ2P5ql5bJPz7tA
hVWYmye/plM93vtybzgklvFMb3NxIF/doYkhQ7UmBv9PMZnzkQbD4o+fD+qiKAyjRMfRnrN+pVOl
zP5JrbR7dDT54sgCzKBZ66PeN2wvRV/sKIRL1ZDuhhYte1rYOtNB+o595lzIDyMagUNGB1/k5Fpw
nN3ln86pmrPMQe5Szo6QwDyU9qkq/nSW3UWzQxtQlo1ZiPRHxF3H+C9a6oVRfBNko881Fi2qkH1T
/TCcVkeeAWZeUzK+tQBbgkoYR2pvDrat0KpUeckHJ8BjCQ5iTc74e9q8iEkoLCtErKGYB1pMplWv
rs1cTXeuK3njp9En2sPetG9kieRmzpAITth5PiH9Yzlva7Q2SjvRTzQ9o89avJeaTombq5tNC2s7
Fg89ZAPau8LHOkCTQ2TUtD8KvGjso8aWHQv6Ni7tlI0N9jjJn8aDVW1husjPqR5oYkjn+YZGyIhm
lmvQA+yiIVLE9WsADNOTzLNpNpI4oEy5rEtANwRfTaStrq6igZ8WEFgs8tsYhj3Sekn7A7U4U/69
liLgXaP8fAP8GHrcUb4j3oXD02KGuZ1vB5Y1/S5vg+aIhKmP8kEzjzppuZT/LGePIu8jeB+nhAIB
7mhUSxwLNM7q90SPfrCSNNhqShZoIDL97ReakuDVK3qFU0X74JV6MwlWpeeh6lCBygtVG/YDIVhV
jM6mvGu14gs76xgXVNu8NmOJehLpanFPTOZshJglrXgzGuM2NOnPoTYrH/jQCq69XXcXI5AHltn5
OuOeeSaySXshd8D7MBuniAHYhmhrAvwvU5bvoYLKNJO0a9VhrVf93k3XLpEptWiZlPKhFuDd/D7t
odP09Tjub21lp+4TJYTWIR0clWhDnR8J8LsRelYkxSpOi6HnZki9xn6X4NpYGdSe0Ie+szc4J3tu
gs/RFE+esvMlFJU1nyxf/nLXEsehrmsJ1WdnG2NwXE2GZYXS6OV32tl2ggFeu2Mmzw/+PBm7byZI
+k4V4Zr52SFFbhNSBvdQLH71uJd73a9FgEJ0xXdYtAoFEa0h0ezR2SVtMzvmAUWdeIL9iC7HiTV8
PK5aNnIGy/tg4tTaLOpVAtznkS5Ve5YVrVfk+ji7EvCZ6DuT5siuSjq7qUL+34LTQMaKtg7BedTn
FF8z/h3PDZrPFT9eomuWjCZD02Kysoa4bDocuDQ+iR9BUQYxssKVdFvq1YUczoEWgCJo/bcavJ9N
4XXJFiwTxeI9OSNrsEWabdND36r8ME2NumjV8EXt4X0t0+nOUIjBNySGUQ2z8cgiqV9NEp+SVl/L
w1JI/byRpHnScPaEQ08F1Ny2ReRnCBvJKQc6qMoafKTivBvc39uG5rz1aUXJK/kbML+6c/qUpXNF
n0g66xr2a2lceQbEURT23phRfZOkGxxoCflNJhhySSAVkt1XJ71POyM1w7nk6Ad4+oMAagGvlOMt
rcw0ytG2PlDIMHO5I2Zz9ey9M5zvPhj+AdqqD7XDwDAr+60ZJ1TKlRhea3+vAxxttLiTkt/jZNPo
KkBQbA7R0ENndiNjsnwKzK4/65Dr15n4jcPiVb+nJtVjDtOOU7uY34DZuDCk9YKrFUwrI0e0VD7n
OnVOf8wWv1Njsl0TO+5ia/PWqA209iDKrbkSqrkP+JsN37P+EXlK0Sv5TOES8DMseYV8Lxj8V+Io
tltliY4PlFItF8qFJhI+MHDecJZV+c5rX+H4Wlr/x+A5/FpLX1/GCeNWrRDI1EH2NIl6uTlgk+8Y
sl5g1+iBqzM6cDpxsiafbh+Vlz3Qb8oHnRe5/RM9514Iiox4lX5i40c2o0F4Gd/0vKzxNlBQRCRe
gIy3M7+cVrVOvPI9g28b3eOMNO+kb8qDdXP83yDb+vukq8+S+tjHTbc0GlfmfKbHSFqPTuPOCX01
quVk7fFykSkTBeZMn0zqODwRevM8+IHzvKw6YDCnJmWAtJ6DyFJe+C1GwqD2FzXjOwUD6sLVG91j
3xsOr0zrEiU2imCDcmL3pB/Vwqu/ThBm+hX0ovwl0Af8abPhwnqGV6PsaOQaMuurdoXz0rqF+Wlk
JeqgzXYD8iyLCSfL0oHXFISEUG7irOpTr/067rtJvGw4Ms40xnn3c071UNC6tw01egoI6cUz14E6
GdpW8jhTZPyVZl4T5YRzPAbSKbD1jzY0UuEgYV1IlymsPuq7fqvjcaA9qsO58TwiDy2ilY/iQeFu
gSZIOyeEZZmyeBt92cSzIriE7vX6mBljSZnfIg8GeUFJz891lKOrHem0TZvj4NXFG6dZ9cYVN/2q
F6W/IMlKT3rpFWfdWZh404HSHkpPyrDQBA1brOr1a2YW5QpAvTYkPOfjJdBMXohcR8qN8DK4mMM4
R3mjDBq57N35OWd6sulifJKbkm+6v01fTr+QmCS64A71qHwEEhx/doQL01spulLG1kCNc+NAOjJd
ba/BKBs8LXAOy48Mh3MQsSdNQQzpZOGwhCWZk6LkfbiDl26axE9r9+eCBdD9BSdWbPHsq73bb7ID
XsRRyXAdXZUlNjDVg0tb4PvsUX3JsDK91FsLfSXyVruvW5oa4bLbw4iDxI6bTdXnacL1WPpl5ofs
4JofimZp3qBn0yf0ae1JNRyvYxO8LA2zsWiH6U/bUMeo5V55cOWW3Y0tI2ndzoMMZTM3P4ycWqpd
DnNc/KZinxfDYW2wDFHRVke9ttXIk0c6fhajXZ5q2xnHmFbRJsQqS2dbaUzXpt0oAzZLgqI9ld3M
3krXZ+wCY/eoslwhtc2UPrhVhHcYUvOr6fNgxW4x4RKFt2PcLHy6FanKWuyXTmZuBZk+rZ3vjeJU
BtRNhUu5zttdrWwYH1EaCV7JdowtkXOOKr9WjE6udZK567ztzokpptOh905jxbv4BwAojXWNZIFr
Mc8QazzCY5nQwkWxmQl1GlHavXD6yLG7zhL51CQC41kN1AU1xqAdN8fN45la+MtAMth55JmMJ2kV
176EIU3Nyftuxs7+1EEeiX4rRlke6Yum+zNIi3fDsIkPsoPlXvI+hj6YsINO2ff/6fw+O5FlzAhu
SBj6oRi9161c9AT7xmYngcAtJUhf+9AZrPFU9g58c/3QeXsGIr/tZcOEu2dS9eRD2UiiF8O5bH2x
RGZj91CQhtVj7CVTMquEDLHXMx0MpJkpNPwRnWjdg20PTUyOmf1TMEUmNG8EEfaQMsm46xjOhzVR
5iiTqfbOWt/Occfi/iyzIjiMlW5+UIpin5pq7MO04mSqu94PaYbPj3DiM9ya41/hSKAkAF2XP3Wg
zUdikx8tlQdfENOPu5sgHKVuRr1pruQe1wOj1JRdK1ZaCjICe0l4boZDj0QlGda9M5KHUg+NssiT
Becywm2u8VRp1W/BTB92Ackt1L9ZsbZwk7QLTTTIPqWINF2jO6q0LPreiUVrA097lNa2EkufUxlV
1feqmrAQU90N7bhodVKvef5P37s2JehFwUE7ZKcUnsquBAf/hMltrbF8bGPdJGMlZy6dZX3KpR48
zCqrkrIt3FOFRjUxa8rLdExnl0I3bj4ejRD9uSIBtM8+BGEXcdth8mCwG/yHShvGSNHZnhh1alNG
HljvWWDsUngB1NsUefOu9eJ9sDx0C7N/tPHY6WhP5i/KSQXyP307rw2dFdQewkvODr1bCpMDUXQW
6IOXuXQswqMGVp7MfFu0YKpfvc8SkQEqb8NXW9a/RDnvz9ukd8kk24p0e4vCLEyPYV0E6aUshPNR
CZViKKL+jpnZ0COtpdU9GU3uvMxWw7Vzy5anRXhH7O1eZI52sTdtVzfwB12PJ1tNfjIj0nkQknm7
1Gf64Xb4R2FVPwcDJbvbQmtpVvo63fKsaCX1ZafGptxr0QbzqZR496t+/JS5oh4BO3KI9867IF6O
83ztz37vDlzAWnUxvWZ+2qo8O2TF8Id9jVFsbXclwEZjbDv1M6rbWaxvs0xFCN5zb1lN+soo9aPQ
hiHyRund0Q62RIPaGBy7/JwuG32Y+aSNcTtPvwNjuF+MFdV8ab4SeVFF5Wzbh57Gp2iBj3nLlQFf
iJE7hikhnwRk/se26xIc4PW7ds2vhda+S0RFqBDzl9E1vknUZv7DH0ivaN++5J35jv+lPltza3/h
vBpjPRutuNeaVwXR+d33jUajeOtj3wD1YPhWPRk1m9s80z2tZ2GHuTKWvY8GCdnLHKqZ7l/sXMvz
YJCOiycjTYGd5LLQCGmvBcN/Y7DjKOdYTVbwTLmZI0OEGGj6yxnhD1xWLjXehCZx9WqkAptRcisy
HF8ZNfQ2/zv3Ven0j7NrM1gbldZBd1WFEVIpiqJp9mtDUCme9zjOXf/M3/Cvqtb/Nvde67Lj8PCL
/BL0enVZHS5XDAyfadVPw7HSqixR7mRjIoHcdmp12Qqv4lU38DqUbVRjGwonc8cC+72BL5i8EIB+
3t8Jpjyyk46mwyScCZMjwVXjvJxIWzp584AaabsoHvioht88V5DfaUCd3VbjhyoH79LjhzssFk5+
jzrLS+8A/w2BLqKWUT9iMkUXZQ/XMZufglJ86U3BE5+uThKo9mmw+zYGmPHOWOApfNVkfmR3AUDc
Gu1xMW0iX2xxJ1Otj5fRLSI0R+TY6KTwIQzE/1mynI3OJM6tzHSQC7kX2Tlf/ZIGT5OmA8OlSxHl
3fq7ygyQM7la1HSMRVhK60/qzMYLUqkKLd66jFE5dcs/jvDmF84+M4SuGamzHqbLOABG6UZJhJtm
39fU0YKzFAWiCL0i8txt721ZiyjdMDzGZrFgzPQwW3lhqecEmHM/GsHWHapipTqdMtN3lLFWE1fa
tn3CKKUqMtZK++jcZnz09Fo7lVx4hAh4niLVEiLLq1iRCCErse9QrDhqWHWsZl3/MGfxamV981GU
hv+IqTO932ROUkLhfmejgQ4gyDVxGYChnzZyTCOn8Cj17At9+ekrZ7qZJilBD6PyO/w5XtMdQUFJ
wggQK8XbFrgHoysML3arQsW9WbQj0XJrfyh6mDAbk8KDUYzOHBEPap+KdP6xZs5PJgTnBVFed8iG
VZ54D9bExePIcuW/kuTMCZ+35kumEzSBz+rRN0QKoddqUYlTODI8kziFmiVdu6PqwrWIXgZaHeSM
R47UBUUs09hFI6q06WK3nD+hi8agPGbponaQiOiQBSyMmaYh7IFI75LxbqGkMfLcbnwde3u4Gwbf
J7ei8wK6JXUwvrUv02jlXHh3OxVYD0vh6D9mfgM39odpe5sqidqr91JAIwDqPbZhFffW1E9Xj6dn
iPR+kdQwt8V16/t+jLmwglCOU8bEtC74yEzZSK75fRLilHlvKtf7bY9U/oXVVMpTj1QRvZOiw1Ug
7kR8o9VzZPuWenGmHnVFq1eEYrOG+XwTWvBam4Lwkjwrs5i6ZbpfwNQQHeN+qiKLFy3ZBkXAkCdY
vBXW84gRtOnj2SLLjfE6gSJ4WjXGeoSb+qWvXBmjM1uOGXWwTyqbzTfablsVE+/dsK87xg3Fj1GE
9UAJjnBG7lPOsu5GTc78ptnFdLHyAVyGGDH/fqR29w0dvv6gN8t6NHu4OZZXYT1hRfPwXKasLyO5
KHealpt/1rqoLlL484tpWoChypx4S7uWY5USTb81mRnJOSkcUfJSLrt2bVpABQmBCbLyAYRfcp8E
tAndlQaRhwfpLg7fdFMmqRyzMlaVuG0ZciJiunszsYChfuAzyy4leQBRW+frd4059j019vznzaW0
CKRjfMiDoMAAUxbD2+Q6HRo8bt2ss7nMeKRilp0iIUKyPPZIG3Vs283dSDDoeV6oAu+FW12hrFvB
ZG/o127rlp+ybKXilC2aONcWO3JHO+U4kdpTXw39g7PSx9rkRpaIecMmLHSbYJWKp0QbF3lPUJv1
C/RW4xJb+h8689117IblMEmmf+BMD5RGy5/RUs2RH2QzoH1XRlkvmvtJBp/aTF4vh1N6cnNHIuXb
jPtg5tWwSpME2cE6d7nh31rlqvOCGOTiah7uBjetY1uydUxMjBF483gReTDda6NXXdEh/8FYZyRz
uuqH0l8/srXJI9Ou2Az8EljRSNGdDOP6qhVWevBGI096c7MSVAD+MacSJprxmJ6ppAez6aoWv2ng
b3FuKSOGOvdoaO+YZfUNF2dtrxGrAmFwo3I3LjIx3XyvAwc2grqOW8ec62fl5EW85lw2pVN1SO22
ubpq3hAvDvQNGKvBpNHlB6PyN5yL24NTbfxzPX0SZLc8kqALDjxXr4Ewf1kZh7WjEXRoW1sMUvIR
tKMbIgQr4mXJs1hoNVocT+sOJkzzia7Zo52Vz5uPqbuzHScKsPSHWbY90qZi0Z8+vPViKG+Q4Dgg
zBODlTzOmz3/1hQ0iGlpvywEHgd9Y0JWg1Yce0znofKnjyYoh6dlGp6mzqzXEGUQV7uxL4LE2TyS
rr+3x5v5eWh184qw/cvWvOm+M8nEHTn/wwIaDKAnsH/JxZnCrFHXucfVPNbD/047+/+09X9DW0MM
+HDG/3fa+twtH/+Ztf7XL/h31lr/NzLvCJZhBNh7C//lrAogrG1UIq7poSEyiaL5P4y1vfPcRDF5
u6Fx953Ac//Llmjr/4Z3AlEJjRmkbO2/6n+QK8Zb8F8J611MhIfMNS3iVU0PZdF/VXKBici59Qr/
og+NutNKwVgG9/esiAf/atoZIV8qbRKbaifjVlvT6oH1YXwngUKwHHtCuxmZx/ydAxjdbEumr9Vm
pvbdUCj1mcuizM5EZw103lMYDxigtuwwcUkkqaq919WRy9M09pYIx7Wp00tO+vLXPK/OdUaZ/5qr
rsTMzoDWkN7ENcA+iYlXWssZ6qA4zw40XJlbA5LpNnBgAhvL/SIFtf6n1b0zDO72UAZqJthzsJ8r
eqq3GGgk/WZBbh4zbb6v6imHb22L8n1LreGDkKr5TWUkP5jsKt+aZfUwgJmDBHlU3q0Hom1itVri
VjqZut84+SBZR3v99hpNe+rakvwvnEPZA6VAQMZ277mIfX1u2QVe8WrmpLUjKd+4PBUxmx8EUJMO
76YiceY0f2fPImrd8hsfZtehRC5o3PplNfL8cXKmM4pRSqKLpc6O5K76F9od56PeqR42qmnclybP
ENWSTFF7AEI5vbGdYU4b9QetwVCBTOaLhVb16CVHT4/yeoZrBAuMzLQaLhP8/95OzSFsEnkR1YMK
7kYOWlK3V1AePej9B9RtQXFIaYh5nr2GFsk1706Vpos/uZaiNw4KYqYje3OJXakXeTE8X4s6U/Hh
cJpLMoHa+tGAjdRDP9tKepnWbsIY6s2/arR7IWuP9O8MBrk8zLcVsgFUN7jgd01lnDVLmdQkuD5S
Rc7kqophDS23HxC+K6YtvRBQeSUlV6GbA9txmH4LfpfppMttKGLqSrrvBZYF6/1CDCvJGJv8bEfL
1U4siPVrSjXHebbaAbZnLS1E0+780RuBf4N24vDvW+cQEKTBKmANFrN0gDNfFcbyuEmRla+DXqWK
hVzziw6GeNOkPHrGXAC2e/mtMYPVqL/4dk3mhLwZCz5bIF0m+itXIRrjB91FyPbAPBrEjdFxBdpy
fl+cxT37q2H+zHz+jFSAxNfbiy1AXJfWMpBVGAYJ4mlr9AcNsxB0eYnxhairyypt8Lamani9rTFa
uzHqs2pB0mGM+73RJQISPRqkkR7KvMJU7EkzKVRATul+T9aVcUdAi3Hf6WA1qrOfdTug0V13GIvZ
P4AddYJ62vXkqoHPfVKqbwjRWNOYYY8n0G4H/QGt8+rGQkyEyo1pcCjKTV7MZqRXsWRbtFSwXCcE
4WjOm+o4ONMEstdsw50r2NfMcmpguPFnIk93nSP4i3zWAvGEtAHfNGE/aOx/GhrHQO1XXwSy2XGJ
ZyfsilL80DC4PYDGexHYcc6N6Rgvo11xavkN/Fkg7CDU3VJF8F95WC6ZH82mLalcBtGx29cACw6m
Al5srbNOpcyeXbfNk4bU5CgdKIIsCx1QSYnaP41AEpGq3P3T7pYfOhF10FtrgOLB3sDLXESJZmk+
u3sPIMdThZdpdM6IIsAZUBMqpJJiuncI10oGVarr2jjbm1XbNkXxThnnFfiXor3m4k3S++F5znTX
LzBTHFKCM8XrODvCwkm1T/giVkCKT7ZHnQSfsGiz8kawVv1PlfX+qaPZ4TRRmXJdDJxySSYydUhN
iB3Z6k20CJRyWVEND82EzckbG/+uGs0P8srhrLJiPihKwrATDTJpxKxXvIZt/rTUeZWwN7d15GY1
n7ZplbyovhYEn0Wxcon41o5WF0qqKE+19lo4uXjEI7Z8zbpDQjL6gyOyaD3RfbAEhvnpMAq/+TV0
vn/LJWKQKOPr/1X6zsF0Jo1BT7WPBhR5vNaZ/gM/JyTWast3z8jsF4+wyKdhyBHnGIN+qHt7up83
6Z9L9EskXoK1JDSv1Ry6eTG9MBF2Fz8X1ocleKRJk12uyhyIVDd6cVKaYzwK4VSRIu2Ft2pZXxi9
XZ+Ya6N4kHMgr3qQzlcgLGif3CmjuRQVM6PPkVlnj0YgSrZqrbhp1eT5YTX7HsE9VhZbpTR3yj7f
LmzR+aGpyuahMOv0Z95usBlN74jfa2EWCKm0ubgyy4qTMFOQus1Qfxo5VbDl/fbDmi1g57T0UPIj
AyKIZBA/h2wxr1ueLldyj+YsrF19r/4Z8mcHL8GLyW54YKvo43UZ0Li4ZOu89UOPbmlzMc2IjkAT
DqbhxI2uPvJqqH9Yue0JiFmyGRfgooiCvC0qeSovLJJPclpFufcYG1L+gicJQIPguoxK/wXDT6h9
R2Zp8WY7Zkq7i+zciZuo0v3ycetI3gxba2qSyXCHeMUp0CS9rrYvX85uklZrC8oPqxDSsGWQZjIu
aZjl63Rc9ObHotRwLFBmYWIilYevso4nWgKerH5lHW7peM0AnwYX1u/v0Pf/5+P/dj4m3fz/OR/z
nKED/i/KTsbh/Rf9a0b2PTSatJEgCALwh7riX/37nGwwDDuUje3Bt6aD4vc/5mRzn5PBlAle3Fvk
7P9QdpLKuGtEd8OsCxKGVv9/MidTePRf52RyB5iOAwfHg71PXbuG9D97igu3sEvw3PyiBgO7zNLD
Ee8z0V3/N6Zm3RNrbFxlL2z8w+4hdIoUcaVPxF8GBzCcRhZ0rEt7As72NwyH4H+2cLln5Ex/43KM
v9E51Z6iM/wN1Jn/huusEK9oBk0xX+sFF1lYp4Q5hdPfWJ50T+ghFhAgWOy5PdvfCJ92T/PZaF4b
k9kgtj8C10gvQqTIzm2gzj8BV+6nvycDSQCFJENBQJhtv7NJdGSZTmxki21eAxPGVDCA3i82G3sz
T2SvYm30/sYR0atJNBHhq8ULBpn1SeUkF42Z2Tw3KCrbxFOdlkcljmMHLZ4OueuW/XPt9PjqsmVg
NurWU7a40Nv9WDDw+UdVmID2eVd0B6fFuGuS78SHCaNuoAtIh4MtPfOt3s8SslXrF8NUbhLk9u9s
XntS2tYgbjfLuk1mOZ5nElPi3DBv+BIFL77rJdpauFyeWn2zPK0mEHB5dvRFRE5dc6v29BB9uggh
jja3aDR6bXVnNE0d45UdnufR8vjYqTO7F5OwH2iWJLxYTtt01ZdkYF5+SPux+S5nNzjMlb0ehEO/
bzZ64hnD/6eTpli00ZRHrpaT3Sv4S87VHtgaVKGHTJQc+su8dLiyi6B9KUdhPTMWqTur95ZbIfQB
OCn/U5pW/gFLQf9tpu5q3VljZ9qzlNm6wtHtSV9iRXqpx6oBsa/FgwkZH0k+kSgNqqexLuWDBiMY
FbyxPyu1paEtMCGthSBaTzlmYjj8pHg/MwaXNPuxkQ2DUtZHQhyVbYd5jNlyTHRI6DvgQf2y6tNX
zX9PdJJdP3kY4klaVmnw7BVO/+SzoYA14g4P+2zbHuxdg1X2s3asYPWOG+0+z7rJE+25k7zSz2Pv
duWwR5eBAtAU952ytvd59JwiYZjOL3ZJQnBvV/UQWtZsx0NVLccJHvygEcBG5oa46Ll7P89i8ID9
GPCYHMi3LlFKMpYwcAueQUyGwJVTqsnI3eSrptWHXGzPfgHelXp39ozDUgztr3WZyltujY+arF8N
7O4xxOwzk0SdtH7/KXrPO5Oe9bparJHgt78bb6whBiAmYDTNO/SMddTu39T6pWUpRO5O3ZB99oba
AufjGqQnlBva/UKeCnVWfRYzmLxzGIpHs2/UQRMg43WVOed1EPar7RLSo0qPLtV01EMN4pNWmouX
5g68j4nqIiXWzmvGY+0N5rkUl00WhHiBNg1y2xfdhzZFtor4BvjRJjBQlQ0XeF8cKhLCIrsqBdGp
Vv3U05Z3nks+ZhKCrHMQuKR5KQLYWlmZOMz68bjRjX5vj/MFu/pyHlc7reLFEMvTYsvXyVixugyr
g5jMyFtesE7Yi/7SltousRsMmKzbmi5Wc10656EhXq4bSJ903S34UVpQEraJLi73i/RG4l/xyJz4
0dqENxLKNoRbYXy4PXxXmI+6/C3wLx73mKV47GvzjgmjOeg0NxOVAEE8N/Zf2ru+rRy75HbvuUQd
HtnIa9ff2xTAJqeczzNrx7VY1fo7WOFlQrit4YXsyJdWdzGUkoz02BHGGYRzUE/9LXNS42zBs4tj
TxcHyW/OrIdkEXbnvppTAitbWe87Y/AsS++77/QlykxCBJbcrzGOgwrgjAWZDnuXpr09Fq2ZVBZ1
k7OrIQuXkqsNJawP0UD8wqB4xdt+wej5mterMOzTOrcSv7SO/8/vtOGzYutYkc+WEztZvpjuYzX6
uEzLTvkYAoFur8oe3SfFhf3CIsYrUi08eudRzs4vAfVzybdmFRRjWc4fydMP1TUNSLQNLfUIE3R7
73moNd+MU0MfL52p+5dhTQkex2iKjGCQ57WwskcSMeoXn43TC1GWeMcc8IVgXibZ9963RcKC1Zww
dOYfe3N6gD96LAG1WVavGYGykBx/kZNtQXc39z7vh4WinBjuDVSdo/0bVQr5P3gwUKDMQtxWpnQ9
9txVARiRI4nW0Zkstk+1TWiJgHaGUS/euZOzNlya6V7sEFA6O8G3Ti8G0HT9v9g7ryXHkbPbvtCB
AiaBBG5Jgp5lWL5uENVd1fBAwpunPws9M/8/09IZHd0rFBOhMdVFggTyM3uvHVhXDeXGi5YyNsqZ
H7FSzb7yZaRk/5wuxT8nTd0ydAqX8ZNd9gfYiHhKqR8m2o9lTuUFXMVVgnX1uVsGWejesk8tIQPk
mKMNalZYs4b7oBLOM+cI8tmfI7FpMpmSSGzWuPeNKDzUywAtjWNP8DAKg2cPuvzdCCmdb+UUaXfx
zwmc+XMY93Mslymaq/7ntM70cOCin00/RVulCEGKhwzFIj67uQgOqZHmG7x33KyqhOY+/5zPNQPC
3ZXZxBjiJ9PTLyqLhjebRddXgGLsnSllv8Xp6tU4rr2Q6VWFdKg2kv6usHne4J2v4e3pE/bpmu3V
ytKWrCA5qXovtUG9o5cqSASbg+6gDCZ4myROGN6ga0leKjcWqMFLq71ipu+WUACrunFalR245+Jk
15k6fd+E+GJxDcI1kbX+hg0lEH4R60Cg2Z/Yuw4M7zVgo76rrEmuC4RlCQJokRBewGQRkij+Xys1
5Zn1XXUkvgjFCDp2jM9LN24yqpOZmtcjkXR+paPedRKTYABE6GJlNOre6Jp209i2dwY1D4VTBmW7
GWWiDo0k9GyVZ0X9BmShlWQudo2x7gB2vqaTqUCcCGxoKwU57WvhOV4CfVAby3S+IdXznmRU5B9l
2JRbi6FctuERzxRngkCvrQcv5YloQ6AnwFaXF28W8r2362yvGLuGazO0YQ5P1mR9k0MdsV03rGev
jTC5ubnFjgD5IN4RfP370B35vylQOHefWBGKtjSo+mWZaHz0Xk/jWNjqHbdme297rcdoYzSRmtI0
Bj4hkh3fJb1BGwGr+dOrzIplHDKoBbGYBK+x1xZPZMk4zdYqovHUNd2069noRygp0Q7k0koPCTIZ
fe7i16qQN+HESC3Kofa7GkEDrDWLqfXuRevpN50U4Sb0IONtbE+Zt05Gbegybd5VSI8U+r1efPPk
jHVDlCpcnH5yWiX5IBCeEWLJTqmJ9Z2HMAcZjjn7gzkHB4Jo+t0sWJTNysogM+vdmRAa3+nq/AuB
yzJU7Bz55ZAkG636piCKgd3YE/PJ4JsjymDblzpoWD5NvEboS7sLU1aiBiizGgxUtq5WMetJAMep
SD6V7vXFCupHsVJalPFosYZLGVTRS8YA/JGNdLQDe6zRHwTduVYjankjdZZRSw7HWKdGzIeQ3Ddi
tMCJVx0qKI+pSmGG6StwDEZ4NPVwV6MYObKvlOn4VTDPp1Qz1HFwhHHmHWZnE+Dm92CO220et+0+
V1W/DT143FUWWhsznV/UxDh6bZhG/RFalbyzqkr7MvT4vxE1vyfN/NsuWS5BXX+zRfr8iP4CuDTE
z5/4vUU2DGCVwuJ/+A5xFi+m+99bZMOQ8PaY8mI4dNxlx/QHog/yJS2rrpuOi3z3Z1v9xyLJ+Afe
Xc9ZXLSMFUmv+U8aZFZPf22Qwcvp1mJ49kjiEcY/GdRTI6g6bhHnxo6EdgiDYqxOheRUYyNsTDZA
hhE3gwWMRvdYaMyxsr1vNN1fUTnbD2zsLXttlNajwzwJoJQWn2jDURVnpotHgyn8crLOjUdngraR
4W9mhtwc4TBUT3pRBfi9+jiz8lPqQcLse5zmN9KMPDAAVeZuIQUXhzyYLJBXHU+iadmGkPS1AQlu
b6PYwIKTeN19Cn6Jw1sfgnNmKXVuOrPdTU5fHU2vHj5ng1icvHU/BRiVtwyk1k5Hp/pe56m+Fgjv
D47VfFg1oW8sd6MJ+onJA3meonGvq1LAjnC1GyrgYNxIicMCO2sdrIFohT0qCNUZeY8+LUOIgeoo
uYWhYL7003gWHeodI2Zx0xC7fp2aory2XVUg4NVfMjv2nkbOh9uxIAxGmd7LiGnC73V2x1af34tE
wy/a1eZNnef1Acczw4kERihmwOGADji+eFr24bXM3bnWGBeUk54YxHu7rNT6b00qA6yotrVljURF
lMX1gisyvixjQYq4tCh7z4y/0D7XvjfE4yvptgN6F9Z/uFtcDAB55r6bZsesVaLdQZz0ksf5S6Xx
q4tKzSs9Gvq3oNVs38LaiBQ1lmtb0RavUDdxZGUYA42VFXv5g2TtDaQfQd1h+UY+VX3jbF0jAPFD
6ZDucRcRQhlJ2fLqe7kptL63dnpvOdNGYeFgSZAa4VVQB91NUzPfBkPEKmxG1BZZJtDhWB9tfotV
+p6UYsfkp54Y8Frxw0Atd7ZzNZ2jybEujJoRoPMAvkMuVG8LpK/f2yWyc2Xoi9MoxT3kNQ21PPMU
Y5fLZDjXcxDvR7tozi1qeuSnzhB+RiaEhkwpex8ZbRGupk7Jk6E8NlpxK/WboQBX7NQY2lY1bKxi
XbGHpB9pumfEDSRwUO+Y29RKq2kNPSfemNDHtn1kkn+g5ZgNSjZPpx4dfYLiSSAHxqZcb71hPMcV
L0pWDqHR89Q8Ma/ALtOzCPlRdnPpu27m7eF1Oefa1j6d2cbNGEULD4VIO7Q6GhJzCljKKmWprUx0
74UkDOxMtTypoIjvcpi2W9Kv9W+g3LKtGRvOd7jP83Ee8z5aO33k7JYcHqRD7fBKZqnFaDyQG9ii
ARIYWG6MMYbpVA6aaNeuGzCed1JKpzzg2J463DwsTzBnVVQrjjOS2Dta5qEx0/rKdIRUvGzonm1I
2fcwpyMqhCDVVtIL45OmrAlKtudCScF/tnIY0+srM/PILJEDLWbdT4ypenTvbTD5mNrmp36scD8N
FVQNICwbNP98JHiaL5Fb1HcO82ojcOtH2NPO1bO6fV1Y8+3Q0fgx8D4yuSNyKsnM8UCdPezdwSnv
8GER90ffjNRNudMDeCJ1YaViPpoUWO8oq7FlOmmw6oZ6YAsYR8EBeoUkMqoi/6ls1haenksuNV8v
yuE+FFV9nhJk3Dw89ZuGKnhd2gW1VU4qRa+zWQytAQNaZXwag+3coJ4rDibDlkPedIQ4GA0rrEKZ
uHOCcFebQbQJYvWoSTUFq8m02ofZi6Yv+KhqPWtyIsQxF/dyqrDiIgTqyWUyaRhjO93JblSbOOBB
ju2qPcVRNz4VmS62eN7CteP2zkVHJrgi0n44eGE0bAIoyG9WqRNnS6e71sbM82uBTQEevO28cQjO
e+F51CZJpbFCjyxiG0X3IwlIhRB2XF6byjGgdqEYKCv9I5zz0EeAT8oEgPqd28PfYj1SRW9Ev7fn
Os+u6Nc7vO0Yzqy6VieyX9q7uVikYaM73+kGVHA8GcDZYI7MvkCruANBGiPrAWTYpG6/6WQkvgjt
7v1BjjhnSUVJeWbizUthrNeOrZ0jTVRo2e3hhSIvXguIZVcHaeMGE5Lz1pGxsDVZZG9m280ORpyO
5GN2GBWzEKiPHYv3NKOIdGUV3xhBUaCqLY2PIQ/FhvS1p6DjkW4Ok7m3e4f1q04iDx46A4mnPruH
3Muus24cqB501ArQTv1Un/iACyAiGMH7+0Gl4QtRbCRedHnDqqYAEpg1U7HS2B0966FDzgF14ZE0
CMwQfB29Pc9Nbd3g+2qkZl3nubtj5bIgNfTsRLhOurb57j0mE+AoOC0rbol4V3hGcXbmMDp4rnZN
yfNYj0NduszyFnZWEbr7GOXzNnTbzG9YAq11NzgnqUp3ROR0B+D8LsY9nUWxyhkFdSb2yxwKTNhC
ODDHbBHZB/k5tGse30MwfCAZUzut153T3DfyuyGz7FvdKPaGTY02LLex1osnfRLNDc6W6swySzIO
0WbyNGXnVwgTnpo86o62k38kc9IeIqwG2yol+qxfojI7Ru2MlbWwOcZm0PkiDsW1CYvybq6QIruc
XD3zgHsjVOabRjTJ2eNURsBqBP2LEcfaPpt7+5yrODmasb0trQTtKcFHqSOeR20QaP/zzCd2J1jJ
sM8ePTdUu651q1vlkvsxNsra6lXw5aYhj8AwinZuA2eAsRScszKbzxFBUSdlp+Fr7zH7kw3UJlxw
iCYce/5hs8yLctbYZprIhzTgJbQGeCxeH2qMxLr0PFV9FRnvQUNvlZciuk1UyTpCmy6oCs8AdsRT
VqXFsUos4Qut7nd0Tyz5xzR4r7tp3Ikxrt9HjfC+0Os8H21ff5BD0m2ZjrxjLsCGq+fGNmTHnoow
91HlfGgds+16snDwMrc6euydZRpmp7E9yRJtFW1f3t/gtw5hE+rlOtJl9pRoTvFAUZWeisrlqLeN
gF58SFkslmVr7DwZqhtiMba5s8QJjHrNZEmgWR9tbRclgqlhZIZnmRQ8dpAdgBhKYpsnfuLcVTa6
ughf9BbhHrS0JLGJWhjeyXpJmN3UttrhVZpv1QBZI7Vr4wjOstiCZBo/Ohd1CRNlpJMBTjB7lWYh
umBnqsTGLufxewEM6d0h7w8AavORh16w4YX8yLu82iZ54ZXrqdDqw9ToLtFAqbYP55oUR1mlcKMN
kRYXNZrIhPHf+UOfVxH+5PATqay5ESyQOdIccDcgg8Zrmia31L3rNtZBUJrOvNWJK8WSEhj4rFLm
j4JqM2Iutw8sTf8BOsVetex7Vl2LQhYEfOgbMSMfSo/ax851b0N7BdmE0J/UKjylVWEmB52P+r00
Gih4YxD4Ei8K2bZwqI81G5R1iOhlUw0ZLocKNdBrFek1YPxO2qt41u8lPgQTbTRaYGNoje+jktkt
rBIeCL2ZrTHwm9ugwGlhPOBEZP6/gSUXld8JuMSRsULY4eWPcsT3K46B7cbpqR1dr3wcJgAismw/
Rw0qvVdQKa8SLCkzOh64KaQkQ3hk4hCnErlpWGw0bL5oQcJp/FKOij4Hj1dIjWC/8jPluwbUYDuZ
vToEU8Ds0cAYudEbNz52vVtdKsV/jY+vfLO486x0qrf8Ru2SEo+06cLJ3MWSuJ5VqMbisw50ZDbx
6B4c05i5g2nmbmTnPM4Rvs2qtp1PnJmgeWc5q1Nge4NvY+u+1jnArASzwVHLVX6vDwirHSgYKIqj
oduLjAkzTwMgl1VpIkaghDGHBioX+o69U2fCR99nnvSiIW9TRwnLXAK4fxYhFXem3MLHwe9DrF4+
jXEvXhojRagCoQtHRGNoIGH0DAEAV+4KS9Jex1k7oVkKbjE4cVl1wLsP4+CFmx4eFFEf3axfJhVi
Em+bZoPEm7EeInKnQ+qlYGxyChO3NlYd+4vFvNOAAjuOeZI8hlje3khXceiZmv5mKubwAYFMA46A
i41vLtlpXkv3ZZt5dAOjb6jRnI898x3MLlPSVA9BkOvtBnsYU0UM4EiU68XMxVwzrIzquY5q49VQ
bvValOFzkEv9LEwFvGIudBZIplIdHjumPF2vn6SXq4c+GptiQ95aIS+EKpD/FlUfpGdluCJmvKIr
LdLntTvoHPsx5DziULKAwXw2ZS8JLocnNxkCVEGegZOnM0xinfv2Ka07FDGaYWEhFOGpyUOF+DEs
tkmdcBOOdYEp02ntaUXrQa1TxRUz+cgevs1UfVT8GknSdTlOd5V0yT4tCKC61qFHJQbkscL+35l+
AyDNN8lbOwwp8+xonpOzHQGxyS1P3mQ2nQPgZr5MuvYtc8v5KWI0CIGBuTh6H5gKvm6n00vKowKl
Ggr59ZzI+VabynnDgiTYtYt0u1jqJAuyL4plZFUsz8JjYCIlhysJwTn2yn2RBMY6oS0r6T+XQtaw
67NtUVzHhW4vTzCibKZqQBPYxElevZYtzt5bg22VhZ/RoRmr2CDrq75sInfdRU7DdoCRyPypTYU+
3BmeliCQL9FG4b6eXtpiVOPjDJuU81VraXjbu05v2PH6XSdNdjmeVY/DiUtSu+4W3zBRoxZeH5jK
/ycXfROJVhtv2MHuSPOpHom0G5//NP65+2emvoHo4c8gOZIWERwQ4yOpypjuLArhP4sOVDUOQLyN
4SbUGnujeYjTDEKG5JgfNNfdBOG7mVsMWM2jldpbTdRbvLG+K4OL6mYf5b3PW915c7JJIVP//Yv7
hUf+22tzTN0QDvwMMur++tpyo0eQHhBqzR7wRipqxWAf9zf/+S8xyAIDaIM+Wf56AWziTGh6+wEd
FDG8/OWwpi1kuf35a/4r3Pk3I0nTRvj9p0/kn2Kz774wsnCufxTxXwTuv//g75NJKf7heCTuSLqH
n+i1/51Muvo/7IXQ55kOGgebcdD/zibNf/CP8BkygSTvmhCe/xG5k7YqDRs2h+GS4OgggP9PZpPm
z3DsvwAZpRAW4Qko0CRoyl9zHPDXNHOu9GlvI+nAZrQY4DBVDtaNCTOeuAoz4TGL76fOt0PrVMBz
m7o+CLfEsjFX9QB2PsNRBrCjBa4aQQ0hDApe1Kb2vmPkCG4Hx5lODBX1Daap0VjNucu0ipl94ycG
MpQZKJdiWc9hSbol3P4VJkEIEnUSzTvNMMvnupnq45RU0Y0Brc7nwKWpM5k5wWKQkV9z4iQ+j6/q
IUyBge7p4iFlgreRHzO4rWKdGpxoq9KxHM4X5aUbNsnBBnH7nvTQ+EszjPD7MGvxZeRnXu2phLUB
4kacI3T3VJCy0bsVGqiGwDs7NP1SG+w7Oo3s1FseKu0SJHI/NNrOAIyMJSUQLPTbfvTdIUjJ4wxx
J5E4GK7HZcKm1c4ys8tRUXgKAlaf2daTW3OZDU2i6aFt048Fdhm/kI7YM+gIfUK8vJWIhXEcZi+/
azXLwfQ1U8/MGVOSzq1vo8Cl7kdsWhxtaSrURXOwpsWWW0Zxertm/3phNQUdY5IOoklQCXOyRn30
QhxLe+5K8YqstX0wmqbADYwQmbGAloQKoJOb7oq6s57HjMqSrEB3l6sQRUQ/BwEwvhR5qaWn67ws
5ott980V66GLiNIJ7KOlDfqPhtbDF7lxlf0dDXexaQZR4RvS7wR29XLdlKZ1AzOsQ+Svwqea1dxt
39BDoLDytQXVbWOQXMmozYnsHrOjl9XB2VNJcW/rrbhgGX2JBwHGoyRUfSKPZFuAt3oAx1T5jmbn
e/SPa8YCLcOHJLkGHWmSndbITTCK4UCo5S5NLNfPxTCsIwzwm2AuGdl4fRlApAjsbefk6Q9vGL5j
0NC28J6QMERtZlz5koerBmXloQF6hSHDs3wG58MG473YOIV9X/JtWyPtO4FjQKzqQhvRouYV/q+9
glujbSO8MCt7cnmVTQT0tGNFbHRGfMwAu7wKKcMDG+fqajMGvUzC9o7SXWTuWjT5NQmQ6wxn5Y3V
Izgq+NoODE4pnhWhFKsOnOeimiFfSjmd7aMyHK9seGnbwliU4c4R+RQaT3hrx3gLBWMAIGEbAGjA
pmP3itzr4IzI7NaT5rkdhsXUHh5sPJTgAO0qjYxnQ/BdoNhJ4pMDOPG+dYk8fBnFjAG0Mzilt3Ro
RBtkDs5YF73/Dfle5ouHK1HHHmbAb6kDK6p9YVCYvWJHLZLDUJqU9RlRmbybhJi9YlcTfN8/9HEs
hoc2jTv2nESVJ9ZNaul98pambT0XGxwZhUTGYoP0h93nQWNpoEtt+JqF4VuOrIIQksgAuo0rPefr
OZCv6Y84A6lG2SLw9l38COEmIz7P9avcatNwD5hIvIHihv0mU48t5BvXyOvIqmcMe8SOaVH0F0Ha
oqooiHpHQV1iooNT07XBY5F2zgSHg402rmyGhtxYSIP/e1L//8SemzpxR393Ul8+6in7KD7/bEP7
/Yf+OKVt1odSshDRhU7OL6zTP/aH0kN9q9voW22m6jBM/+eQXk5i8MFLZI5jM7VlS/iHE82SP+O/
OPVtKVAd/GcLxKWU/fMRzY5yKQVQ+ugUk87iePtzqVvoHRzrKJ332Oxt+IO9KM7hGE5P+XLrhyGW
yz9dnn9RXC9/4C+/UFrUlTbIWHhWzlJ7/4nU2mYedIfZmfbjmNT3OisilgfDv6uSf7HXcVUXLjnu
OkF6GjvEXwKPWrvRCd9h+TfRn+0Gc6zu05JnQSyF8nH6gjJp6mEjqkS7NoyOn/7+TSKe/qe3abDi
ZSkr0Fn+cy5X100u6xjZ7hEeZ+OWcfm8pZ7Q972AYYPsoz5iMqmb3RTI3FgpCJt0jSrW4nWjW/ZD
SR3DFCFwpwsUt5inkcG5785Dyswj5b/NygnIvJVpILdHlWAzsYNmwo8ExO4HVoL0apFrspmZpO8j
AVcgAHtzzB27eiUNZNrBK+GxqUIDNWaJEAllLP0o5c1oPDp02zc18MlHExftXWt1AZKGRn241GqE
iJT99CPC3bVFcto/Zx3B1w3UM8JNiKKog9glJwCj7DkiHek9gtXwRmXADw4jPPGmGpG6cnpfvV7m
LU9QpZcHLhUomtBgL4vRmbJyx2Z24abIBnLpHJuPUwlGFm1zBJhvLs6l8FA2ZqGJfljG9X2Z9Uw8
ekmoPSogUFYko11ma4z3Abb5jRWgsEs7s7pv8jY4zp0cdw7biQPiTF6O1fbPiZ73z1UyOw98OqYP
Ucb0GdNn684Zq+9TOXA/4ChbxywFn6I2KCHBsU5fKIL63hk87qGhDo5WW3hnhyj2PeaX6cdA2NaT
XvMj+LWaF0oX9xyMoThUYWs8dtncvMC1Lc5jWXrnPHe5Il5SYa4X+YD812Fkw8gyU36jQLqykqVC
rDCKKoesic5gIJOYZf1dBPxtmMLsxqTDgmUPWxfpkeiq72PD7Uyg2rRz4i47lC4f7iTVQKBqgmK4
sYq68HUWrAcFRgoBIrNzKbSR+jhIryHWka2DEO0GKfoSNhv2X6wwYCi0bbrNM13noWGU7/FY9c8B
/u+LV/X8UWicdgoGxcoYecfeoKmbIF1udq2yb7VQh8eA7Ml3RALaASrXuk9Tvop9VPRfBnyPHZYb
cRsKPomg9wCUFeTHsAtGOZupjuuKl+pDZmDcR7Dv5ECMWlygaQqCq6MH1XcGrvOlGKLpyRzIQihK
boasrtKtlhbtJ9FCxmMsOKijMIN4qnFt2Rzo+6RbLvXyFYXX0H9NNe9+RkfGOh0WJOrdctrhfZl+
EI2r3rJQBsesSd8GqstjRB9zG7o/9M7TezBzpPqsmiA3D1Fjv+vmVL2aQdABneO7uQIhFO/MJY9C
CLQNgey/8PuqGyBgfClHE21YxAflQHIBNirg9eeWgK432Lcdc//HIm7UW2c7DEIhevqzTOcth3/5
zmJlOiWWZj+M7uTS/CSut3aLofwIXdkU69ia4PPUNCo/35y70H+astGu46QKRHUYBC+DOzUvqtHS
68Ts3qWc4/oYGBWPY5bka2fQY1KDMFivR7i9O5slw3eFtYmPKU87glEixnjs0iC665O0fNrh6qZ1
zNA1X9zfShxoyNQ7McjKt9gocsqg3poLyCftDB8AycvQXZg7UeMPodWJKxNcAlHFOD0ZgIeIQ13s
w9Sb9aaqZmfL95ANOU4ur1iVLOa2fVfcwCU1EYwl3lFo6V2rN1hh9eyq2d2NYF67JdzavgfHwbNT
jtZNbYcPgR3c5FplsQbnJiLLLDrkZvrU2AJgQ8aSqRPTt9jN2Tb13WcamYyEivD71ImIKR68i8Lo
1Jn9yOCjSR7XTRC2n0YMQjuMGzYoVbDNBhYU45x6G2Ttcp1JG7mdgtcvZjFdNE/10xqxwtFJXNim
OGzjrGLmqNiRHYSpL43TKNbM8mxk0inh7HmW/QgV1rqVhc1qh7gV7KQorhMGc9/MNe+URKG6NE4y
IJrghq2S3DjFTM39jkbzME98kKyh9YOOZGOfww5fw7N0fVb/CBMXX2MPw23HnketyZfVT+xFvX0X
Gg8Qrbytgx/tTE6Ulfkm1x5t/jA4a7vytBmCCZ/hKiRkbG+qWG4dY3gvyqA+dwTyrJFUdIdw8CBI
ZR4wGztYfGdB890qh24X2iFnHge4i6KCYw69XwsDzamuFu6XldGmzTbsu4iIauTXYC7Gd9fuib4A
+3wqwK7AaUvTNwApJaAN2padF/fQ7KSj3A1W/2gte2Exy7Gqe6ozdys6tE8HxfMVZSoPEaT7qUI4
rLivLiJr1GmYWUSjvTYP5qiaDYoM7qoGXDVL6gKmOpBRmHnKqcenebBI6E7QWLpNsR+yDbhPCMW1
M38o9BEHc8rnR8U+L0Qv6e1BcnuHHJ7TXZzCxuhpIo9proCamFnO1x20VoZ/2m8Qqt1L0HQUBxMR
NWE9sHVW7rbSAO5pXjaztbagkHlW8iodYl9cfRq2IpjYInm9tq0iEJddmN9nhsZZDr7oEMfWSOBc
329CJMZQZUNjlzEP8NllRAe3H4kQHwJxKVGJsE4etGvOTufGqObpiJ+9z1a0jRHKXQctpwirG/ij
8uyNLS0JPS+ULrYcNuyuKL0oGtmDinJZrePIqU8Z7v+3DgsWzC2b/R0Lkqw5RVOYuuvESPQvlS9W
ICELh/UORDfkE1DbwZLVu87I7DcWWXG8AQCWnAVouO+5lTj6xWhED4/awH1vv3m9ru8h0bII0kmY
QENDqstWRnb/rUyMct1mw1IXqOp+HPENOFWPEsolmu+ECoKBezDJBNMjm41DbfX1maTQUqxrIt8z
4AI2sqLCDRrcyKV9O5nIjGZiPb8B6tGada2mdPlssCcsJVKSWJxDmTHv4c8XOL0Cm4ezaj9xWwxq
HQ5LYKCeNhw4iqfwjyLLYBQR4XxVqVzugZQyQQa6CjahTYQikT9YyCNl384stK9aqRRvN7ZYzpPD
7m5CnbVQTpEXsXMe1TfobbPyI5sPyZg5naeOqvC34quKTSLVjKn5VIlMiF7D90GdnAfoAMdFUEgZ
6jyMaIggSFEwFr7Zi3RDnAr4OOkU56yekYjoDVll5cDDuE7IocmVWbFRtRsOdy8vtWvBdvI5NrEq
QIVPgcw46iacf74Kr3q1NIeyNKiq5aGMIeJHm1CTxJ6kPIHfZ9zxGCw+LeWU/UYLnZ5Tu+dRiV8e
cCDe8s3UqGkX4Uh/Rn/AZ2dUmlus9byedmHOsJBunvff9cMmDDnLS4qtN0VawLqZlvKXiIc32cJG
NRveghUK49HNx+mHO6l4h2cLkHQSe/TyQzOtYDqzfinRMx9Shmj3f99EGP+qh8BgiQESQyUWzV9S
TiGZpiVDiHYfamZ1DDwehpTDEhFaUtX32VLRzBbDyJ4P5p0xprspBhSZm661/11D8+tKhBbmt1cC
ScXg5Xi/rES60iI+NqnavYip/LFudfatdOAVhO0QHCdBQRh5XFngceOdDMscnIVt7ee2fEeTyhez
sKpjY/XTqRhU9dp1Qtz2sTk+DVTcv60V/p9pt4u895cek2GzYSHbcVHaYpD6a4/J2jyVPUNfuJ2I
GNCSOw+T4kYDPBfdom7Af8Hyl/Kh5xufwsra6JxTR/JRodor6mZJVt7l7z/Nny3nXxtfYnNMIGO8
KObivza+Ia4Q0LRhs8fXUllroPXBpiHLDWM4FNMapveGR/PsT1jfF0ElFVSiaF4ls9fVJPr0ysZs
SX5z5j2gx/ITQjER8E6ofPSjM/gj4FV4zWxt8/ev3P4XX0RpsbtEaOx6UHB+Td3C62+pDDLbHs4E
jFJg/gmzK2/alhMLRhUXw8aLLPmjN6d+H7N53jJa/3AT9TIUoeXHNuWSZuNr7FReXvraFG+9UsUl
nq30pOu59W6KNBov4PeK/lRHkXsIHCPdEKw5o2Xhhs55lOxDL7ZvdeL1/HrMqVez3DtTQM7kWVjT
SURU8wj1B1jDPGFM0WnXPqydB1Dv04/cDXUbLqlASAODnJZGONS9Q7lQkHmARQEBJ8hjCS8RGAi0
FVYPviF1mPMk/lmrj8Vc3RdZtTxTvKVsTynovZxlr9Bj50FYqfLRWygmhoZ7RuxMDbqMH0P44M/h
TNrGikyn7L22utQ5ttks+3MVABZ+GWIcb9rYtKNvhymS2A7mMexCy2IaXq9ts9UaseENFeYzqFkD
NQsYs4OEuRoeUkoa5snLPwgo6EET44ly1kEM5wgCORX3yQO48CkzxIqcxtT0tR4ly9484h2HjE99
mOd0JNlIKS8X8quGrhCYe6jv6b55xOIbe9ETWk2zgHjS2Book9xT82WsadzcSKhvU9IRdBu38Q7M
D/dTOvCNnFsaiqhwumf49e8SK+l6Hg315g6ZFaMwYm/589p56YBsY565+Bw62rXGa3swODjuSUiI
d0Ea8dBz7TY7tLZbfoyg9j4EPBfq/Qx2A7dturVaF45+z6WfEEUg2aTpd7KieQGK2SDLNqyDPvI0
apfejpxGclXzth/g5WQjIapoVbH8hfmhbhK6lkIuwVqxvM+tunvWDVb2ZmGWH0jX4p0u6LCUQfe8
QQzACdAitnkxEwZKeNDVTStj1uWB4GnSBgUbeLelMwoEJmr0oDP3CCufgsgWg3/Z6nP1HaUEVyVH
ZdzQHa5QHc77IuJMrFTFVI4YR2xf3nKERqT7bO0JAESWm9Urw2SXWFLGLA0Y7HNoqPoYTxKlX8iF
qzlAd+DLbEIji/7ZhbeFqZtkMneZAAHfUjc51DZkxrTJ6MbnH6wWwtmP3Vm9gVK560epvrVdS7ut
20A0CtGs8oGFvCH4QwttKZyXVz0KjyEW5B2+GCXxFefJGhBTLrfquDzfgXsOCN84puxq7LZjnSfO
IvZn59/HTEaW5jUe/y9759VbN5K3+a8ymHsaJItkkcDOAnuSjnKwpLZ9QyhYzLGYP/3+SnK/Yx3v
Spj7uZgeuOUWyYr/8ASTBB7h6eYaJWdmBt8glq2+i4Gs4sNKrWc+zYTPUiXopa4jaHVRWOXrcjmf
LpEHKm6guva6DGF7EkhESODspx68nBNR8RBqbq5fKz5o9+R8ikQtxaJy0hRkwUCakj1MNtzvfM8/
60PPXb+WBwyEKx47pyGzpeDI0OtC3pL48y4DLLUG9fPS+st8vrDdyvU0RwQj40QtzI+oXpn1lN00
tTNhY4klG3kKIVmPKfhV06NFHOPzhKQdvp3H08IXmfR8KeIgIryugpESXOjRrIgy013XPZ5A6BRQ
zqBwN25LrEiQoizcSzvz3K8EPGZL4WtQf3VpS0VwcbLmG1KqFMrQ+2qeaBUCPTG7+a402Oah3ebH
hi6uoFXGsUZGH568VmpwwkAkilCjXZdLwm8qbIo9zcIRJywe/1q/eb0kp4zabVnFzjFy2D9NOoaE
y9Jg+vKCYKlRJhpIr0sTLOCudigNlbhg3OAoXJ7VFa4vDTZhZ36ngJag7boHtkZNrdex8oia1OXg
kGlByOo43A1bPVd5UP3AQg7HXlqxZ6PknK1GCP10ZZr2ySwFE5Jhn7JVpE9bEH+UKlL2tF7PTauP
YRVW6hReJhXJIJHEvFnLf84lOp8msIBuY131Ji7RtwAJ2g/LZ0k4S6+e+yasHmIrjC5lX1M2avX6
AcCzJ9WhGOnxObD68uPX8NYPqJBGWZndFONAFcnhmqT1bt++3g3oLrYnvR/Fl5Ijn7oTRVSolM6l
jAyXq2IM/LMmIAxBpNy+HTG/oV3pUD+riIRx6cGXwEut2xreyyrpmciAAvHxnJvlGX6r5ZkLJPe4
0HMAHbH+rpCpqHdYphOcjzTAgTYN9/NImIwgpn9mVrl9axQlhy3n2LdK+fX32EMXjvqFt34tCdKJ
dI59uw5PohK4eDoRfipOkxqNIZWBG55YIdVEcNKR7LxqF3VCUAWtsDJDrGqofqBhQYF6pGYskpBU
oSNwFh4G2DbFZeC7evG8HrOTZDSoHGEoWjnRX2T1cw0AvtD5BBLhJ1MrpquWos1dLYnaDWiS83pQ
A4NpcrzFA/soCwS3ljfU5HiCtWaY4c0E7P8HkkNFgkyy25zgJEoRUR+VqESCCoDIcbn4wLNpJ+om
pqGtbpGxW6HGSnUaRJK1Ljs5n0uwF7egsvufsgyno45XX5UEeGINb5jwEuH6R1Vgeb5q1JIfA2ol
iamT+NKW5Y9hcBm1Bez2Mb4XbJUhYww6XOKR/R6bb0Ql0Bj7aaahm5tVQNzSu8nFaIDUhVVFOFFV
SO8H8wCwsGfCZx/7m8ympP76x9eNORcpV4xh9e2TC1z8Bgsl57hcuulqso15B2AvOapQ8t2KhKgy
ktqgYnBZ2dC/cQdb3GQ5r72FjGyU825S2No4S+VtUWji+3ShWKr6h2OTmY46CpinhpSsRsbqiEIC
X4xVVJ6O+57e5tJGMFF1JwZWdL2Fr8bDcIT2T7Bbqt4sUf8LKvoEVGTRXvwtsP8DU/R/8geVPfze
p3z7L/6mOdrBFzpm6Pb4UphvlMU3miMi0V8cx7RwgHRBc5BQ/U+bUlpfaHDx16Xju8K1NFAMaGwX
/+ufLj/CNJKfggBywBr9R1gi8T4X1q8DA5YiK1Er30kSdZjSDbS7etP5CaSzTl/ygrKRuRlH22i6
Tdel9nyf5pAgdmoW1MsUrTD3aQrzujzD/JCK3q42HK7lrPENRGzLACBNrOuD8XTXmjC1qLk6rHcg
uHRnBoPwd2g4bkXezziOJSn1SsQTZY26V2TWxkgHqA/bbZ72EQLHzhwkNsSlHljhkeAKa5ClS1I3
aNfo3xkwqkr0yDCwQtuSdPiTnuqB8y2SIeiJajF7/oeqKHnv+9EB5mxVnVrcn7UaUcjAQkHGnKUt
6KzsHBHNgEdOVlIWL5TokvnWkZgWtmsbKUe+p7TG6LOCwUG6yytRJEB+lW6m6yEhdWhSK1Mbt03V
Rs8WxU7KfpAzspOFfpTifIaQMmYrGOaxla7A3/tYbacTFS6CwrrKHiqcf+hIyh4g7EluDsqMt0sY
LTix5BNTse1wWFvu49YLjWnrLVnjXSxLhvnatggchQc9QtI9Dl+/bZirt2T9HxgOXFXog6h//fN9
75pmO4PswnGie40TKnvh/TCHcTYlaFSUP00YGNhPlYlR3YDiqparjx/0vn2tH6TlYXFPha6p9bcO
2td4HzQB+m/hs2C2LbGt8xDVjZVtssMngXH9JQh1F83H2XNzlHRq2PnDTZa45WcO3+/hpq9vgggf
t5/rU8MDE/j+ky0RzWYwpd7zgCcfJGPszjqk12nESXESKXiJ3n86yK6ukFhU2i1TMgoH325YkSEJ
6MVT3jdthdb1XCMOggXjEs6f2WfrffHvmoz+Og4uBxQkC94HWX0woXaCC2GduPbzZEXYt/20Z0J7
fDgItNOTqGr0EANy7mHOfDzBf6wkhIRdYExgBND1Ipt4P6xoaKk2SDP1BCsbNz08VHJ/uAF3iEjA
J+N5YGGuPzKgFmb6Hpq0HN7mwYCmVWVl42AXzwq/pULucVsp73IbZV6CMYncfX05BQtd8rMqaUvP
3LoDgJD7VMm6FjSXOBDDFSoqRXCNtqkU6KcOpZ2fZVRX/Hnfj45TtPuPx+ePiUGCx0XyDa1li8rj
4YFmBZlvI4BRPiFL0fIWrRFk6cuAspH7raoKDwnzEA51F342WH9ODIAcMLM+8Z5jA1p9PzEhedFU
w7h9XFxqWMsazkkCZ0b6NWpHa0ugNJXv2SaZfJjjPJqqTdO2bVCvC4Oe7W1SLCNyJLE/Ld1jRNMs
QJHDI291C3hu/uaTUfIPtycvKElx2Sa4JfrW4dy60Yj0Wd9Wj6g1AR5eoRjfLVfKm8hHV8tsovNx
FKhaeRcGCAh2k6ICxmVQerhW4XUE52t+YgEW6QvAfUaG68/J0McbLKdKX94OYCesOV3cqY+8b7h0
B2GHrpPMWKkDynXMTtkC3u025NRgcilRhPqINnAZ4IE29u/+dRjX3fR9mXUIsUKLOmQsbHohHPJg
KLwm3dlOg17/qolhsaP27KTFT28Epgj3HP+c5YrtH7jfygSV0nvSmJR3hP0VlD09nt76ht49eM0t
UI18uV86IYfboYWsfUPXJefvxmXKCbKKYywpqo0dTyOPJr9Msnmditpgo4c+v0Nga4WEUITqUwm8
EnW/1NbYGAsHKBRsPakK74jGbtxdd5h8cJnNqMVyBKvWSaN5m0YBjzZwLuGvL+D/eJoRgRW8EEGW
NN8R3HGHfegMTXKeO6U/H2n+cXmKyercn/RTP7GWIFLqk4/KnjWfQpyNuSzNsNN3ZuOHiPfuocl0
YBArUBH4pvz6AGD7MZ9aSroY6cbEUoQBdc2S5YdesT7Eclg1RkFWHnr8XyJrsoS1qjFG+ft3UHAy
MD5O0FGM1yy5Ch8QES9ahrsXycyj0cDlcJxFxTdFb6PqUN5h5Fy/7vkL49jh1VLmbU8FhOKKfqKA
w5y+UIT3GJZ6lg2fx0Gvl0uFeE36IrKqZNGkoZcWN1REUGTaYa2ll0vtpjZ7aiiDgFUTUbRgzsQE
LvsFNyNohrsu6jJfnBiQHeenppgGxrCaEMDJKZ6CKAq/+jn4vHSzyB5WOsXlcoAFEy2ljt1SaxL8
bMaYQX9EGtTedN6IcCgjwNgaPYqYxMApsG0XerjYFwLj4E1a0Tj8KfIp5w8nsKIcfks1w/LqNj14
X/5kRJ3k7mrtquOVMIPVD0LYTr+LQ8nc8daIabIFZ7/BSRuujgcoe0CUk9dLi8TXcVsI7Dq5UI7P
+k96hz+sA1SWeK3UCfQYN0PBCPbAvxlOVAP1mssJAR0kkzGqkbsIkWWWqA6th9vaL/lnY0HowtIJ
Iph3Qei4EGU4Y8I+n9t50YcHncbsIW1Eq7e0E+hf2pqOxUy4irixRM/AEsMtEgVAAkDIy1rN+2Ey
VVqcD7lj8QubFmkq/MyIxfSqxuin7TZ1FiyWu598/Exb0MO3QQyaYNgAv5f6ZIrzmIohxKedi0kq
DNsumyOkoljboJWiwayXK3eeJ5a/r3wgjdsAj8m5JFAYKywQgYhniPOYXd6Yay9MRXJZWXGiIXMa
3MNpBTAPy21oEGowjhNl5sm8mtqmg9A/5UoZ4ykAO4gStFSATj01aAhX7kOprJKPKcN0jqqvQdGE
TnlRqSqY/LVnghvOtxzEHDfbTkTp3GAUAv5EY7Q8tJ8otuEsTc0yBeSPFnPGMes9LaNrOKgdWc7M
NwfplC2IabTxFMdY1lVxb8mLjsKvXjxJqo8UScWlqXcYAuh1afaTYg2FImmy6BRPlIWfNfbQt9bF
4gqOSqQUGaVNoZFh5WoyKQg0F2r0EDjYpRg6MkslxVzuAvCEYNzXQWPqU5AmWcDKNROMToed2dW4
ZOHPqBp+1rWhPpcycyim64DiGgspdvqI44kqJzqJp11scDqA35PsBcvuFAtqaFqBgyyzjzThqT9H
rHQ/VwsvHk9Gz6MdCz4iMupYnnDXz7Xkli9CjHTUFm0Pfcl2Xd+wHCeKeshzSb+dOR9mH4r/5WTO
LdpzHFGus68bpLTjrY/SIKJ0ha1DLBN/l/kJgDzZyK88hFNfD84I/rEKjrKWUzXYRnE6CuO4TyGg
Ademm7WhTVOGW8fERPRrCECSOmHF5T9vh5n6o1bfwMtm2KFQKNnYKZA9Fo+fALegV/S2rItk1D+b
nUqwcBfMQ3hzrzL0ca8Mn0vLMliVYovAWtCOKyJRap7wP6OEnev4oSup/cQWJXs74djdqCCDK4+9
lzV7P4xyzNuvZjHBUQcChdBL28JLPPHKmsojvfK+fqoL7phTGloG9oO8qVhXZZ00PxLO3GWXybLK
n1FcWdqbQttnPYxo7iCujz6NuRqNvKtOa+GONVIIVLPcet0ARFH9bhxdf7hoG7y3MOouKFGdiZxr
dYslAa6QDXPUcshPfrOk3MJD6+BOj2GkDumXdoRo6Eh0RwOER425+x7YVu989eCxOtEaHGSm3e5z
e4YQUQd8f8g6BVJ13MXcZPlaYiWwLJsgyRez1SLqY3U6sTmQmumy89E0rXo3QD1HL5cAbbkFG4mr
d0LnWp6oee4pfTudba1nrEXQb/SiTgUbA2QbVhESCSHsEfIIYRvRbZrKHJfTMChN88garRgWdE0H
B+NTmS84o4XCNa7qrCqcu141mGGiUCTnutkGlTlNt8iu461tqI5muGM4arnvSlY1amqe197RDES3
YJV3nmxr2PFutODPPcja2wQTZdGjMOnSCaVwx8cNHlyAFvqQ7aIa/9EqUr9EyQaj7Ulrps3NzyB1
RY9poqwrubKFcjvziFZU4/qbnkZC7h2FhZF5F2hCG1l2hHIFYW38EykVgeEA3SKQsojmurg6e4CA
OmFEF63Nx6RXv6Jvc4ZKa92MUVFVChAMfgqaVipQS7/D7KiunU0dAocdiKfMiBhlHqRLNBaaIxum
RVKP9Q+vPiWCopg76Gsl4CBhcze+Dh9bLnC2Q+x4+oQrXHRAIQ8bQB9xS6BdF+HSLUCa+adLExmE
pG7cDFw9Lh0ybpmuhEu1HM2wjzrkbBCM5AjwVKYzB5lawIUQNRyKPDjqUU/xvqELVPIqVg1LKjgC
dEGtoe4bl2PSVTRBb31UNGr7iL4XUTDNGh1F43JYc5alfqIvDXQ2QwjColCuuR2s0lvEPnBAb7V7
cG6CMwVNAZDAK+ISn3qT6wJK4UAscps7egRKTmiCwXnHAMHF1Ten34wTb0r5VPLsXi6yWr6CIG/4
WRUGcJFJzKqQvaTcquX9Fd0hTpTMkTl/BXpdwBuVYa1QlwPzqeNVVPI5beyub71HRLzKaufZKR3D
qEoHrsWupiEgTspa6pAlDjo9Rl1Vep31AqdpBrY45oj+06q0SuoGK5QzaZsjI9G6DD9n+KxDpNdy
j6cKfUv9usFg4DCOGQhMTjQvGPXbWwInAgNfDECaFZBfrJFf8t5gYDlmUv0GvTKQEtj/PRJLwxZa
9bUABbaSZcxvrIrOw9E4s8oZpQcCIr0UExSIyFmKKXS/5a1F7eltGrkwLeue9K/vbv0mnPhiQaGc
OerVIHEpK6NsGOOrZUzNMPg+ZNJNs31cexigHDuEo8PtIm0dxaIToItPADeGJD6u8eHgd5ldmhCC
j/asE3nfa1gsBfU6awI2brayAzZgE6VEoMS4LoeqblsXhbJIDf4VdoN2lZx5oQSutJ8XR+8DIehz
wRrPCDJvc+XoLYIMry54lWnDX4CyoQM1Kyc1Thq0YcuVCHtI6UeNLWEJbKK32zUehohLswfHzoYS
gl4cQP9Wx5udp9djiHQbkbXJCKQvAPigbCLePOu/TVTSLldjDoAY7mPMe9nrOJY6NMy8HhzVxhK1
ftu37ZF1LvOS9yOAwaNWcfAVZyAMh+jH4I9R0u5dS2aSXU2nnmWazMQE6c5pHb128xIM7zlNqmjA
diYHzYAbXgdohqCWNg9z24N05Fnl0vIJZj0kulhh6dAaRh0pH641SfswtH0iCuiifY15NbmlI86c
EdBoiRu7zTorTFsngWntkrGZ1qQnRDnAGq5IPJnnbqZXfypGm/zJk+gSD0cTOObsYYgthNDW4Vvk
o8CyE2uoym/5WuxbMgKDXxmxv5QBgcEURWDCt3izwzPYQSKgcDwbhjE9iQGcyBUsGNPEBqOOSUeG
uI2Usfe9WvS3QDxEb6yN0WL8jTjQSTd0YB2FtZOlk3wJDYJ/GdUV6yOkXcesdUhXEq4jd7EE66Qd
3JIYJUDt5J5R1yfuYjXkvMeNrEsESsgfWE6ey+Mp7YWLPiprzmRvX0t36mKoohNLfw9rOCZVyXzi
qLetVw65Dq1yowgQL5tp9cEc7IZB6YUB0IvXNEKBLC0OnCYAg0vTmaayYUAWnXG7Adh1vH4tqbc4
2TIoZY9+KsHrPKbRURiXU3/tTXJRxz703nzvK5ucgovNcIgPxNThGLtDE6Hi1wRO13JWpU2pI1H6
iJziECZes8YpizJ2aZOiy1+cE/D33lpRubLzLYQGnQW+JRZ5uOiXrpZpRN+VXTbTjO78hYzXGXwk
njckSSarHxX6kilNrF6/el9O3IQIP/dh121BlzrZudSy/vxFWMfLFZwdfWB1TCPa/BNI1AQNGiNR
C52BWJTZg6jwrg9QAH49OYJJ6UC3gAnBt3xcNfp/1Ix8aoKBoKEDmu+wwOpPFczhIB8fp7DTeSY0
0DxG5sCZmzxYqb7lez955GFVjTIVVDbX0eU82ydwel9Vg1hQ+mbndY+uN+ruzdvSyH1DV3Y//ro/
HwV7nRhX4yUpnh9i1WyQ7stAdeIxcUJ9PiFYJAaCQg5rzq6Pn/VaDfy9fmxROpaWcG3pCNgNh2VK
ZVqoO+eZeJxE0ZPI9HFhsxLdDqDHvI7bwuIuXLyKQ6On4awoogx54+fruoMEckEVQnc2AlJeffa8
ncy/eh9lG+kUoZSu4k6AuzXyp49f/4+h0sRCAlvLBNVgwVp8PytTGxZdNEr3oUOvjPfggtJpIZcr
KdTHj/pjzQEbFAGtIDpBYCAP692EUYmNg3X9EMS+6Od9OKO9cm8tUm8RL4xQ+Pvk4w5bKKBUoUja
tsszXRsu5fuPaxsl/Ij6/UPtxPqM6iY221WPxjAXhB3oOysMiPcJJmb+/BMRarO95LQr3OOPv/1w
mOmauq7uZdAmBVt5uCJHPEoHNHjED2oSpI54wFOlQshZp/MfP+lwlG1XmHytgBQq6SAdFq8zAkNf
WKn1oy8rmZ13NZ4T3SpJydT2Q2zrqPHjB74Xn6VpAryWsjNNXhiQBE0HKwhs9sJhMrc/EB7X9eRW
hPqY41CcmdewbXI0GXDumONgLTMMduftxy/wyk/9fQcSagk7MIHWItbCp9vvp5ksMc6tGlAFKlZz
VG7pZWHtRdUDNPLRW9gyoCzEnQf3VZ/fv4rihtvpklfhYU8aH49vg1Okri7xUPqf2cUwDAXZwgJ8
hStBZWPlq40vOsPHvQ6dNk5rObr6shzmvkLZDbojG38lOJ2IRTqJytSTNSJmg8lBRoluC0QGf4rj
hNYylqxVZujYSiFFwGFhtLYki1FJo69zpOqJbaQS+opH6aXmteRbgV4R2nNqZpmtg6YUbKG+Xm1L
B8thWqScJKaKRsbfj1LoCif2MA26yILQWXby8fD/seCkYzsmRGQcgsSfS7sns4ixkp2/V3GDIP4+
qjudAgVLpyOAXyXrjx+p9+27CeeoDV57ND5YgD+kaWiUQenFtOx7EHm6xtgnEIfOXV/amXFhKpM3
QLkDDf56N1lABCnC5oV+m49f4/DLhfAck5PTA+jDnjskGENCKkfmMv6eVZQ/TxBl64o7Oxvt9sxW
3SdyPIcnCL5HrhRUijwY077jHixybHujJK6V+jE0dbrcu6nUyyJNax1Zffxd9sGW5rf7EuUX3A7p
vAl4du83VDROZp7DMr0rEZhE64jyZRftIsqoZLpJCp1VrGh4F/yfpGDDupwguN+TrLktdhqUdSnB
kPLo/n09ojBGHQHDOyLsBGDbt1hyCDzFVRrrstZk6DKA33kVm3DwPV0mzgq6I7dagIuPMzKXuwgS
hO4UWUOhz2sSggxBDNTtkxlVosqMnE+w+gfjzRhAhRcm+9SR4s+OqYtSCdIg/XTXF6m+mcOKVgWi
rKDFl/uPx1scrGc9pxxesDyQ5KGufyi1BAKLmqrlhLe+g2Ycz+pdSqfZ0OhQv+eo5wh6671jRagz
wRKtaRb3rz+1Q68rBMZoMriug3SHbmjkNSedXaiQioKRpb2xnGFCFYOcRToO155Z4JEgtlmJbv63
BAtH0pJfjT+6RbqJZOSpzd5ZfHPhZ0NV6Alf3JSnGK/dcflWmhgsKqCYX7uxnkn0NrBrXMmBg7/a
dC3SUWRGby00diRrN6Xnwb0XhlQ5xGq2MPKrPrlv/ffTJ6XUlmamDWDJ5S5Eyuv9Em74gsGHIfUE
JVx+S1t8rJE/tt29l/kQ6qY87naRg8MqHP083NROWO4heeb3qJYAiS/9vqRpGolVYMyQQby4a+5C
8ld1lU9gDNexP9j7JEivC1ptT0PtqHrlteilrOnleJeg6KrTGEPUc26keCFbj4dsY6hU/LXQRx5O
QoSN3FWdg8vfUDXM7o3F6EgOcoxj1iporxxupWzn5IY4lzPmp109Y9sV8IYwspyTPLfpEqQ1YHgu
kZEWXoc8OqgJ93SesNJe9UtjWhtRt/LW5n5+qOPKwqWo9WJKGJFSR3ZalrejFBCx8MkEB2UaSHEa
1O2+Z32gnnOjbr96jlKERWG/T2GK72gTzDXoR5rLUK6DxFj1TjGc5FDluhGtsJWPOvVfve/hmuaH
fbbpxra6XdKekphjGVgnGIazNj3zGlFh89GeO/XDkotzF/duv44nnDszqRJgoHNy+vEme39YsyBo
K3OYaSENxyZQOFgQFeUf2bhR+cx8TVdw7sps6+VVh/J0a3p3Hz/s/YZ+e5gEKKeveWK4w4gkBOdL
Th6Uz54pCzBCk3mLK44NcL7IzgdH4LUxwY+6pkUos0/isT9W/utngtWhZcMhfpiP9C46/ZnTFs+Y
o5K4irzOpl0h4PB9ck28/qZ/X8OvX+nYMNPcAFyxCA6TyAlPAXsAK/NsjZo4I2yui1VFwpNspjiX
N6VdhDeJCo0a0UU3wHBlgK90NCSut5nyDtgXYD3vskVm7qQ0GnnHfQs9k7pid18UBC82ehD1yu4s
5xrKXokeq/DPSsqz17CMEPjB3BRFQ4TCAIdn0aUoAtaxIQuP6k1GL84aAwprbTA/p1WEJkTTtzu4
oOYDLBCxXpi/T2KhAxAeQ6LDAMIgxkVwRx+GBOhrqcnx5+UZog6DH0PCPBJVmkPtnR5KK8i/C+xe
N70d0fQAie7tnXJ2y83Hy8/Vi/ndzEAu01kdYECAY4gEvj/9rCwsaB/E8jlCHzmjnNbidAwlLdgo
uiTobTjFtEd4Y+qRKKgLuj1VsUf7NDgfam/A+AEA+iWCRc4evwcKZ2h1/cC7pHTXbWacJ5DKYXdA
KxGFuKUGml9WBpO28miMzeulm2i7pJUK17IO5A1h44Cct5O8zBi7XAgJizKjUrxPoqq+LKD0dJsq
VP3jnMf9HaIx2bVR+lwQ3mSNO2F3SJqJNoluR3RjUINrUBBF9tPCCKyLaAHItElphHAnfnVcwz+D
yOL8ZVHVhnOeaa3Ujwf3PSyJKWZsEXQh3ffIZuWh+GJPSZh5l+FzkzjuBTIB6X2NnsKMzmNpIpdL
LvHJEw+4d6+PJDYgxbFsAQTPOchj0dbLUZmt059pnTonlM0QBQn72TilUJnuaER0nPRu1D7Xwszv
k2jCRy0JzGt4HWL3ydf/ubQINTk+bR9pB7RG9fHzm3YPTHNX+VFZ/owmGgzk7VX4o2oXhOebYgbq
btrQ4BEFR3+9c6kVwg32cFYADruhThIEkBcMiMht5clvSYfbEqVfSuiloeLzzEvUvhFiukDZITrG
9idyVpUM7HGlZgsFzqg2C5yxLb9awzlC8tlgWHZp1hnngWcN/IVRGmfYO85Yko1cZ6mb1Ahbc3uv
K7QozgravESUotA2vE1eAikZU3q4ND3vXWSGt8Qi6mtnT+Ux0nyiXbUSuAwrkXbR2qPqdyWCBMl8
CaIOe3esCXadl+cRejiyPh9rDCewvYb7v2b8KvzpfDm2R6YX2X91bZV86xG8eHFejYTVgBnCZyvl
z9lxyBNAXAOYY34Oj2Rh0wnNpjH76UPhxL9+DNJHUB4zXUOmjJxKPi8KVzevNB7nIcUmZIYdUXz2
Gu+R2q8L1tcQZK4+1KuoDbxfJCClVKEWmf/EoGruN68TAl04zs+S3Ot25jIEt01b9rsZA48tdO7p
e4yGQM06Wazbj1fsQYHu7WUcXVvm6NB6TPb7l1mKfsSVM0t/RtL0vuJPoG5w/DC0XV1yyr3YX/R5
053UTlkc55OwzrtScpHJvJuuIPH5AJLLcThLjF68gJxv3JXfJNnXT97yj5BBeuBdXbY4mGmSyoMh
G/DHKYLG6X9S9W6iOyILF9lw28HvGx2rC9sbsI0f1eL5G791q5d4MSVu1DimjkdCVurexWzrzJRj
dme3Ds6BPbfArk0xxDSXKIW11tDufZvo//Isbuf657/++fBcQDdMFEnKU/eeNYHi2gd2UvAsHh+K
A6KF/k9+ES185wuIbjYG5QmYuJRP/kcPzve/OBDAqFyCW7L4Jwvhl6OUQEUOKqPkSidDot1E3v6L
aSHML7atiyKu53muRvv+J6qt+gz/d/gAjpR6KXBoysG2lp3Tr/D7GZ9aqF4r4Rj7gHA9pXg4w+gC
U//Jznwfkr89huhYW05To/+jPLsgvzYPy2Ds1QLjDtTEvBG96V9CleOC+238r95e/nfY/vtb+/VZ
VGkElpRAvD3HZS5+/yTmIlXBIML9bFXBpem1wznAe3HiLGQDtVd8emkDQ/xjFCl3s6kJxBAikKY+
JH+7KWnwuI0lW6SZQb9E6FlU3VnV0ildcQNWSH5wOt8D2Rb2zuyjAXhKnqcIdFWjXR6RqvRrdxjQ
2uwnKHk1lnh7AHhkdnPQmo8lcktwA1Vw1IRRcDQuMDI5a22waVOJJayFtktGJyw32u7O6rzyJBgg
/xlhkVyEc5dcOBGFzo2Axwd61SyOUSWYtwBKi2vbcBbQI3RUY/KIe1lH52Y/J1uIsiW09BzaK357
5w7ph7+OU9Ff26ovXhaxVJf079I720zSFQLV+Q6P+xIvGvRvtLTl3qwwN24W2tL+YFarFrTe1oon
ZDg7oU6l1VUX4K8w5qad8mDmEeYc3tjgX2iM+wZYfrQiYw89yIZ29aQQosPMRMPPqiXuUVYf/WjV
+s7OpEH4HROgYMxIRFpJy0XOI+XQ75Dv3VmdocyS7iQpWrkeQ9b52owrROVNUZSPsGHq7xB6/L/S
ILNvgsgM4vVoquA59RXK+FbQSs2FnWEQGWky7VrqDMjsE7A+ZnGuBfhLJ78088Gv154TVWeyH/vT
mZv/nsQgX+Px0W5sO2ftpaAiEd1N3ctEWDfxBBk1nNL5Jm4Cb6to438vZAWmbDI7NPZRmV1NwLKe
26KIj+IyfprbtMZOyHdPI6RTa+AIIF+2isGJyzA/b2BI/QV5xLgWZbKcmWi9KIRkrYzrfzCNDXI5
qAMblfHVgep4HDomLYKxBG8wEypB9u+fYXd0j5k1p/l2QaClxAU6CU4YAkWl23tqOuToKG9fYCuE
coLMn00xjRjUOCBhuokCdXQXKCNhkdb5kVH74KGNAkWsacQWibLyOkCkAPhId5oaMJVWUxfNICn9
9AHyBEBWQ/4AyCA2ceXN24kO2E045vaZF6srdxpH+Oa+dFja7J4JvME5Dhx4yVnDzwlHpp3bGh2c
yHJ57CbIocys+wgRO7vE49veZEvX3TRuB960828QFEpgJS7fjL4VF2h+wY+dF3VhyAX3ysAbv5Zl
0KNOGAy7Gcelciz+kiKsqAJlPnCKVYfIw/xUemBhUcPrKXl41CjTHGxibaerRaXDJouKzEUJDeea
9Zw33nKGDMI8HVMGAvC4jqMGZa7QMCK69AgYE6ROdq/GiIGocKyYaRPcOm3qRx2iPLBvh/FWzjTn
A0shKOvO2vfHCOEArdzG9KAz+5gVjcNCrD3hSOLv5JzZ7nHhj8pEUozS1k6BBWgwzARAA1F5XKKb
IYPCvhN1MkQXXoMmCQZmbTleRZ4BznlVe42KT4PQGLAVUuHofrdrsMDpyiy1KRi9jsC+T/vRcHfN
RE37GR8QJiru0Pw8yRBf7tuv1HfLojmyAmTzDLfOvgYD+nytqXOnqpDufgC6ey/DGbuoUNhY4YDG
ECfuhP/nalwGMkIXJMSRC7v4ZLQxDrKmyd2jc0bQO2VzgkzgEli3AP2gC6tG/2v8EZFrnvvxybNL
5FRKKjI7JxPiuEKZOKaSVZLD4WKLBKJZniTUt7Zd0S8lEJWQSJ2WT3XaOA5eqhKU0M7yFGiUNim3
Lr6F61KZ/oRqBjRYIyRdfpXFaDqj/LooE41vukp9vRmGsbiehFP/dKjdnPEiSbTLbAdgJW5My6b3
opwWGijmYx/njkvcBb0HmGC8n8gHaweatrgGxErVKCMDKtf0U/mZa3TFi+23+b0wiVrzLPWWDYyO
6mtUwPxeKcIItCYqgDrs23zzerf+Nwr8JAqEUkX+9f83Ff07cvxH9fIP9Cf64vG9kv/bf/+3RLD3
BQYn+QOdcYR2XoWA37i3hpRfLIv2GiwuUiqSOoKbv0NCHydRzUYMaA2BIvb40d8hof8FRV8aowGs
L2nb/Oh//693+knq4M+/x0+vQlPvYkKYP1igYg1A8ES/Qmeev0Uzs1XijD1P5h6OwrqIXridL2Gn
HyPNpSWn9ojCnrDQt0HYf7MyY5UK9bbM3r3S768QvE+RiOF4BfF/2Tuz3daxa4t+EQvsm8crqpcs
W+7tF8LHPod9szc326+/g64ElaqL5CbvQYKgApQbWRS511xzjkkHqcU516aR5S/H0pqzb+PD8NnX
ctIvkf06BZSE9jkMDG5dJg9wJeDqN3SM2wU9HFDDd+g31WYw32zqlWeKWBqN08ysrdLa36oAs7pn
XGgXYV9ITxhhorXWQ4fQm88F1YHDe+Gbs4F6z4B4LP84UZWNOv3Uzvi86Gprtc3kBHu7VgCbYpoa
hd5X02rWFcXvmmwtKJJ5F05W9UxCfyW5Jvaj6xM74jBjWqe4G6jIymYEcTYIfgEiwNdA3FO0huW2
BWBxtrXuWiRVB6JnwRAF6uoGb4albdqY/gGyCpsyM1aBa4W263GzCujzTDZdXaz7sQxll9+PWvSY
iUFu8rbc9Kp57wD279Kiu4tb75QZ1Y+Z06bK8lC4Q7HDcEZlkeIZY1XVZznaOux6+sknffisll5o
t2vPVTvQxITy2rgtPwx2S25Bc8vi8L83l3+HOs7wpTOX/fO7y+5nLeM/31D+9jV/HzL132irMNhf
sgdjZbysHf92R/Gd31xy+ciUHnGjvwyZf9xBdOL7yJys0MhQEQH+T24g3Hv+Og8x6PEfXNrUyhBE
XOalf7iDBGYNIbH2iz2mnLeB0P1KtXm9Qah6xRb0IBkEQZGLV780XifOdtsO6EQ79kcF4Ggza8I8
WEM5HdoimJe8unMIurzYcS9o1p4mqlD1gfw1Rb0LAthjLea3+lmLi+adtaR+r7Ey2LFk69YWeYGw
8dN0i/EY/mns3Wd96t8Nc7rOfVWCp4MQqhZ/s4U7dNNqprnGOyqPupKLU/IWZwvLO2Ur6kRHcFHe
fHXayFnX3uCFxjR0j2Ya5CG1ZdEhYW2/sjXjOsyWs2tV/EIjQroyBz5pXlkkN0pPDWC9/E46B6A7
zhVy42iuuEMKZhNWPEMBYQs8zpgrkVJLr//gaU5HlwXAEGDB+COtgviUD/a8sgIauxpOljsHduEG
N623A1XdhoNdjJvCsr6IEFhATqkISHPXhtPTfZhEWELCK0cmnnJbpoBIspmZE3QXxU8k6On4qO5L
0W7Vt5Ko3UbLQNBpYtw3VkB/glcb99TEF6+qd5oXp8+2ZTBcZ0OV97kDWiYtfNmtMt/L85Ca4BvZ
WPGwMZkCaasT+StltymcLwhCVosngBZipoiGWuYHYWnRg4nz9GTn0+yttNLBYkLU9EycNL3Iuhhe
EeTbLzSN4HksLay9NIpC2amhYiV9wDxEvdZBdCRQvYHlelVYOeKv2Tt7ZYG48dIMG3Lm9cVzlVfO
ySk4WKK4GxeKrzg3EoEBLQbvQdLUay6oO7oZ12lgcqJKOpbxrdlUtOpFHPLmmpOj0OYOCB/uLrFK
C0iprKiYunki1GybLVJnIE7fPbPXWINF+JUcM42eM7OoH+iGxkFapvWDkdfGxXLH+mQPgItiSPnv
Df5FGkMMjzNjms/GtsxQzhUj193k0HrRUSRRgXW1x02b4naaB+w4FmxGEibk3dZS+PaH0K3imQOy
/kN2nnXQLKvLwhgJbB8veVOZ9CP5DvzG/Tili6VfNx57GmyPo+JbUu+Mnos9fLozYy5NB1htvnfa
nhcvpni69+jqSamp1Gk6dLv6BKLApRiRw+2m8Qu+oaHGRGy+z81Tj+IzqhLMEJ+/XYoLg9P7CNEU
oHTLWEj9yXNjVOllEtDrUjH3O6Ozmp+EBse7qGN79P2bZRHARmDPBt8eFpx3jeeEajNHOnjco8S/
2gt+3F7OyEWZ2MfKqbrHNrPBi7mT6+KO5oUrq5zup85RT95Y8i/Sy2MenP53v1c9bXTCnTvoi9n7
95WWOfB+VnMc9ISPJxNbzDIv+CSIbgeqo5NVEmcIOLMonu1gMIEgailL8tL2riCm7UOdR+O9MWKU
klKx6Yw7oppNz5sKFrM6arBNCLdEAyaPoVRfCsbrpdJr9xY5cToJ+ovulzbW+0EswUuuSLTgwIne
A5N6ucHh1E9bCEqQ1vv8RG/CS1BQ+vhAOrDfzW5WP4hYBLu6UMHm+90qB6YFXHqtH7Z5VJEUVb0P
f42/3ATh42yI1o5Wrk+97pqaUwwGizvaA8Wxmmf+J/X9N19CnTYF7bxtNl/aKrn0YrojMfLYC2Sv
3qnfq9Rn1qSsJPBvTNXd6kN8lxBuRQJK9qR2fjlDcMJzx/aIzqfK9O7H1tpafbKjjeg5lq27dvTR
P7vu0lYXORxptJXZTCyEzKWWnecY9e1W3e2Ijbv3Ng1/LW7Ii9tzD88NP167XkMRklfZYVpOF3ae
62EkSke1tVV50Z2htPHWGOkW9+uYDvkB1hyaXJ6t/KC3N1OTl+gVQu6puSeM6OciWWvS+Kpi2oqE
+VNUOI0FQ9cpm5eAglmyBTKdT2mofeU7V3wraEB9Z91SuxS9abH5SvYPeDjteHPVlltWYmpVTtQZ
ayUM5wx2FE52CYOxcd36oaPvArt2Nn+VvROiU7CenZN226jxocq65hh4+c4iBU62aOYNTl0aU0UX
rbJhygGgGU/uBK7QC8QhH6fygDBr7UHGQtpEQuKMSdc1PIpjE8/IhXX9JnRKQkcsVucp172j5MLf
ZZOrr50+etONUoQs4Ui4Tr+sqblvUt/7mZpeurcHob97rob3K88fldFmH9OkkebKemhllvBDAIjt
KmoDdbSDyCbfMs/cD6y+2MfZbFFYhNk0nEnqB9GDKNuvZFLRRicvf0HVG6BWAe1i8FamPtFKLLvN
3FM4URvupeCef+WykhvdjYw7ltg2QwCO2LCE6rGHx9as7VbryS+Zzc+WlfOGhOhhKhH1rKb56Aqq
OoVPDhAt6VUnDkG1E0/7wBTOTnO7T/hEbyKh2H4S0dNgNNMKyg6oTWvI8Yw62o20naeI8sPQ5WO4
ytIqfiVH0yITWGvF9uc8+F284ZDgf+EY7u9BTBhP0ESXMwSaedja7nQccFKCIDMjn7xknz1lHgWI
dmuXP9vIy34qKempkvSAVnEbrete67c804dt3vK1cWltplnpFy/K6isQmXEdJ4KTFbUAK5AR/qXp
G0DspPjeB9OwLq6y69DhhEW1ZUqFJJ8i7uQqhXiYVI4Io7z0g2UVGp/7UeXGsTUjA+46O6kL5ONu
68ei1PlIxM/KHbVbl2xKSEfVKHgTa6RNGWubHifa2XMkbDOjQhWHr9JQJjwPPAbHrr7UVN0dQZRE
m0g45SZqRfQciFTdD8Sisw1hR3a2CpbRRcW+c+CkkO8MvRabdCyisBic2t4kcvxVlaZ5a+AVfBpk
OuybxBMvpAeJV3IvXMd0qIeDN7QkHgAy6d5MBI9TWNn32lGvuYE1hin2dcQOrpEqCzP6Zbc01/n8
WoXYTXbxAxo1DSMyGqiK1vQbGVVyW1i1JHJFA3k35FHImeFmrEk1adouNoHoFf78lklZN+uM2AwW
KiHD2ciNFUDlYlvatKjVMrd3hLhv0KSmnaw1HgNdZG2dou3v5pwzHrj/lidX799OgygeRNbSZW/l
2pulgguiVvtz8FIOIO6ktgGhtS2dBUv/nUAdl2DSO4oF0Lotutx8/Z4naH1LuKcjW9tNK5o7nWer
GXfjMMbr1pofJtfyLiNccDIwfrabKmNHV08bFobc4HiOf+L52FmKRx4Ft8WmB5O1GUm7HtPeaMMu
a6PDIKJzGot76kudtRf52YFMKW3FmU+2cGkZyxfM/Hwf0DROK4HXwYbqN1mz2Lp3eUkM6IqJV6z5
CC9iKC94kUZZTqGTxt+aaf67gOp9q6n0kKOsOt8qa/atuE6L+Dp+67DO76Isz20U2vJbrQUfjnKb
/C7jut+aLk/DlxGVV9OReymARvi1u+EhWsRgY5GF2Z7U26x37BvIna9ittLN3Lj31KlqYbYIy8ki
MVNNkt2SsHJ+tIsAnS1StNEa6mZY5OkUnVrSQrwZFunaX0RsDO720f5WtiGv3wWL2D0ssne8COD4
8Kz1hCbO/n9JAHbZx7AI5um3do6R81hqyOlxRpIsF/R89H06htEiuzeLAD8qG3KtHzySuRpXDio9
5TjDirXTl2cO/YoVsbwAXQ6L2v5MwNysAY4Ex+lb+c++twDxJNUP3R7UF17+jL521gWm32IUWlYI
Mgse9J7qk5XgLMOGoVf5Yf7eO8wUW5ztVGrXZllLFFIvbtqk/GQAJTVVm4L9xQBk8jRVLIlSthti
WXMoTZRf3vfuYyBXtcVW1W/lshrh+OJusGGN9yoK5pAz0L21rFKs762KsSxYdJueZ29ZuozL+sVd
FjFYTqFjfm9nxKSK27wSC5J4Wd9UkErZ0y1LndJIeBTo37seRsOac0AR+F+IT9w4+tgx7tNlRaSW
ZdG8rI3m7w1S/71Ncr83S50+VI8Vh/4NTW7+KapVvW25MdJQNx8o3qiwRjNk1emcX1JkoDeDNMLa
FZ5FBwalevRGZEO9Ar/CJRRzKMlqHydplQbqka2tjKONqikFseoVp2c1TyHpRcrp1lar8MiItv+V
tGW59yyV7qUYmj0V8D/zcUa1p3CK8bE957IrmbOkf++Wen8XJ6qhMopKu3wQnG4X+qkT1/4GAAol
f4EfHfnFnhj8orUXJPVWy0r/ULAXkP81Fvz8t1SfwGFN/M9Fn/+ROZCRj/ZPZoTvr/m76BP8xnbb
JZMQ2MRy/rFpLqAq1kCBcWliRdHBJfSHjOz+hixDFBCNFeMigP8/RCDrNx2TgrNIzDgPwP38JyrQ
Ihr9yVtAUoL/4sj2DEqVl2a2P6tAS1O23ZidfXAKn65oRwMcUSlmkigZj0UsnD27LpLI9TBMX07d
emfuUzy6fMMY7hlMdfwwjfZRMGje5GjGRKAj69HNMvjpbuPybG9t75IUdIROfC4eSeIXu5x89qEk
LPJeN5EPsNHLjtgvNmpqxQ+WahmfDV+mCLEk0ok/NvOn3uTMkJBvyTCNuflAfCg/BlVRnSLPKnYd
yF2ip9VNzfQeBkVUrvkwJEejb4dDlZb0spWaa61NLfaOJTe3YhUV423NELxrCj84Tzx1KPh2R/NK
Nju4wNChsWRKKWennKknFm6JLRavYmfUZvxqBCkPdxqMjNHtbiLTeJz1iaO1C+aiEnagsf9uLI7g
U7LiCMeO3ADQFkoyKXfBZNisCz3AIrYzUjFXpN3OQbv9GgZ+iCW544hUFruqq/MnYWeuWI2FndHd
NWb7oFVqPdhDSR3SZGAzN7uXmqaSW9Ulw1Vx//okqj+9Lv2tVxpbpr01ZTxGrGy8QlnjdGWa6VZE
TnfSR1f8KK1uXMNV8rZNX/Q7D6VjbaBvrOy8KvZ9NdBon9vdlxZYq1Q6YJ6C5mRW8cFeovZdCook
p8Fl3TrRTZk3Sx23dijYiK1jUbPv7qXYCdE7v+Igo70+U+lJcSjeIYhGB+pbyjsih7O5pZM8P5JR
i7SNhUP91MDfeY6nNHjzhEt1Reo2x6hh79vA431kQElvZpzrN6xOQfmwJE5fImW3UP714sGu7WZX
YhtFLAMSsnfGghqbHMHtSrNSehPH9rwFRFEUK7bgWKNToOGrStHckbZWf+ZEpd8FkmsFo7IbcYSw
i89uHClMc91iP42ddXLJ8lGL66Zvne+lr6JJDEgFjXMtQcfsR5YzF0Lk1snkELyXXR3fcqBvHxml
gnAsIUaXWgdGPaKLKagc/2KKxnyryPTdiNjODymJkX2WFXa5KnNOo4OdOLdFM5zMhJb2vmbk1XS1
wZipPkhTMnNNI+c2YNDeh7CGn46gGj2emp7hlfxkDRtpS9TBX4OiN58tO/9k9GjiUItt883zq8e6
t2ATLVUts17p1zpxgYyPSaQdHY1ILB3wvn5Jemz94YAc+tFGMqNWJBfgYlgRfaaRn+yqni+K57R4
8lMKeHsLcplO0u5EVUG5GYBPH9yucNdgVsoHj0fjDxyLvVwxvzxCtDjE5uAe60HsSCfDOHC9skK0
y/IrUbfi3omKvTsN6uhGc3Ww87Jetw0zWMfN8k3VQXrwGFW2E+PsGs/guIqqMbtnf2z/nGEhh1aO
M3lOpnwhDOSv4GrGJ48d1LUxyzrkDcVbKpOcWdM1mjtNjtuhcMVJ4CnJwiDYOiordxFK7g3R6mIn
imsfRf2rtgTsctcyrpkeW/sKqBfn8QGbYKX38tNSE78JuKxBH71dbQzjpi+MTtsknuW/Kg941KqB
0p6uBm+izGae4tuZPoydRmka/qLJ8ULZjy6VccSdVnE0sfpi0YS82SHOBUH/FDNRZ6six9RfyFhw
m8NYvgoaqZ/iRtAhXEX6xjC018zMiYTF8UwFSBEg77kQuQIQk2GhpS8cufVDobf6BuKeWJlZXv8o
KG3ktJQEV6f03UPbOmziZnL811RptBJSAwHLoP1wM2/cZbB27/TWLeGflpZ+6X0GTT9a+ghMv3A3
ECOC54CnxmW2k+QFd1B6Bpj/TjrR3fNEnMMpa/tLG3MwhrudnduMOm9FFfG57Gx5p7JI3FBSIJ61
KC0u3zh5ih7iLfUf8XqmQnjjtMJ6IYFj7l3Fq5SRX2+TMTN/zl7c3QzkHj5sSywPl262X3EVp0/Q
hujLYvaADJkF8a4DtAbTKEaFN6LkzjBY6Q+BvdDHxfigd/zpK+j262lS0OxH0z8hNDoZIQqaMEHB
DlxoxhAGGuFf3tkO5k1sdbsqHdUB1lbzVHTRLmW7uQGLNN/lvWVvmh6KGlVlOh3dnVbRtRyPWxd+
98XoY/MYkJd5HyiZZOhiXdlD8L1J+YifWhynezZKkJ5yIQMqItx0XVaD/lpEeN24M8FOVexLTNe5
m7tM+2xYUB0b5WtbeHTtLQji4uDYWrTFHdVe6ZTxn8h+R1tDF/pD0qf0ZPRepIWoRe7WgjBykZP4
UbXz9KnPHbd/Uh8zJLfRjnejNRgUIGFLMVvt5NBzQXqhkhRRroCcwHtayJA6Mkae6ldciAusOcvi
x87hILLKOlFMYWWxUkUNLfZ1wkd6NTasKfDrSNzRDKviVyApVumLBJ1iHLRzapabya9oxuirfK+c
7g2lmW1u3bIC9pkxfuSK+uY0+dCj7hdgqDe/Hu8rY8YZMtPvRQsSFSOVR7W2SB9RAZsj8oT32De5
+Zzjyf7EVji+AOF48/vK1bjUUwioOZIcrwJlTrSiV7uCRtLZveGoVcXuajZhOm1SIIP2ZklSUi/r
eOtuQE2/E0pMUDvd6FeXTpa/L/qBNw6rionChwEzpPdmh67fzLsyaeqbFP5j/dZwA+XstVD5xgis
PwS+8uhruaRaPTPXHPLykxFP1bGTqffmTI54JxURZ3cR4Z8TxWqGfOySOYl2xZwXWFXGdpjhRMXK
yb78ZGy1Jwf4joMDsGcYosA7r6GRpNa60nSUj6Cutr3bvuBsGgCdxMVan3gnaSB4GTVz2LtpQ8lk
qboL/+a4DQqP42SRHFNpn9lv4wXUtdpZ5TFPGc1juchZ5Kmak2KTYJ0/8gTRHhItjc/Y1owwrozp
0mPAogFSOsdZ4UKkTOjDzoPpKANXAwujISpX7OKAfnDcsmazo83Hkqc0PWC1BqsCir+OFEQ7+LhA
xkEx4dUF+WhfSyTadSY0ihZtyGVdxKwuSzM9Kj2mKLYo0KCMhrJcV62n2BPvneWCfhqdaZeKPt2C
aAw2NG5EG5kW9YYivob4QQLkUAF2CpHO/H2no6Spwix3jh7pv+wOSmHYwDYeWRqxd/py/cr1X1pk
V6/97GxP5GiUgo52FZI4T8viv0PcvzXEETJcxpp/PsU9p2zuqz/v7v/2RX93Azm/AQnh+5gLMGWx
A/2xu7d+c8kgMar9PsUta/2/u4HoEmeoAgGs45NZwq9/jHFMeNh2fJ2YMVbr/9ANBN/kz2McdoLA
szyS0cyKpGu/87f/sMzHjVrXPLGMve9PVQEruPZDSRg3nKtJnNPBYpMQvU9sPMBx0XDypHec/Wzd
qk9pEncXq3a5KmWPsOmBc9vQC+Xf0fjYnCitKR7rihPEClfDQUTqMerBi4VTJz50Oq4ktVH8gZ9a
qVUwzFz82+Wy4+xNTX45UVWf6iQOzvY0AuzURTGHo9k6H1YD3HVFZDJAnq41lBCqQ3Iq7caf7LgD
JsK0tYcLENONLFvACWN20rO88Xcu96fHweKDS2IRSiWLVqjRAIRr7ZFHbqNWbGF69ptZvPIEUbuW
Hbq99tCmLoYcaYjKE/8dOzY9XC1bNf4stWnu2f7F56wxYPTlLo8OJvMaYiIwxa0hdFbzbf7DxuN3
igcsfI4/22t08/wVXh5iuRHZa41++LCIrOHZNLENYyo3GJPaDlWpKZs7ZDHd240Ra3VGFu1NUXez
7tpxfEr0Nlnsv4VNpXEvvOemTXsVMo1qwWaWM46FEW+w2EZBXKQQFgEk3ooU4NpWo3b18XuT3EFV
gadXDM2bHWNmXDAJj+NAbdnKzA3+FjxNjccgd1g3TeZgPJL25P5fNEvNCLUvOIZlrYwLHimzC6HA
NIzUTVWUG7peDJMsMUCpUJOC3eXAaHoyJDsJaE78Y2FAqUTZdCUo6a7i38N4ydc41pR752ap0jKD
mSHcUSW7ddsnH+90FDqp3mY/XSQxWls8OsGzX+dWxxIpCp45IqvFQd7XPZcmkQSaAHgZ3zU2g1dz
rBpVYB2sRDkfDSJzu7MpHEt5OLXzKahIqK2m0qhPZmzkc5jZMy/ouyTGFNLOTioHXnukVolfYDDE
GG+8OOOvW/YRLdIDPT0ctRld8PFKK1v7PJfsNSRf17yA6xsi1MNIjw9qgZ2tIPWpryxDbcYJwP+n
FJlvmzClFTuOOEveTav6tgcwtSzkbc4rCzN1efH+rDLEPcLucygppkhXM6LjwXZL+zCOCW/L3Krm
zY0xAdhaw4uIOlO/o8vepbqUn+iyhhq32BesAxhArk3Rm/x9syGOngeZKz9EZ4g9MFlmP9NqaNgf
+rQslm2IZCdXl82bMA2KTAWL/H2MaGtf2ZYHm5zWwxo0SipB2rmdZYXCTPn+sVXwsqaSXTTuVffF
VtmkPX//loy+XbwvJjutQsyL/LJOQz3SSiOkewGLVrFZzlsyf6078D7nZS/mBzXANd7WxfKWYsNa
/ibZpLcXNQX1KcDXe5pkzf8PphT7sB/EmBG0eia2WmtcEHB/cUIMBXcosqdyb5e6MW1T0RS/5tnh
isxcbbmm0KCZnoiklruastGahEM5EnMnkB2OsNPp+wnMmfSLO9zrgz/e9dnUvBHm6izWjR2d29j+
qPvBANqcld+FdeNgw3PoO2FzaXIi6Eq6FcMJA9KFpHl0yoIpeObNdJM1jSzGfcbKFE+EpCZc2V0b
Qak1x4eeqxgrg19u2bKaoY6efe1S1X5mmmVYKzIM9P8GxfjgQwgPPVNyYZtykLwY/gBnV+ckFFLX
XUODwBnShqT8C+IrQYU3mj8ZhWaL8Xs/GIH3SWwV4cmgex24dARElpM6fpw4zjD7VMvfd2Lmf5ZE
9s9ux/zBDyyH28Fw7A1bHjPeaMqChYvlIViV2J0O1phaGBf8JAklT4xrZTTVfQH1jzBnXqD5UKZl
PhEK8bbaIKeftlda8BZQwbPeN74Kx5uf/bgbPSrpKAwWbDt/WmIcGAqc6dCUFcf7jGVinWpPkljC
c0Iaas2GfNkeBpzqJoOmaZNuN1znFeuTYKy2ul9C/Iv1+Wf6XVtM9117okkPFajPPIqNl7KatynP
2hOGHIqPEWONQzfL/KYklLJ2hqUiOaJDDD9KRHPy0s4rly5l57tWeSYeScfeJKYjLCn/UlDAbJSa
OW50YkwSN3jfGuci525+nW0Lkooe7FTvwovFJ7Zu6Vy6GViAr3Kti+5A8HI3mVgcE//u7o2qesWQ
ZcShCto53vVdap2bnGnqKWqs+nlIIAsXg32XOL24h2MXr4a4Ne4jbMsPlacoyOhG5d8K9lL71Cua
jR4n+ivayniyI/9xjk33pWvx39UjjNKdM1Q15g6D5q19T16AD/6wH5ugDLvGvGtbrB1u2STOptAT
/TzULHCmSCj92iasU0YoXYxxkg7MzJIsoHvFGI78UemY25PhHSZvCXXe7pxsS164K/eTKIqO4dpm
P2mhy/gkah7NKvffUlLXLY9CS7/tMrtblbrWHHrX4qqmu/t95PF+ol26u+AyeB+kL5by6gnqwDA2
LqHzSJ0pQMlI1Afmw8QEDn4jM645xJxfvT3K9wnMmPgYFYGga+oSBDspOeeHuMirEBvJKyGT6JoA
NUbQwXrBUXA898qwQsrpmINdCuJaS7vFJUQkiMZkZDev/FmoYTyLZSMeOZN5zVLVv/mpSyF0mbh3
QRM4t2M3xB4ExgR3BnJ8c/FIhtzQaG7SsNjp2tXOa7axrDVxnBXsg2x3PDZtWb2nnbJDp26eoq7R
j0T1nxWPRIwbXKdtpr8ZZnzIhqw9AwuxX4eB4mU+c5MMjag1NoRAkhOCCjwGv+5uOk/uGYrVKvdM
EOG6gRXFq5vRPpPKRlf0qFMzE9sq1jFrAcXDT7u4NpeKzhBbDn69x4r3EmW2R4O8W67g6NshKep8
Tc1DsTaanuvAbNj6I1jxpAiieR3bAmqeyyN8G9iWPq5Ms7Gufmy7d34g1UNNQJYHPU4dXk+iwnwe
t5qn+huW7/g6u/jJ1YVxqqSWro2lMjUG0rAFg1s+pFndQ+/l+LE1qYpcj2aRtZtGB1HdKRf5hXKn
5K6knG6bW/r0qEvZn6bW0l80yRf22JZuuANRkTvi0VsrClUspfe7puqYEBW7kZNFD/F94pRFH064
rDFXL7GYZKiNYwcO9pqmmG9k5B582GvnGtTok95CYl5RsfucdMkrNS0R7h/D50Ax9vFT3wQk4NpR
8cRtraOLrL8f9Rg5AxLf1u0wfixF3YO7KksdScz3Oldupzxx+CSUKg+b0RFbG5Y5B68kiFcC3+qu
GWz/uQl44X0zygdMJh5uXRFlGx6HOBLIFa2BSeaAYLAbjJKAG50LbB+yxIbAFren2p6IfOnJ1J1G
aYOIME28qXzNeOOVY+KHiAj9F9QO9xe2s2GDYdWhKzNQxWfjeWIPYSXCScjRqilbuSr6ifYt20BZ
LegW3aSaaDb4LNLQ73yUOCwd62gqVDj1giiW55mnPCv7y0zRofXE8w1aHuZQzBtlMJZ3LA6w4eRO
fd+VY+zeF4FmzaGjBRLuRMaxoBpsonGmHm8Dt6r4AOmcBTFY5bcxD9m4L8ZzlbftZuryYAyz1o+u
LceAG7NoGu68kxW/eiUt8+hXGWcsO3iLO6O+n6Mha1ZlnCC5dNPZaR3nAspOyFUghLbuagcWLr69
02iIaecj8t0Zjmofk6E8ikGcGn8e1wKn0m3Z1i1hJ0/f9UpIVlNOtJOx/8xBbdh6rVz3nrSvWT+x
laAwIc+32VjGxbEF/mRs0wA71grXc5MRbqlYgZemO993lk6DPMBqFK/ALPpVUyEcWHSwAA6P5nPe
Sa38nPqxvQPhPN9qCdHUTUzDUvfDV81j0+FF9FaSFovI3JUaN7dDNLo73FTefW0ULw28sOREybIX
na1K/wAs1NyMDge51OdaOFA2GvE+Z1O+8ZHXF76I7egvack/SZQigFZ3C1Br66BILwBtpxle5gRv
k21JP/buYrMRdzz9DqrkCTrs/2GS/3eCxrpFTVZgQF4k323/lXIZB0M3mTHnWk9K+zBYTKJIgeYj
ayBMytJId//65zn/J2a8pHJ8YjlEjEHO/BUMhx+TAjC9rfdVKYMzKTuKPrkxf+T4XZO1WXc4OXTb
vsS931kHKTG4TGELjKm8yRzs61uND/YGlp0tb0vZGxf2lnNzlKBlnvsEe2iPFXmxaFURx7bSbb/0
WLcCBnpbzQ+mqwEyFmMu92nXccxsMuejdvpBPbRG4LTbWbG4xffmupb9PjNP4AD3Rwa2OHIszvpY
/VY5d4zH0rOaN/w77ReXTPXLn/vqwaL8o10prCxl6Jp686aXwIPP9Ix62nLv1BmwDC26zlrbtXRn
MDjs/LiW+4l/Ud7adWO4O5kYuC5aoCFv37Nw6QrjP4LzLckkIIQ2So3v2DrizF+SSTkn5IjupHrv
TMu87KQZs0GHZh7/f1yzv8gu3z8ocG2OAaCdUN7/vD2nfs3WBH2g+yIpeIsbvyw3qhK8P3z27I82
9Zmt43pkCIET37z962tt+e5/zoBBHvAD8vpwDy18zn/+6Y02GZ4+jWwXs8Z8dIeB7aVIJ86PhdyT
Teenuoq4dagNJWPbv/7hxp+hIssfGb+niT3JNAjW/5/XDi9NAzYj631rNHz3fog7+8bLhflYZSxm
1raxlCT39vS/7J1bb9vIsoX/SrDfKfB+edgbOLZ8kWM7HsVxxvMiKLYiUuJNvFO/fn9NyonJOE4m
DM4QB4fAYJDYaZLN6urqVatWRW+zdUyMiihmzsGPVDOMUr06CIv8f9njD8oeOTmbr5JUrlflm3tC
pecklcM/eoI3lYltKKhA27oi5B8E3+Sp2NGZWKi0QF5BSwsw81mnUR39C8qQgBspWdJQsAEUPRQ7
6vKEKkihQKvJHE8FgaVX3PhasWPfpYp2lXBkEGWU4b2YZq/WUSnMHWLs6wg5SglgYxuuoZXBOL6m
08iP9KP7whSH1pgyc4FSTiP38bwqqkhlab+zlXBmkcq63he1cr3JEdOsmYHL3W7/o66D/TXM/ajj
pwpCtnShkN17t0TSVCu2Ze6HsDjnODkGGNpUe4UmQ7o2Awgz4YlUtnJbmp56+/oa7gqLAmVT9QUC
jTAZX0+4sK4DoQ4bHmSahLN9kmWPAaKs5hGNJCgxUPbVvFrsnbuFKv/olV+YYs7AKJqYJM6+VR5H
h3aTlLZF0i1Qqpst0o+PRRgAmjkedSRruf7bNxSqHzK3w3oJB/p+ckOaP1Zp7nju4rHetiQIsZMG
tiahZ1CYP/DLyjfzSgNADek5lPiYXLWPxtdoRezXi6o4z6NqBz3BXNCpdo8CZHFkI4MFOpp7yrXt
h/oMBQBlDj0mvAsJQ0s6iG/3MCis1JpntUpKKymMnKgudlPgDaf6s1btH1iBYb3wvIpC1RYmKMM4
axSdn2UPwsBBl5jU3blhaWv9VgpUY8GZ0Qdx5rRMq6rdWikvlMilA9JRmhmow1ByNJcc9hnkRE0T
rN7WZkEdG8u1lrLv0KgcWyI5jfDs3lYgLLuwsQrquAIaMYiohk6SwTEpL4DfXE3BnSSkSY/KWt3b
p7FRKddSYkEeyS2ZYnyppjpHpBYWngOevU+gSX+yCy2up2ayrwpCz526eZtoRnUDE5tKLs8uts75
Ri6kjxsOSYv5LlETTG6xEYpjVlpLoBqUayjKSqR3YaspnreprjKdspI/qrAuL2lXRfBgGhvSKQ4l
lOSncQRJHbBOqyKtbqSS4n6HtLtNR7hdfJ9vVOiniazNUIcC8q2KIr63A62AEpFGAX28RI+bSt44
aGIkxtJO5GoeJT7hQgM6g2RXc2knKbdGBrHD23vG0kAjJZyFtVPdm1EGME+YC55KdWM1hxHBm8Zb
RGkCP+WGTkjlGqwNksK5XRpLYCDMbE8J2ULg57nDR9vTUOsOOqmxNCWzmqMz45zAFzK00zrywIo5
QbJtU0FWzVtbdTeQF+DzemV+5W0rlEgBnYGwDV5WrYs4PUtL2teQGeCISrnLwgtm2x08YQQIVXRQ
TjJddT+6Beo6dow/nWbb3KpOaL6JnZBQ15cRJ757mgSw+HeBc+nUiXMHKxloV28QyWobA30LsDqR
az6/FkfVTZ7XcTktTAF1s7rje0rySDCsI7o6UHyW8JEcV9FmOV3VoTLH4l1L3fGPmoC0mX+9yoxj
LbcBKzh+Th1bcum8ETrydfM72WKB2EQtb/Abe/dc4l3/cIElpiUNN0/zJgoG4ben9LWCzpumm8Xi
rZLC4zgu0jJHgLCynTlywUpCgzbYDjnpYFveXGc7M42RLUOvs3oPRxLyMHrGNBU89TfwuBaQpmiJ
53uKPKM5ilVUlGhJoXuRppknndVyvimnUJDrxTyOQxJ6bmQYMZQUeg1eqnunvodaWj4WNbj0MbjQ
3rspa1L0H1Om3z1Lw7A4S1UXqHQvbyOENGitHYG9HkkGJUyQQG5jyvROKg/u4iJ06lNHo6Ghu6s4
Pu30U/Jq2rUBlnSMesb5giYsxHdRdWsGeQSYvvD47FJ9rRtbhNQtV/kzldXdNHZr8wgilPJOMt1s
Xrq7dE2yvDD+ysjp079WS0vteO141dvCkopznXKv4CiX1cg/kqP9NQWr60caVVM6FnjWBRCMeU2D
H4e4XjDZFfRf+OCVlEacRdewh+J99uh4LsWzqZSjdohxOxf6IqvCqaMXqXNE5/DFHcBiFk4VSf+Q
uWuSN8luGSrW5npDh2z9fFdquGzCX4wugca2Pqq3BoVPCn+gfC6v5mxz2DLqta53ztGLXVooP9Ui
YWMg/34X1G4OrXRtB2jAFEU13wt0XSiwXMe6Et/X6bYCV9yWS1qArO82honDjNTt7UaSNx83yZ6F
5dSczBYy5Z4eLQZmduwINh4dg6dso9GtSV0OyCMMTF4DJpQW2MaFQfM15+M+jZW/gkSS9jNO3Lk9
QxAeSahjJU4reKYKJBZT1TTkBgrDPEnC7YXvxIvLUorXNwlQ3GxNcQKKsrs7P0uWNbgL3t9T7tLA
yaebnHmqnA1+3ogV78KJYvWvXFrk5THokHxFbziL86i9taZeUc4MLZeKKQXcyjHr0gKIjhL7lKqM
EGhUrfLTva7eBa4dT+m2QVlNEbjlFOBxR5ExTZKhMWqL8Dqky8wnHxAwP43ZsZIPhot28CfHLr3k
aLeLF9Hp3o5AGtT1Nof1kW6lSyheOVMXUHWzz4z1n5SvR+cejV7fWS4N6ze8ErTXGK2eWl2k91Fl
E4vEKDlfaqUnHW+Vgs+6ozk7lLlUx1no/hoSlJ3Ws1rb2NdSRZYnoU0WnGNfnMd9KoSNhcg8bemD
Dj6XYyn0JKKjDdIPmFKOzBfVX6KkWHXwpTtTxac32aKCJtBntKV0LtOST3Ps+06T80T/68iy6cHl
xTS1PXLJBqDwJOAM04+9gB6sW/x9UnDWdgv8YGGsEZUWynKXTuxTBGMLCdANm0lwrFkkt0gksJYM
SpbOrFqcF8nInDWn1n2NiBgJd87tFt1zkhM6HgrTR9jUvcnK0KaoGbTxssxz+czyDTKHSSalj6FG
2/gjsh9YBI0QjGUj2Zh6AD7TAPQnmYpuRO7UzxBfv4D6BBjQPpYSGiQUd+6GSAK5JbYvK8Hb7/yE
us46r26ygtgXmSTnRNn7YX2hwoIDu8xRfqquFHNNHhpd4ei+hETrvlMpheRjBTHvitoSt4SCVltz
nZRgym4hKusCkXTebX0KSuXCsuh/qJsX+Tbd7CDfGPX7BWSle9MlhXlUJxKVNXECb2frU0DFlqGg
fmvtKSGic5p5qcN4o+LTtpT3fiRBrstd6XOWUM/r5qVToQPmE+V4kuXcqVWJWdh+wk6+czLlVoN0
BkSQUOh5mlj0eeZJPDGjlO2SKjRqtvU8tg02zARX9X4hvihdmvXlHiX8YOqnfEZJ2XFqyFQaLlIH
Ch/fOyFruJBFA0vdoLavJrR8b2poZr4nB+WbMa3P3LVrz/2t7SBCtI2dvYbeyXpXeyDNnrRWPmxs
omUofWVmgOoQboBzQGmT9QWQkR9406z0F0elSW4gkBxiEEt1SU/oiXutBVlx7KG+fsJ/uylZG+fC
3+zjKz7/bh7ZeJYtLY7+hN7gXZDkXxwVqcvWU9vBObkphRwk9Vg0KyPlZO/MKeJ18DEs560OP/x4
F0Bst3HpWrLOoSmulWmyV0hFVLQgiBAhhtPmK3O6atOhkjAkoSAHKFjZEpHQlm77WfJ0AwG3aHGO
PEMAh21H5oEVWB7jFT6Hye6z5NfvnEovZ9g1gUG+k985WSy/M4K6mBYQm820Ds4raIsnxMaL9xQB
1KcbNlFIZSDjla6/0+VMv0IuLPyDr82+HFb+BTtfcKYHyPFYkpahmWuerB3/Kt/qUC2YqndyHa8/
xFS03ieRql1HRbCBtbyWCSCr3RlJ4HBqFjdaoMyJ/MITlR4Dnw1zYUCfK3QPXiWNRuWQDkUleb5z
abNfGTuTD6LnLOFTpPlLdxpAkI8ItKUiRmViQfVvTTkGHsRFIvCI/QpvmG2it/lOlWYmTSPiq3Tr
Y6SBoPGQM8Mi98WCb7+ofIri6m25oWMVYff09dMpHK0OvAV8Z3HgMAAWFCCI/rGf6uGNw44Xn8dG
E/QXFcyVRAS+r9/nm9MPN0KLEiyDQl8oTz0YzVm4Wb6Jsvjch91JIb1lKbc72Ezw2ivoI6Yuji6N
O3z9vt8c/cULyoidCKxV56TYPX1zJPe1TVRRCLbxzWUmoQ4RpBUIcGm5+K8oCOu5abr44pbQ8frd
4Z71ZxfojlMxC5yHaGR6n535KMEEPVHM6Lw0UC84IqGt3trC626sFG9/gOziBAaEiLxVXUCZzSP8
n0HsDi8yXWbLk6Za7I98ldTzVYp4+hf8Svz0JvLC7BZqfuZl9d/9pSdg7OWB3vwcxZGIHrPuUByb
h2oe5rUxfDqJZfkj6rq6inYZvaMAS/g/F/bqRyEssObHkiJbE7KUOtkbuf2F51/75adv5+r1N/yZ
33ntDdoJmj3++1+QLAXUMmwW9AmwFDxh6o+e3vL5LNjgoQRlsDw0aJ2C2Tm6WTBAcYfOgjUB/ERt
yoZqKS6M6/kskEbFFkz4Iw27VZbbGz5bMN9bEv9rtsAXHGoLGgYPKu4gydXOQm9FWPYEgUAwaUKP
5hqdLQDzC3By2IqQJ4qGFqKhCSIzFzD/c1uwWDG0eaNtYTsJoo6VG47KFqhpHDoL+oSkougbyEfu
vL46gdtNHS9Z5uYiezGy1yd5Q0wzyAg0Z6Ihgm5BgH/RCBRFEVbQMtnH9v6KLrQpB72/rk90DaE8
sPP2K/cdooziu4aAATSDsX1/kYQb+PoauqYyncoUjbfrWL9FDhAYl1KGdl5G9/bkLQdvBDrGTYMQ
xzi8ZD80shQ2CpvOPhxkm2t8GwGl/YODAm1CgpKWeKjetlfXFtqgwFZARts9Z0RbgCqSq0MXgTGB
SgSH6OACRdDzfC04hAsyMD6Mky/zM66dgFkY7ApEah+pCLjihwC5FxTZ6oSfaBYZ+3anGN1a0DRZ
bTfpVuv4y9HlbxyW6P1hY1JwYOwX90PbnKDbwVmKrofNNboAmXZAgtIzaFdkFgxNsDvoW95cvV3R
ciZQ4fAZcDaaqw1DxuQXqKAYGhpqxAYIstHe6fCWvQhRkc0JyBIxtD06KyBcEZSTYVaA31MtFVlz
FoS4+h6B4kloHhZT3VrB6CJkvKI44Q6aBZ06UPg0dJ8/bA89KxAxgoifOUm1s9Ca3ajWAuSYgbMg
zgmCevnFI/RsQVHMiQnODL2qdZyjWxEqhgxWOswW+NbUC4nz0pdv3YkUnAlhEj0EQQ+aa3wrQoH/
NnQWOBvA2SNS0Nu37K0I6qGFOJaiAn83txrRWkCmffBS0CfEnJiTAhVSXL3NsTkyixODiT6YuMa3
FIjk2+jt1wMlUGViIJpkWgfnz1s+Xwq4RVOGLYdH+Ids4CHKw0zA+msvCjscWcGD+xk/0BvhK6SO
N+TVkEykFqC5eivAcTg92xTti54h4hrdOiBBdPgwv24CAjzAHcIG7n16k5OCwhp5evvW1sbkBWDG
Do4LVIBDzowWLYBftAENG4FCraBR3Fyji5FtxEh+biEsHzsNGjsLAVEKoh/RnLq5eqZgTEhEmqJy
pv3x6DZEyNFCO/Fn3MFrs0AvUbrBopTdXD13wKGR3QLwAL3Q5hrdLNBJWxl8XABGoiCJI9Mhn9Cf
Bfqk0LyclPwhoTC6BaExDYOjAwWL1+gu9TQLvX2RrUFDaMOh7LFdES2CPSLnSMsYtfXYv741ACZB
PxBJtMPVmwVabdn0O2UWvoJNLMExzQIrYqhf0AVY5Cg6/cvbaejNAkqx9I3XZILJfyhG6rm0ryl3
JFcGvz7xARlW0T3g5QSjo9KCF3UjhRLH5hqdW2RzEA2iB20OLAVRgkE0eIgFe9ESxANuY1LN+nUL
HddSAPYePAkCJDFovP0EovRWggW4rDX6W+OzAVoFDt0aqaijRokz4VOY1Dsyms4EKhwdB1Eba67R
nRcUqp2Gbgo0z3aAR2RaC7Zv2VsJDtWKdBvkZH3YFMY3C8RvP3l27HnWZyEzvAIEihF2O3jF3lKw
tYmuc7AkUmo3jXbaR7U1GoIrMsgraix4aozhlxxMoWcLeEXgE06p6iFkHl2wSHw3OMOg2hPqvODe
HTCUfuaRnBvHdJqpi+yjuEZnC3gtFQMeZgs2b6kTDxMNNldvRTjEETZ4CohLayz/FKLUW9NfoyUU
FgZPgo7zI05EPK19yR7ALoIl5C4MOgq0kzS6jVJjuQ6NEwgZEV2Angh81Fy9jdKW6a1ADtqRv54x
xxUscfp1Wl814PSELQCsOkzDi7ZgG0RLZLYcgTqIa3TOUbQ7He4VWA+InlK7/JJXgI4ygZAiUNbm
TmPaIF9QbvgV1jbqGyjsH16ft+zg67SW5SckJg8h4+hsgBXafplfXwgiSiBshn3Y9wOm6Lkr5ubg
JwgfxuUHIJK3zzTg7a0JssSgKMohs9zbF/E0eEOLhKR+8ANjmwS4KOrQeFmHsg6iBm544OH2IkXM
DMRNJOS+nirGZQqKTsp4oDeEpwoTk9Ty06fuhQeKAltbCLJAW/95K/gJn/mlHubY9fzHE1EJ463S
l2phvvcLT5UB3/78UP0hSjyENkXnF4U4TnvvNswSf/5PJwBr0MJnP3xCD5v7HP754QW/vXXnXk9v
9fSX594qWSYPlDE2hT+Hx7xeBlTT/I+//LQMls/zia2j+/ok//5X5zmfffkfDJxue+MK4GHwuIm3
j8LuwE0SfPjA3+2R1Uyb+AS/NhXHS9/7HCU95fbWow59ajT0omT5GD1NrDC+NloZPnIYrh4y7yHP
OoM36NnQwacrf1kuk9Xzkdv83eCRPZpOew/Zm+jzGyYnDz51BfNblvnQu5wy695j1wrbA/TQkc9W
ESr/3ZEJjNh2ho58zox73tM4wlAUDVDi6S9+3b5nj0u3Y4CHHWLoA8983wsjL316wuaRWwh78NDh
o7fseZE2czp45Kjsfrw2Nz902Lff9u9roYrBAzNA/rCtO5Pcsi2HDn0Z5fSL709zi7wOHftq6YUd
70Hm6XdsL1fLpPaX4ePz6TiQS4Y/cpouH9w8XWVZx6bVlr80eHzvwfXWyy43qD2+Dx+avSCNso5l
q21KcfjYKZLFqRfHHd9Exk6gsr9j9IhWQk8jNcFZmwwcPHQUZj3jRmJS0BGHjny9+pQse9HTge85
fOhi2d23IBULOu3wgcs358sgTl2vu60fSMu/Y/yLVZKuOp7qUDj6Owa/WlXeQ2cbY3ABif+Owb+n
azkwsrxG7cZ9c7xMInbK7uJsyyYGP3tzg+ly21/77Ul46PDvXK87423hz+Bhtz4RSfdUc6isGjx0
slr36ZdNydrQgW9WYZjWfrHsHRMO9JWhw8/d6HH1ZpZ+s7e1ZYdDh38f5d8xxAMV6/fc4FtDFMOD
HQwd/pbZX6XpqhNSHAqwho9ddTsvH3hZQ8f9QMPUpzcX2xopeVE/PXTYuxUaYGHnzAfLQVB6Bo/8
Sv+ygY7w45J9J1zTevXpMZsZaSUmhj73x1WavXmx+VqbIho8vpc+RGHqdZ+9FQkZPHaNMlS47sxK
K8Ly+sgvIU1fCG3f4k9P4igv/bMuuCZ+48FfLZP//BcAAP//</cx:binary>
              </cx:geoCache>
            </cx:geography>
          </cx:layoutPr>
          <cx:valueColors>
            <cx:minColor>
              <a:schemeClr val="accent6">
                <a:lumMod val="20000"/>
                <a:lumOff val="80000"/>
              </a:schemeClr>
            </cx:minColor>
            <cx:midColor>
              <a:srgbClr val="00B050"/>
            </cx:midColor>
            <cx:maxColor>
              <a:schemeClr val="accent6">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sz="1200">
              <a:solidFill>
                <a:schemeClr val="bg1"/>
              </a:solidFill>
            </a:defRPr>
          </a:pPr>
          <a:endParaRPr lang="en-GB" sz="1200" b="0" i="0" u="none" strike="noStrike" baseline="0">
            <a:solidFill>
              <a:schemeClr val="bg1"/>
            </a:solidFill>
            <a:latin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4.emf"/><Relationship Id="rId12" Type="http://schemas.microsoft.com/office/2014/relationships/chartEx" Target="../charts/chartEx4.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image" Target="../media/image3.emf"/><Relationship Id="rId11" Type="http://schemas.openxmlformats.org/officeDocument/2006/relationships/chart" Target="../charts/chart14.xml"/><Relationship Id="rId5" Type="http://schemas.openxmlformats.org/officeDocument/2006/relationships/chart" Target="../charts/chart12.xml"/><Relationship Id="rId10" Type="http://schemas.microsoft.com/office/2014/relationships/chartEx" Target="../charts/chartEx3.xml"/><Relationship Id="rId4" Type="http://schemas.openxmlformats.org/officeDocument/2006/relationships/chart" Target="../charts/chart11.xml"/><Relationship Id="rId9" Type="http://schemas.openxmlformats.org/officeDocument/2006/relationships/chart" Target="../charts/chart1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5</xdr:col>
      <xdr:colOff>361950</xdr:colOff>
      <xdr:row>13</xdr:row>
      <xdr:rowOff>127000</xdr:rowOff>
    </xdr:from>
    <xdr:to>
      <xdr:col>10</xdr:col>
      <xdr:colOff>806450</xdr:colOff>
      <xdr:row>28</xdr:row>
      <xdr:rowOff>12700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B5076D1-0426-D6C8-3144-897330F054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95850" y="260350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63500</xdr:colOff>
      <xdr:row>11</xdr:row>
      <xdr:rowOff>50800</xdr:rowOff>
    </xdr:from>
    <xdr:to>
      <xdr:col>11</xdr:col>
      <xdr:colOff>241300</xdr:colOff>
      <xdr:row>24</xdr:row>
      <xdr:rowOff>3169</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2BE7FCE7-D8C6-4896-96AC-F1130C1ABA8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899400" y="21463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482600</xdr:colOff>
      <xdr:row>13</xdr:row>
      <xdr:rowOff>152400</xdr:rowOff>
    </xdr:from>
    <xdr:to>
      <xdr:col>11</xdr:col>
      <xdr:colOff>660400</xdr:colOff>
      <xdr:row>26</xdr:row>
      <xdr:rowOff>104769</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CE87CAB3-31E8-CEA4-D250-730886E94AC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318500" y="26289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139700</xdr:colOff>
      <xdr:row>16</xdr:row>
      <xdr:rowOff>63500</xdr:rowOff>
    </xdr:from>
    <xdr:to>
      <xdr:col>12</xdr:col>
      <xdr:colOff>317500</xdr:colOff>
      <xdr:row>29</xdr:row>
      <xdr:rowOff>15869</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23449138-D29D-45E7-6917-A70551E0E4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801100" y="3111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704850</xdr:colOff>
      <xdr:row>13</xdr:row>
      <xdr:rowOff>127000</xdr:rowOff>
    </xdr:from>
    <xdr:to>
      <xdr:col>11</xdr:col>
      <xdr:colOff>323850</xdr:colOff>
      <xdr:row>28</xdr:row>
      <xdr:rowOff>12700</xdr:rowOff>
    </xdr:to>
    <xdr:graphicFrame macro="">
      <xdr:nvGraphicFramePr>
        <xdr:cNvPr id="2" name="Chart 1">
          <a:extLst>
            <a:ext uri="{FF2B5EF4-FFF2-40B4-BE49-F238E27FC236}">
              <a16:creationId xmlns:a16="http://schemas.microsoft.com/office/drawing/2014/main" id="{7D6EB8E7-B316-4AB3-5998-8C0588351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546100</xdr:colOff>
      <xdr:row>5</xdr:row>
      <xdr:rowOff>12700</xdr:rowOff>
    </xdr:from>
    <xdr:to>
      <xdr:col>14</xdr:col>
      <xdr:colOff>190500</xdr:colOff>
      <xdr:row>25</xdr:row>
      <xdr:rowOff>152400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EEFABC15-0C13-5FA1-4B19-D5C7653FD7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64300" y="965200"/>
              <a:ext cx="6248400" cy="39497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190500</xdr:colOff>
      <xdr:row>5</xdr:row>
      <xdr:rowOff>152400</xdr:rowOff>
    </xdr:from>
    <xdr:to>
      <xdr:col>16</xdr:col>
      <xdr:colOff>368300</xdr:colOff>
      <xdr:row>18</xdr:row>
      <xdr:rowOff>104769</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E5B07EA8-A5C4-6B33-4CD8-BDF0E25EF57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712700" y="11049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533400</xdr:colOff>
      <xdr:row>12</xdr:row>
      <xdr:rowOff>82550</xdr:rowOff>
    </xdr:from>
    <xdr:to>
      <xdr:col>6</xdr:col>
      <xdr:colOff>38100</xdr:colOff>
      <xdr:row>26</xdr:row>
      <xdr:rowOff>158750</xdr:rowOff>
    </xdr:to>
    <xdr:graphicFrame macro="">
      <xdr:nvGraphicFramePr>
        <xdr:cNvPr id="2" name="Chart 1">
          <a:extLst>
            <a:ext uri="{FF2B5EF4-FFF2-40B4-BE49-F238E27FC236}">
              <a16:creationId xmlns:a16="http://schemas.microsoft.com/office/drawing/2014/main" id="{AD1A53DA-5D96-DDBE-6DFE-12F534FD23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44450</xdr:colOff>
      <xdr:row>19</xdr:row>
      <xdr:rowOff>44450</xdr:rowOff>
    </xdr:from>
    <xdr:to>
      <xdr:col>1</xdr:col>
      <xdr:colOff>914400</xdr:colOff>
      <xdr:row>22</xdr:row>
      <xdr:rowOff>38100</xdr:rowOff>
    </xdr:to>
    <xdr:graphicFrame macro="">
      <xdr:nvGraphicFramePr>
        <xdr:cNvPr id="2" name="Chart 1">
          <a:extLst>
            <a:ext uri="{FF2B5EF4-FFF2-40B4-BE49-F238E27FC236}">
              <a16:creationId xmlns:a16="http://schemas.microsoft.com/office/drawing/2014/main" id="{A05C4A30-DA38-D0C0-263F-A4597207A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xdr:colOff>
      <xdr:row>19</xdr:row>
      <xdr:rowOff>25400</xdr:rowOff>
    </xdr:from>
    <xdr:to>
      <xdr:col>4</xdr:col>
      <xdr:colOff>876300</xdr:colOff>
      <xdr:row>22</xdr:row>
      <xdr:rowOff>25400</xdr:rowOff>
    </xdr:to>
    <xdr:graphicFrame macro="">
      <xdr:nvGraphicFramePr>
        <xdr:cNvPr id="3" name="Chart 2">
          <a:extLst>
            <a:ext uri="{FF2B5EF4-FFF2-40B4-BE49-F238E27FC236}">
              <a16:creationId xmlns:a16="http://schemas.microsoft.com/office/drawing/2014/main" id="{1CA0CE16-4D26-13A9-82DD-4B69C4DF8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76200</xdr:colOff>
      <xdr:row>19</xdr:row>
      <xdr:rowOff>38100</xdr:rowOff>
    </xdr:from>
    <xdr:to>
      <xdr:col>7</xdr:col>
      <xdr:colOff>901700</xdr:colOff>
      <xdr:row>22</xdr:row>
      <xdr:rowOff>25400</xdr:rowOff>
    </xdr:to>
    <xdr:graphicFrame macro="">
      <xdr:nvGraphicFramePr>
        <xdr:cNvPr id="4" name="Chart 3">
          <a:extLst>
            <a:ext uri="{FF2B5EF4-FFF2-40B4-BE49-F238E27FC236}">
              <a16:creationId xmlns:a16="http://schemas.microsoft.com/office/drawing/2014/main" id="{00751032-48D8-14E4-BA59-D15A4223E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19</xdr:row>
      <xdr:rowOff>38100</xdr:rowOff>
    </xdr:from>
    <xdr:to>
      <xdr:col>10</xdr:col>
      <xdr:colOff>990600</xdr:colOff>
      <xdr:row>22</xdr:row>
      <xdr:rowOff>38100</xdr:rowOff>
    </xdr:to>
    <xdr:graphicFrame macro="">
      <xdr:nvGraphicFramePr>
        <xdr:cNvPr id="5" name="Chart 4">
          <a:extLst>
            <a:ext uri="{FF2B5EF4-FFF2-40B4-BE49-F238E27FC236}">
              <a16:creationId xmlns:a16="http://schemas.microsoft.com/office/drawing/2014/main" id="{361D943C-F50F-CD19-C93C-D3EADA8D8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787400</xdr:colOff>
      <xdr:row>19</xdr:row>
      <xdr:rowOff>127000</xdr:rowOff>
    </xdr:from>
    <xdr:to>
      <xdr:col>14</xdr:col>
      <xdr:colOff>12700</xdr:colOff>
      <xdr:row>22</xdr:row>
      <xdr:rowOff>139700</xdr:rowOff>
    </xdr:to>
    <xdr:graphicFrame macro="">
      <xdr:nvGraphicFramePr>
        <xdr:cNvPr id="6" name="Chart 5">
          <a:extLst>
            <a:ext uri="{FF2B5EF4-FFF2-40B4-BE49-F238E27FC236}">
              <a16:creationId xmlns:a16="http://schemas.microsoft.com/office/drawing/2014/main" id="{485C37A0-A0A7-B342-C0AB-824CA19675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698500</xdr:colOff>
      <xdr:row>9</xdr:row>
      <xdr:rowOff>63500</xdr:rowOff>
    </xdr:from>
    <xdr:to>
      <xdr:col>17</xdr:col>
      <xdr:colOff>190500</xdr:colOff>
      <xdr:row>37</xdr:row>
      <xdr:rowOff>12700</xdr:rowOff>
    </xdr:to>
    <xdr:graphicFrame macro="">
      <xdr:nvGraphicFramePr>
        <xdr:cNvPr id="2" name="Chart 1">
          <a:extLst>
            <a:ext uri="{FF2B5EF4-FFF2-40B4-BE49-F238E27FC236}">
              <a16:creationId xmlns:a16="http://schemas.microsoft.com/office/drawing/2014/main" id="{991EA94B-774D-5EE9-935B-EFF10426F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6116300" cy="444500"/>
    <xdr:sp macro="" textlink="">
      <xdr:nvSpPr>
        <xdr:cNvPr id="3" name="Shape 3">
          <a:extLst>
            <a:ext uri="{FF2B5EF4-FFF2-40B4-BE49-F238E27FC236}">
              <a16:creationId xmlns:a16="http://schemas.microsoft.com/office/drawing/2014/main" id="{00000000-0008-0000-0100-000003000000}"/>
            </a:ext>
          </a:extLst>
        </xdr:cNvPr>
        <xdr:cNvSpPr/>
      </xdr:nvSpPr>
      <xdr:spPr>
        <a:xfrm>
          <a:off x="0" y="0"/>
          <a:ext cx="16116300" cy="4445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165100</xdr:colOff>
      <xdr:row>13</xdr:row>
      <xdr:rowOff>123824</xdr:rowOff>
    </xdr:from>
    <xdr:ext cx="15963900" cy="3101975"/>
    <xdr:grpSp>
      <xdr:nvGrpSpPr>
        <xdr:cNvPr id="2" name="Shape 2">
          <a:extLst>
            <a:ext uri="{FF2B5EF4-FFF2-40B4-BE49-F238E27FC236}">
              <a16:creationId xmlns:a16="http://schemas.microsoft.com/office/drawing/2014/main" id="{00000000-0008-0000-0100-000002000000}"/>
            </a:ext>
          </a:extLst>
        </xdr:cNvPr>
        <xdr:cNvGrpSpPr/>
      </xdr:nvGrpSpPr>
      <xdr:grpSpPr>
        <a:xfrm>
          <a:off x="165100" y="2435224"/>
          <a:ext cx="15963900" cy="3101975"/>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307975</xdr:colOff>
      <xdr:row>31</xdr:row>
      <xdr:rowOff>161925</xdr:rowOff>
    </xdr:from>
    <xdr:ext cx="4991100" cy="2466975"/>
    <xdr:sp macro="" textlink="">
      <xdr:nvSpPr>
        <xdr:cNvPr id="15" name="Shape 15">
          <a:extLst>
            <a:ext uri="{FF2B5EF4-FFF2-40B4-BE49-F238E27FC236}">
              <a16:creationId xmlns:a16="http://schemas.microsoft.com/office/drawing/2014/main" id="{00000000-0008-0000-0100-00000F000000}"/>
            </a:ext>
          </a:extLst>
        </xdr:cNvPr>
        <xdr:cNvSpPr/>
      </xdr:nvSpPr>
      <xdr:spPr>
        <a:xfrm>
          <a:off x="307975" y="5673725"/>
          <a:ext cx="4991100" cy="24669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431800</xdr:colOff>
      <xdr:row>33</xdr:row>
      <xdr:rowOff>15875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31800" y="588327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215900</xdr:colOff>
      <xdr:row>31</xdr:row>
      <xdr:rowOff>146050</xdr:rowOff>
    </xdr:from>
    <xdr:ext cx="6057900" cy="2508250"/>
    <xdr:sp macro="" textlink="">
      <xdr:nvSpPr>
        <xdr:cNvPr id="17" name="Shape 17">
          <a:extLst>
            <a:ext uri="{FF2B5EF4-FFF2-40B4-BE49-F238E27FC236}">
              <a16:creationId xmlns:a16="http://schemas.microsoft.com/office/drawing/2014/main" id="{00000000-0008-0000-0100-000011000000}"/>
            </a:ext>
          </a:extLst>
        </xdr:cNvPr>
        <xdr:cNvSpPr/>
      </xdr:nvSpPr>
      <xdr:spPr>
        <a:xfrm>
          <a:off x="5499100" y="5657850"/>
          <a:ext cx="6057900" cy="2508250"/>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327025</xdr:colOff>
      <xdr:row>32</xdr:row>
      <xdr:rowOff>146050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5610225" y="583565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17</xdr:col>
      <xdr:colOff>619125</xdr:colOff>
      <xdr:row>32</xdr:row>
      <xdr:rowOff>6350</xdr:rowOff>
    </xdr:from>
    <xdr:ext cx="43846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11845925" y="5695950"/>
          <a:ext cx="438467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18</xdr:col>
      <xdr:colOff>79375</xdr:colOff>
      <xdr:row>32</xdr:row>
      <xdr:rowOff>107950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11966575" y="5797550"/>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295274</xdr:colOff>
      <xdr:row>3</xdr:row>
      <xdr:rowOff>25400</xdr:rowOff>
    </xdr:from>
    <xdr:ext cx="19427826" cy="1879600"/>
    <xdr:grpSp>
      <xdr:nvGrpSpPr>
        <xdr:cNvPr id="21" name="Shape 2">
          <a:extLst>
            <a:ext uri="{FF2B5EF4-FFF2-40B4-BE49-F238E27FC236}">
              <a16:creationId xmlns:a16="http://schemas.microsoft.com/office/drawing/2014/main" id="{00000000-0008-0000-0100-000015000000}"/>
            </a:ext>
          </a:extLst>
        </xdr:cNvPr>
        <xdr:cNvGrpSpPr/>
      </xdr:nvGrpSpPr>
      <xdr:grpSpPr>
        <a:xfrm>
          <a:off x="295274" y="558800"/>
          <a:ext cx="19427826" cy="1879600"/>
          <a:chOff x="-34518" y="3060863"/>
          <a:chExt cx="10726505" cy="1803401"/>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34518" y="3060863"/>
            <a:ext cx="10726505" cy="1803401"/>
            <a:chOff x="112049" y="453254"/>
            <a:chExt cx="12538975" cy="1734805"/>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12049" y="465472"/>
              <a:ext cx="2794288" cy="1722587"/>
              <a:chOff x="109349" y="471942"/>
              <a:chExt cx="2981271" cy="1692420"/>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23697" y="738381"/>
                <a:ext cx="2952571" cy="1425981"/>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09349" y="471942"/>
                <a:ext cx="2981271" cy="216054"/>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955305" y="453254"/>
              <a:ext cx="2490205" cy="1722588"/>
              <a:chOff x="426096" y="459938"/>
              <a:chExt cx="2667003" cy="1692420"/>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426096" y="724003"/>
                <a:ext cx="2667000" cy="1428355"/>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426098" y="459938"/>
                <a:ext cx="2667001"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471834" y="453254"/>
              <a:ext cx="2479004" cy="1710370"/>
              <a:chOff x="386464" y="459938"/>
              <a:chExt cx="2696258" cy="168041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415721" y="750384"/>
                <a:ext cx="2667001" cy="1389971"/>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386464"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971563" y="465471"/>
              <a:ext cx="2556355" cy="1685935"/>
              <a:chOff x="392049" y="471941"/>
              <a:chExt cx="2846737" cy="1656411"/>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443126" y="774388"/>
                <a:ext cx="2795660" cy="1353964"/>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392049" y="471941"/>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grpSp>
    <xdr:clientData fLocksWithSheet="0"/>
  </xdr:oneCellAnchor>
  <xdr:twoCellAnchor>
    <xdr:from>
      <xdr:col>0</xdr:col>
      <xdr:colOff>190500</xdr:colOff>
      <xdr:row>4</xdr:row>
      <xdr:rowOff>139700</xdr:rowOff>
    </xdr:from>
    <xdr:to>
      <xdr:col>6</xdr:col>
      <xdr:colOff>508000</xdr:colOff>
      <xdr:row>7</xdr:row>
      <xdr:rowOff>0</xdr:rowOff>
    </xdr:to>
    <xdr:sp macro="" textlink="KPI!B17">
      <xdr:nvSpPr>
        <xdr:cNvPr id="39" name="Rectangle 38">
          <a:extLst>
            <a:ext uri="{FF2B5EF4-FFF2-40B4-BE49-F238E27FC236}">
              <a16:creationId xmlns:a16="http://schemas.microsoft.com/office/drawing/2014/main" id="{245A6DDC-0FC6-79A8-9A14-8D9307F252C4}"/>
            </a:ext>
          </a:extLst>
        </xdr:cNvPr>
        <xdr:cNvSpPr/>
      </xdr:nvSpPr>
      <xdr:spPr>
        <a:xfrm>
          <a:off x="190500" y="850900"/>
          <a:ext cx="4279900" cy="393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7A129F0-FE1F-0746-944C-3454A5DD8B4D}" type="TxLink">
            <a:rPr lang="en-US" sz="1600" b="0" i="0" u="none" strike="noStrike">
              <a:solidFill>
                <a:schemeClr val="bg1"/>
              </a:solidFill>
              <a:latin typeface="Futura Medium" panose="020B0602020204020303" pitchFamily="34" charset="-79"/>
              <a:cs typeface="Futura Medium" panose="020B0602020204020303" pitchFamily="34" charset="-79"/>
            </a:rPr>
            <a:pPr algn="ctr"/>
            <a:t> $22,97,200.86 </a:t>
          </a:fld>
          <a:endParaRPr lang="en-GB" sz="1600">
            <a:solidFill>
              <a:schemeClr val="bg1"/>
            </a:solidFill>
            <a:latin typeface="Futura Medium" panose="020B0602020204020303" pitchFamily="34" charset="-79"/>
            <a:cs typeface="Futura Medium" panose="020B0602020204020303" pitchFamily="34" charset="-79"/>
          </a:endParaRPr>
        </a:p>
      </xdr:txBody>
    </xdr:sp>
    <xdr:clientData/>
  </xdr:twoCellAnchor>
  <xdr:twoCellAnchor>
    <xdr:from>
      <xdr:col>1</xdr:col>
      <xdr:colOff>241300</xdr:colOff>
      <xdr:row>7</xdr:row>
      <xdr:rowOff>0</xdr:rowOff>
    </xdr:from>
    <xdr:to>
      <xdr:col>6</xdr:col>
      <xdr:colOff>0</xdr:colOff>
      <xdr:row>9</xdr:row>
      <xdr:rowOff>165100</xdr:rowOff>
    </xdr:to>
    <xdr:graphicFrame macro="">
      <xdr:nvGraphicFramePr>
        <xdr:cNvPr id="40" name="Chart 39">
          <a:extLst>
            <a:ext uri="{FF2B5EF4-FFF2-40B4-BE49-F238E27FC236}">
              <a16:creationId xmlns:a16="http://schemas.microsoft.com/office/drawing/2014/main" id="{3BCFEE0F-1FD1-524B-8D39-D440381D1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292100</xdr:colOff>
      <xdr:row>10</xdr:row>
      <xdr:rowOff>114300</xdr:rowOff>
    </xdr:from>
    <xdr:to>
      <xdr:col>4</xdr:col>
      <xdr:colOff>38100</xdr:colOff>
      <xdr:row>12</xdr:row>
      <xdr:rowOff>12700</xdr:rowOff>
    </xdr:to>
    <xdr:sp macro="" textlink="">
      <xdr:nvSpPr>
        <xdr:cNvPr id="41" name="Rectangle 40">
          <a:extLst>
            <a:ext uri="{FF2B5EF4-FFF2-40B4-BE49-F238E27FC236}">
              <a16:creationId xmlns:a16="http://schemas.microsoft.com/office/drawing/2014/main" id="{601978D1-1C90-AC0C-33FC-8A34F3AF8148}"/>
            </a:ext>
          </a:extLst>
        </xdr:cNvPr>
        <xdr:cNvSpPr/>
      </xdr:nvSpPr>
      <xdr:spPr>
        <a:xfrm>
          <a:off x="952500" y="1892300"/>
          <a:ext cx="1727200" cy="25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000">
              <a:latin typeface="Futura Medium" panose="020B0602020204020303" pitchFamily="34" charset="-79"/>
              <a:cs typeface="Futura Medium" panose="020B0602020204020303" pitchFamily="34" charset="-79"/>
            </a:rPr>
            <a:t>YOY</a:t>
          </a:r>
          <a:r>
            <a:rPr lang="en-GB" sz="1000" baseline="0">
              <a:latin typeface="Futura Medium" panose="020B0602020204020303" pitchFamily="34" charset="-79"/>
              <a:cs typeface="Futura Medium" panose="020B0602020204020303" pitchFamily="34" charset="-79"/>
            </a:rPr>
            <a:t>  GROWTH</a:t>
          </a:r>
          <a:endParaRPr lang="en-GB" sz="1000">
            <a:latin typeface="Futura Medium" panose="020B0602020204020303" pitchFamily="34" charset="-79"/>
            <a:cs typeface="Futura Medium" panose="020B0602020204020303" pitchFamily="34" charset="-79"/>
          </a:endParaRPr>
        </a:p>
      </xdr:txBody>
    </xdr:sp>
    <xdr:clientData/>
  </xdr:twoCellAnchor>
  <mc:AlternateContent xmlns:mc="http://schemas.openxmlformats.org/markup-compatibility/2006">
    <mc:Choice xmlns:a14="http://schemas.microsoft.com/office/drawing/2010/main" Requires="a14">
      <xdr:twoCellAnchor editAs="oneCell">
        <xdr:from>
          <xdr:col>4</xdr:col>
          <xdr:colOff>292100</xdr:colOff>
          <xdr:row>10</xdr:row>
          <xdr:rowOff>127000</xdr:rowOff>
        </xdr:from>
        <xdr:to>
          <xdr:col>6</xdr:col>
          <xdr:colOff>152400</xdr:colOff>
          <xdr:row>11</xdr:row>
          <xdr:rowOff>143934</xdr:rowOff>
        </xdr:to>
        <xdr:pic>
          <xdr:nvPicPr>
            <xdr:cNvPr id="43" name="Picture 42">
              <a:extLst>
                <a:ext uri="{FF2B5EF4-FFF2-40B4-BE49-F238E27FC236}">
                  <a16:creationId xmlns:a16="http://schemas.microsoft.com/office/drawing/2014/main" id="{28EE8CC8-2E10-FB76-9E48-618E46CB32B9}"/>
                </a:ext>
              </a:extLst>
            </xdr:cNvPr>
            <xdr:cNvPicPr>
              <a:picLocks noChangeAspect="1" noChangeArrowheads="1"/>
              <a:extLst>
                <a:ext uri="{84589F7E-364E-4C9E-8A38-B11213B215E9}">
                  <a14:cameraTool cellRange="'KPI YOY'!$H$8" spid="_x0000_s7883"/>
                </a:ext>
              </a:extLst>
            </xdr:cNvPicPr>
          </xdr:nvPicPr>
          <xdr:blipFill>
            <a:blip xmlns:r="http://schemas.openxmlformats.org/officeDocument/2006/relationships" r:embed="rId2"/>
            <a:srcRect/>
            <a:stretch>
              <a:fillRect/>
            </a:stretch>
          </xdr:blipFill>
          <xdr:spPr bwMode="auto">
            <a:xfrm>
              <a:off x="2933700" y="1905000"/>
              <a:ext cx="1181100" cy="19473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215900</xdr:colOff>
      <xdr:row>5</xdr:row>
      <xdr:rowOff>0</xdr:rowOff>
    </xdr:from>
    <xdr:to>
      <xdr:col>11</xdr:col>
      <xdr:colOff>228600</xdr:colOff>
      <xdr:row>6</xdr:row>
      <xdr:rowOff>139700</xdr:rowOff>
    </xdr:to>
    <xdr:sp macro="" textlink="KPI!$E$17">
      <xdr:nvSpPr>
        <xdr:cNvPr id="47" name="Rectangle 46">
          <a:extLst>
            <a:ext uri="{FF2B5EF4-FFF2-40B4-BE49-F238E27FC236}">
              <a16:creationId xmlns:a16="http://schemas.microsoft.com/office/drawing/2014/main" id="{5B914417-96EB-F6DD-1814-0C18C9CEF199}"/>
            </a:ext>
          </a:extLst>
        </xdr:cNvPr>
        <xdr:cNvSpPr/>
      </xdr:nvSpPr>
      <xdr:spPr>
        <a:xfrm>
          <a:off x="5499100" y="889000"/>
          <a:ext cx="1993900" cy="317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F27D74-F260-7041-A387-70FE932EA699}" type="TxLink">
            <a:rPr lang="en-US" sz="1600" b="0" i="0" u="none" strike="noStrike">
              <a:solidFill>
                <a:schemeClr val="bg2"/>
              </a:solidFill>
              <a:latin typeface="Futura Medium" panose="020B0602020204020303" pitchFamily="34" charset="-79"/>
              <a:cs typeface="Futura Medium" panose="020B0602020204020303" pitchFamily="34" charset="-79"/>
            </a:rPr>
            <a:pPr algn="ctr"/>
            <a:t> $2,86,397.02 </a:t>
          </a:fld>
          <a:endParaRPr lang="en-GB" sz="1600">
            <a:solidFill>
              <a:schemeClr val="bg2"/>
            </a:solidFill>
            <a:latin typeface="Futura Medium" panose="020B0602020204020303" pitchFamily="34" charset="-79"/>
            <a:cs typeface="Futura Medium" panose="020B0602020204020303" pitchFamily="34" charset="-79"/>
          </a:endParaRPr>
        </a:p>
      </xdr:txBody>
    </xdr:sp>
    <xdr:clientData/>
  </xdr:twoCellAnchor>
  <xdr:twoCellAnchor>
    <xdr:from>
      <xdr:col>7</xdr:col>
      <xdr:colOff>381000</xdr:colOff>
      <xdr:row>7</xdr:row>
      <xdr:rowOff>12700</xdr:rowOff>
    </xdr:from>
    <xdr:to>
      <xdr:col>12</xdr:col>
      <xdr:colOff>292100</xdr:colOff>
      <xdr:row>10</xdr:row>
      <xdr:rowOff>50800</xdr:rowOff>
    </xdr:to>
    <xdr:graphicFrame macro="">
      <xdr:nvGraphicFramePr>
        <xdr:cNvPr id="50" name="Chart 49">
          <a:extLst>
            <a:ext uri="{FF2B5EF4-FFF2-40B4-BE49-F238E27FC236}">
              <a16:creationId xmlns:a16="http://schemas.microsoft.com/office/drawing/2014/main" id="{6C7C7D2A-0329-9F4F-8676-B3C331021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622300</xdr:colOff>
      <xdr:row>10</xdr:row>
      <xdr:rowOff>76200</xdr:rowOff>
    </xdr:from>
    <xdr:to>
      <xdr:col>10</xdr:col>
      <xdr:colOff>12700</xdr:colOff>
      <xdr:row>12</xdr:row>
      <xdr:rowOff>12700</xdr:rowOff>
    </xdr:to>
    <xdr:sp macro="" textlink="">
      <xdr:nvSpPr>
        <xdr:cNvPr id="51" name="Rectangle 50">
          <a:extLst>
            <a:ext uri="{FF2B5EF4-FFF2-40B4-BE49-F238E27FC236}">
              <a16:creationId xmlns:a16="http://schemas.microsoft.com/office/drawing/2014/main" id="{1CCB3261-20FA-C55E-77ED-110F1F59474E}"/>
            </a:ext>
          </a:extLst>
        </xdr:cNvPr>
        <xdr:cNvSpPr/>
      </xdr:nvSpPr>
      <xdr:spPr>
        <a:xfrm>
          <a:off x="5245100" y="1854200"/>
          <a:ext cx="1371600" cy="292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a:t>YOY  </a:t>
          </a:r>
          <a:r>
            <a:rPr lang="en-GB" sz="1000">
              <a:latin typeface="Futura Medium" panose="020B0602020204020303" pitchFamily="34" charset="-79"/>
              <a:cs typeface="Futura Medium" panose="020B0602020204020303" pitchFamily="34" charset="-79"/>
            </a:rPr>
            <a:t>GROWTH</a:t>
          </a:r>
        </a:p>
      </xdr:txBody>
    </xdr:sp>
    <xdr:clientData/>
  </xdr:twoCellAnchor>
  <xdr:twoCellAnchor>
    <xdr:from>
      <xdr:col>14</xdr:col>
      <xdr:colOff>101600</xdr:colOff>
      <xdr:row>4</xdr:row>
      <xdr:rowOff>165100</xdr:rowOff>
    </xdr:from>
    <xdr:to>
      <xdr:col>17</xdr:col>
      <xdr:colOff>0</xdr:colOff>
      <xdr:row>6</xdr:row>
      <xdr:rowOff>152400</xdr:rowOff>
    </xdr:to>
    <xdr:sp macro="" textlink="KPI!$H$17">
      <xdr:nvSpPr>
        <xdr:cNvPr id="55" name="Rectangle 54">
          <a:extLst>
            <a:ext uri="{FF2B5EF4-FFF2-40B4-BE49-F238E27FC236}">
              <a16:creationId xmlns:a16="http://schemas.microsoft.com/office/drawing/2014/main" id="{6DF16917-4781-9E3B-E41B-E11F6C1A4B27}"/>
            </a:ext>
          </a:extLst>
        </xdr:cNvPr>
        <xdr:cNvSpPr/>
      </xdr:nvSpPr>
      <xdr:spPr>
        <a:xfrm>
          <a:off x="9347200" y="876300"/>
          <a:ext cx="1879600"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8526A3-1F47-7741-ACE7-05165217ECD4}" type="TxLink">
            <a:rPr lang="en-US" sz="1600" b="0" i="0" u="none" strike="noStrike">
              <a:solidFill>
                <a:schemeClr val="bg1"/>
              </a:solidFill>
              <a:latin typeface="Futura Medium" panose="020B0602020204020303" pitchFamily="34" charset="-79"/>
              <a:cs typeface="Futura Medium" panose="020B0602020204020303" pitchFamily="34" charset="-79"/>
            </a:rPr>
            <a:pPr algn="ctr"/>
            <a:t>#  37873</a:t>
          </a:fld>
          <a:endParaRPr lang="en-GB" sz="1600">
            <a:solidFill>
              <a:schemeClr val="bg1"/>
            </a:solidFill>
            <a:latin typeface="Futura Medium" panose="020B0602020204020303" pitchFamily="34" charset="-79"/>
            <a:cs typeface="Futura Medium" panose="020B0602020204020303" pitchFamily="34" charset="-79"/>
          </a:endParaRPr>
        </a:p>
      </xdr:txBody>
    </xdr:sp>
    <xdr:clientData/>
  </xdr:twoCellAnchor>
  <xdr:twoCellAnchor>
    <xdr:from>
      <xdr:col>13</xdr:col>
      <xdr:colOff>292100</xdr:colOff>
      <xdr:row>6</xdr:row>
      <xdr:rowOff>12700</xdr:rowOff>
    </xdr:from>
    <xdr:to>
      <xdr:col>18</xdr:col>
      <xdr:colOff>292099</xdr:colOff>
      <xdr:row>9</xdr:row>
      <xdr:rowOff>38100</xdr:rowOff>
    </xdr:to>
    <xdr:graphicFrame macro="">
      <xdr:nvGraphicFramePr>
        <xdr:cNvPr id="56" name="Chart 55">
          <a:extLst>
            <a:ext uri="{FF2B5EF4-FFF2-40B4-BE49-F238E27FC236}">
              <a16:creationId xmlns:a16="http://schemas.microsoft.com/office/drawing/2014/main" id="{6EFA9AD2-7FDC-8942-8CEC-DCF627053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482600</xdr:colOff>
      <xdr:row>10</xdr:row>
      <xdr:rowOff>101601</xdr:rowOff>
    </xdr:from>
    <xdr:to>
      <xdr:col>15</xdr:col>
      <xdr:colOff>647700</xdr:colOff>
      <xdr:row>11</xdr:row>
      <xdr:rowOff>152401</xdr:rowOff>
    </xdr:to>
    <xdr:sp macro="" textlink="">
      <xdr:nvSpPr>
        <xdr:cNvPr id="57" name="Rectangle 56">
          <a:extLst>
            <a:ext uri="{FF2B5EF4-FFF2-40B4-BE49-F238E27FC236}">
              <a16:creationId xmlns:a16="http://schemas.microsoft.com/office/drawing/2014/main" id="{1634BEAC-D608-9BAC-6085-7487F7F92A2F}"/>
            </a:ext>
          </a:extLst>
        </xdr:cNvPr>
        <xdr:cNvSpPr/>
      </xdr:nvSpPr>
      <xdr:spPr>
        <a:xfrm>
          <a:off x="9067800" y="1879601"/>
          <a:ext cx="1485900"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a:t>YOY</a:t>
          </a:r>
          <a:r>
            <a:rPr lang="en-GB" sz="1100"/>
            <a:t> </a:t>
          </a:r>
          <a:r>
            <a:rPr lang="en-GB" sz="1200"/>
            <a:t>GROWTH</a:t>
          </a:r>
        </a:p>
      </xdr:txBody>
    </xdr:sp>
    <xdr:clientData/>
  </xdr:twoCellAnchor>
  <xdr:twoCellAnchor>
    <xdr:from>
      <xdr:col>19</xdr:col>
      <xdr:colOff>279400</xdr:colOff>
      <xdr:row>5</xdr:row>
      <xdr:rowOff>25400</xdr:rowOff>
    </xdr:from>
    <xdr:to>
      <xdr:col>24</xdr:col>
      <xdr:colOff>203200</xdr:colOff>
      <xdr:row>7</xdr:row>
      <xdr:rowOff>38100</xdr:rowOff>
    </xdr:to>
    <xdr:sp macro="" textlink="KPI!$K$17">
      <xdr:nvSpPr>
        <xdr:cNvPr id="58" name="Rectangle 57">
          <a:extLst>
            <a:ext uri="{FF2B5EF4-FFF2-40B4-BE49-F238E27FC236}">
              <a16:creationId xmlns:a16="http://schemas.microsoft.com/office/drawing/2014/main" id="{12F951A7-0D03-AC95-B76E-98B3A1FC9A4F}"/>
            </a:ext>
          </a:extLst>
        </xdr:cNvPr>
        <xdr:cNvSpPr/>
      </xdr:nvSpPr>
      <xdr:spPr>
        <a:xfrm>
          <a:off x="12827000" y="914400"/>
          <a:ext cx="3225800" cy="368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F5D7D25-D396-9D4E-832B-E42E13DF34BE}" type="TxLink">
            <a:rPr lang="en-US" sz="1600" b="0" i="0" u="none" strike="noStrike">
              <a:solidFill>
                <a:schemeClr val="bg1"/>
              </a:solidFill>
              <a:latin typeface="Futura Medium" panose="020B0602020204020303" pitchFamily="34" charset="-79"/>
              <a:cs typeface="Futura Medium" panose="020B0602020204020303" pitchFamily="34" charset="-79"/>
            </a:rPr>
            <a:pPr algn="ctr"/>
            <a:t>#  9994</a:t>
          </a:fld>
          <a:endParaRPr lang="en-GB" sz="1600">
            <a:solidFill>
              <a:schemeClr val="bg1"/>
            </a:solidFill>
            <a:latin typeface="Futura Medium" panose="020B0602020204020303" pitchFamily="34" charset="-79"/>
            <a:cs typeface="Futura Medium" panose="020B0602020204020303" pitchFamily="34" charset="-79"/>
          </a:endParaRPr>
        </a:p>
      </xdr:txBody>
    </xdr:sp>
    <xdr:clientData/>
  </xdr:twoCellAnchor>
  <xdr:twoCellAnchor>
    <xdr:from>
      <xdr:col>19</xdr:col>
      <xdr:colOff>177800</xdr:colOff>
      <xdr:row>6</xdr:row>
      <xdr:rowOff>38100</xdr:rowOff>
    </xdr:from>
    <xdr:to>
      <xdr:col>24</xdr:col>
      <xdr:colOff>203200</xdr:colOff>
      <xdr:row>10</xdr:row>
      <xdr:rowOff>88900</xdr:rowOff>
    </xdr:to>
    <xdr:graphicFrame macro="">
      <xdr:nvGraphicFramePr>
        <xdr:cNvPr id="59" name="Chart 58">
          <a:extLst>
            <a:ext uri="{FF2B5EF4-FFF2-40B4-BE49-F238E27FC236}">
              <a16:creationId xmlns:a16="http://schemas.microsoft.com/office/drawing/2014/main" id="{B4AFCDB6-056B-4843-A524-0DCA80B00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63500</xdr:colOff>
      <xdr:row>10</xdr:row>
      <xdr:rowOff>127000</xdr:rowOff>
    </xdr:from>
    <xdr:to>
      <xdr:col>21</xdr:col>
      <xdr:colOff>431800</xdr:colOff>
      <xdr:row>11</xdr:row>
      <xdr:rowOff>127000</xdr:rowOff>
    </xdr:to>
    <xdr:sp macro="" textlink="">
      <xdr:nvSpPr>
        <xdr:cNvPr id="60" name="Rectangle 59">
          <a:extLst>
            <a:ext uri="{FF2B5EF4-FFF2-40B4-BE49-F238E27FC236}">
              <a16:creationId xmlns:a16="http://schemas.microsoft.com/office/drawing/2014/main" id="{2A470F40-024D-F6ED-0A11-CCA84F34EB66}"/>
            </a:ext>
          </a:extLst>
        </xdr:cNvPr>
        <xdr:cNvSpPr/>
      </xdr:nvSpPr>
      <xdr:spPr>
        <a:xfrm>
          <a:off x="12611100" y="1905000"/>
          <a:ext cx="1689100" cy="177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a:t>YOY GROWTH</a:t>
          </a:r>
        </a:p>
      </xdr:txBody>
    </xdr:sp>
    <xdr:clientData/>
  </xdr:twoCellAnchor>
  <mc:AlternateContent xmlns:mc="http://schemas.openxmlformats.org/markup-compatibility/2006">
    <mc:Choice xmlns:a14="http://schemas.microsoft.com/office/drawing/2010/main" Requires="a14">
      <xdr:twoCellAnchor editAs="oneCell">
        <xdr:from>
          <xdr:col>10</xdr:col>
          <xdr:colOff>279400</xdr:colOff>
          <xdr:row>10</xdr:row>
          <xdr:rowOff>127000</xdr:rowOff>
        </xdr:from>
        <xdr:to>
          <xdr:col>12</xdr:col>
          <xdr:colOff>139700</xdr:colOff>
          <xdr:row>11</xdr:row>
          <xdr:rowOff>143934</xdr:rowOff>
        </xdr:to>
        <xdr:pic>
          <xdr:nvPicPr>
            <xdr:cNvPr id="61" name="Picture 60">
              <a:extLst>
                <a:ext uri="{FF2B5EF4-FFF2-40B4-BE49-F238E27FC236}">
                  <a16:creationId xmlns:a16="http://schemas.microsoft.com/office/drawing/2014/main" id="{E0330D92-08CB-A025-F9E2-DA09F44FE968}"/>
                </a:ext>
              </a:extLst>
            </xdr:cNvPr>
            <xdr:cNvPicPr>
              <a:picLocks noChangeAspect="1" noChangeArrowheads="1"/>
              <a:extLst>
                <a:ext uri="{84589F7E-364E-4C9E-8A38-B11213B215E9}">
                  <a14:cameraTool cellRange="'KPI YOY'!$I$8" spid="_x0000_s7884"/>
                </a:ext>
              </a:extLst>
            </xdr:cNvPicPr>
          </xdr:nvPicPr>
          <xdr:blipFill>
            <a:blip xmlns:r="http://schemas.openxmlformats.org/officeDocument/2006/relationships" r:embed="rId6"/>
            <a:srcRect/>
            <a:stretch>
              <a:fillRect/>
            </a:stretch>
          </xdr:blipFill>
          <xdr:spPr bwMode="auto">
            <a:xfrm>
              <a:off x="6883400" y="1905000"/>
              <a:ext cx="1181100" cy="19473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279400</xdr:colOff>
          <xdr:row>10</xdr:row>
          <xdr:rowOff>101600</xdr:rowOff>
        </xdr:from>
        <xdr:to>
          <xdr:col>18</xdr:col>
          <xdr:colOff>152400</xdr:colOff>
          <xdr:row>11</xdr:row>
          <xdr:rowOff>139700</xdr:rowOff>
        </xdr:to>
        <xdr:pic>
          <xdr:nvPicPr>
            <xdr:cNvPr id="62" name="Picture 61">
              <a:extLst>
                <a:ext uri="{FF2B5EF4-FFF2-40B4-BE49-F238E27FC236}">
                  <a16:creationId xmlns:a16="http://schemas.microsoft.com/office/drawing/2014/main" id="{F71FB602-87CB-2544-10BD-9C507BC97F33}"/>
                </a:ext>
              </a:extLst>
            </xdr:cNvPr>
            <xdr:cNvPicPr>
              <a:picLocks noChangeAspect="1" noChangeArrowheads="1"/>
              <a:extLst>
                <a:ext uri="{84589F7E-364E-4C9E-8A38-B11213B215E9}">
                  <a14:cameraTool cellRange="'KPI YOY'!$J$8" spid="_x0000_s7885"/>
                </a:ext>
              </a:extLst>
            </xdr:cNvPicPr>
          </xdr:nvPicPr>
          <xdr:blipFill>
            <a:blip xmlns:r="http://schemas.openxmlformats.org/officeDocument/2006/relationships" r:embed="rId7"/>
            <a:srcRect/>
            <a:stretch>
              <a:fillRect/>
            </a:stretch>
          </xdr:blipFill>
          <xdr:spPr bwMode="auto">
            <a:xfrm>
              <a:off x="10845800" y="1879600"/>
              <a:ext cx="1193800" cy="2159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508000</xdr:colOff>
          <xdr:row>10</xdr:row>
          <xdr:rowOff>114300</xdr:rowOff>
        </xdr:from>
        <xdr:to>
          <xdr:col>23</xdr:col>
          <xdr:colOff>381000</xdr:colOff>
          <xdr:row>11</xdr:row>
          <xdr:rowOff>152400</xdr:rowOff>
        </xdr:to>
        <xdr:pic>
          <xdr:nvPicPr>
            <xdr:cNvPr id="63" name="Picture 62">
              <a:extLst>
                <a:ext uri="{FF2B5EF4-FFF2-40B4-BE49-F238E27FC236}">
                  <a16:creationId xmlns:a16="http://schemas.microsoft.com/office/drawing/2014/main" id="{C65EB3DD-D094-067F-76E6-2B2335AA85D7}"/>
                </a:ext>
              </a:extLst>
            </xdr:cNvPr>
            <xdr:cNvPicPr>
              <a:picLocks noChangeAspect="1" noChangeArrowheads="1"/>
              <a:extLst>
                <a:ext uri="{84589F7E-364E-4C9E-8A38-B11213B215E9}">
                  <a14:cameraTool cellRange="'KPI YOY'!$K$8" spid="_x0000_s7886"/>
                </a:ext>
              </a:extLst>
            </xdr:cNvPicPr>
          </xdr:nvPicPr>
          <xdr:blipFill>
            <a:blip xmlns:r="http://schemas.openxmlformats.org/officeDocument/2006/relationships" r:embed="rId8"/>
            <a:srcRect/>
            <a:stretch>
              <a:fillRect/>
            </a:stretch>
          </xdr:blipFill>
          <xdr:spPr bwMode="auto">
            <a:xfrm>
              <a:off x="14376400" y="1892300"/>
              <a:ext cx="1193800" cy="2159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228600</xdr:colOff>
      <xdr:row>15</xdr:row>
      <xdr:rowOff>165100</xdr:rowOff>
    </xdr:from>
    <xdr:to>
      <xdr:col>10</xdr:col>
      <xdr:colOff>88900</xdr:colOff>
      <xdr:row>30</xdr:row>
      <xdr:rowOff>25400</xdr:rowOff>
    </xdr:to>
    <xdr:graphicFrame macro="">
      <xdr:nvGraphicFramePr>
        <xdr:cNvPr id="64" name="Chart 63">
          <a:extLst>
            <a:ext uri="{FF2B5EF4-FFF2-40B4-BE49-F238E27FC236}">
              <a16:creationId xmlns:a16="http://schemas.microsoft.com/office/drawing/2014/main" id="{3CE7D9FF-C9F1-1A42-9EDB-EEF5FE8EA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419100</xdr:colOff>
      <xdr:row>15</xdr:row>
      <xdr:rowOff>111124</xdr:rowOff>
    </xdr:from>
    <xdr:to>
      <xdr:col>18</xdr:col>
      <xdr:colOff>393700</xdr:colOff>
      <xdr:row>29</xdr:row>
      <xdr:rowOff>152400</xdr:rowOff>
    </xdr:to>
    <mc:AlternateContent xmlns:mc="http://schemas.openxmlformats.org/markup-compatibility/2006">
      <mc:Choice xmlns:cx1="http://schemas.microsoft.com/office/drawing/2015/9/8/chartex" Requires="cx1">
        <xdr:graphicFrame macro="">
          <xdr:nvGraphicFramePr>
            <xdr:cNvPr id="65" name="Chart 64">
              <a:extLst>
                <a:ext uri="{FF2B5EF4-FFF2-40B4-BE49-F238E27FC236}">
                  <a16:creationId xmlns:a16="http://schemas.microsoft.com/office/drawing/2014/main" id="{35F3EE25-FD29-3848-BBF0-CFFFE4603E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023100" y="2778124"/>
              <a:ext cx="5257800" cy="253047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50800</xdr:colOff>
      <xdr:row>15</xdr:row>
      <xdr:rowOff>165100</xdr:rowOff>
    </xdr:from>
    <xdr:to>
      <xdr:col>24</xdr:col>
      <xdr:colOff>152400</xdr:colOff>
      <xdr:row>29</xdr:row>
      <xdr:rowOff>174624</xdr:rowOff>
    </xdr:to>
    <xdr:graphicFrame macro="">
      <xdr:nvGraphicFramePr>
        <xdr:cNvPr id="66" name="Chart 65">
          <a:extLst>
            <a:ext uri="{FF2B5EF4-FFF2-40B4-BE49-F238E27FC236}">
              <a16:creationId xmlns:a16="http://schemas.microsoft.com/office/drawing/2014/main" id="{CE823641-5840-FA48-AF49-82C724997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444500</xdr:colOff>
      <xdr:row>35</xdr:row>
      <xdr:rowOff>25400</xdr:rowOff>
    </xdr:from>
    <xdr:to>
      <xdr:col>7</xdr:col>
      <xdr:colOff>520700</xdr:colOff>
      <xdr:row>45</xdr:row>
      <xdr:rowOff>127000</xdr:rowOff>
    </xdr:to>
    <mc:AlternateContent xmlns:mc="http://schemas.openxmlformats.org/markup-compatibility/2006">
      <mc:Choice xmlns:cx4="http://schemas.microsoft.com/office/drawing/2016/5/10/chartex" Requires="cx4">
        <xdr:graphicFrame macro="">
          <xdr:nvGraphicFramePr>
            <xdr:cNvPr id="67" name="Chart 66">
              <a:extLst>
                <a:ext uri="{FF2B5EF4-FFF2-40B4-BE49-F238E27FC236}">
                  <a16:creationId xmlns:a16="http://schemas.microsoft.com/office/drawing/2014/main" id="{B4DA18E2-1160-8B44-8C61-D81EA19D95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44500" y="6248400"/>
              <a:ext cx="4699000" cy="18796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279400</xdr:colOff>
      <xdr:row>34</xdr:row>
      <xdr:rowOff>133350</xdr:rowOff>
    </xdr:from>
    <xdr:to>
      <xdr:col>17</xdr:col>
      <xdr:colOff>0</xdr:colOff>
      <xdr:row>45</xdr:row>
      <xdr:rowOff>127000</xdr:rowOff>
    </xdr:to>
    <xdr:graphicFrame macro="">
      <xdr:nvGraphicFramePr>
        <xdr:cNvPr id="68" name="Chart 67">
          <a:extLst>
            <a:ext uri="{FF2B5EF4-FFF2-40B4-BE49-F238E27FC236}">
              <a16:creationId xmlns:a16="http://schemas.microsoft.com/office/drawing/2014/main" id="{0C06DE13-12E4-7E4E-B23D-11BECE626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18</xdr:col>
      <xdr:colOff>25400</xdr:colOff>
      <xdr:row>34</xdr:row>
      <xdr:rowOff>76201</xdr:rowOff>
    </xdr:from>
    <xdr:to>
      <xdr:col>19</xdr:col>
      <xdr:colOff>635000</xdr:colOff>
      <xdr:row>41</xdr:row>
      <xdr:rowOff>165101</xdr:rowOff>
    </xdr:to>
    <mc:AlternateContent xmlns:mc="http://schemas.openxmlformats.org/markup-compatibility/2006">
      <mc:Choice xmlns:a14="http://schemas.microsoft.com/office/drawing/2010/main" Requires="a14">
        <xdr:graphicFrame macro="">
          <xdr:nvGraphicFramePr>
            <xdr:cNvPr id="69" name="Year 2">
              <a:extLst>
                <a:ext uri="{FF2B5EF4-FFF2-40B4-BE49-F238E27FC236}">
                  <a16:creationId xmlns:a16="http://schemas.microsoft.com/office/drawing/2014/main" id="{C6B0D3B4-7077-0942-95D1-8848DCD2C864}"/>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1912600" y="6121401"/>
              <a:ext cx="1270000" cy="1333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25400</xdr:colOff>
      <xdr:row>34</xdr:row>
      <xdr:rowOff>76201</xdr:rowOff>
    </xdr:from>
    <xdr:to>
      <xdr:col>22</xdr:col>
      <xdr:colOff>76200</xdr:colOff>
      <xdr:row>41</xdr:row>
      <xdr:rowOff>165101</xdr:rowOff>
    </xdr:to>
    <mc:AlternateContent xmlns:mc="http://schemas.openxmlformats.org/markup-compatibility/2006">
      <mc:Choice xmlns:a14="http://schemas.microsoft.com/office/drawing/2010/main" Requires="a14">
        <xdr:graphicFrame macro="">
          <xdr:nvGraphicFramePr>
            <xdr:cNvPr id="70" name="Segment 1">
              <a:extLst>
                <a:ext uri="{FF2B5EF4-FFF2-40B4-BE49-F238E27FC236}">
                  <a16:creationId xmlns:a16="http://schemas.microsoft.com/office/drawing/2014/main" id="{CAC9A0FC-1E64-BB49-AF50-2AE265FABEF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3233400" y="6121401"/>
              <a:ext cx="1371600" cy="1333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114300</xdr:colOff>
      <xdr:row>34</xdr:row>
      <xdr:rowOff>63501</xdr:rowOff>
    </xdr:from>
    <xdr:to>
      <xdr:col>24</xdr:col>
      <xdr:colOff>304800</xdr:colOff>
      <xdr:row>41</xdr:row>
      <xdr:rowOff>152401</xdr:rowOff>
    </xdr:to>
    <mc:AlternateContent xmlns:mc="http://schemas.openxmlformats.org/markup-compatibility/2006">
      <mc:Choice xmlns:a14="http://schemas.microsoft.com/office/drawing/2010/main" Requires="a14">
        <xdr:graphicFrame macro="">
          <xdr:nvGraphicFramePr>
            <xdr:cNvPr id="71" name="Region 1">
              <a:extLst>
                <a:ext uri="{FF2B5EF4-FFF2-40B4-BE49-F238E27FC236}">
                  <a16:creationId xmlns:a16="http://schemas.microsoft.com/office/drawing/2014/main" id="{F0D9C4C0-CF3A-3241-96E5-938C037162A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643100" y="6108701"/>
              <a:ext cx="1511300" cy="1333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AY DEEPAK KEDAR" refreshedDate="45911.926699884258" createdVersion="8" refreshedVersion="8" minRefreshableVersion="3" recordCount="9994" xr:uid="{AB140BF1-2B52-A04A-8C01-18C1827023DE}">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11"/>
          <s v="Jan"/>
          <s v="Feb"/>
          <s v="Mar"/>
          <s v="Apr"/>
          <s v="May"/>
          <s v="Jun"/>
          <s v="Jul"/>
          <s v="Aug"/>
          <s v="Sep"/>
          <s v="Oct"/>
          <s v="Nov"/>
          <s v="Dec"/>
          <s v="&gt;01/01/15"/>
        </groupItems>
      </fieldGroup>
    </cacheField>
    <cacheField name="Quarters (Order Date)" numFmtId="0" databaseField="0">
      <fieldGroup base="3">
        <rangePr groupBy="quarters" startDate="2011-01-04T00:00:00" endDate="2015-01-01T00:00:00"/>
        <groupItems count="6">
          <s v="&lt;04/01/11"/>
          <s v="Qtr1"/>
          <s v="Qtr2"/>
          <s v="Qtr3"/>
          <s v="Qtr4"/>
          <s v="&gt;01/01/15"/>
        </groupItems>
      </fieldGroup>
    </cacheField>
    <cacheField name="Years (Order Date)" numFmtId="0" databaseField="0">
      <fieldGroup base="3">
        <rangePr groupBy="years" startDate="2011-01-04T00:00:00" endDate="2015-01-01T00:00:00"/>
        <groupItems count="7">
          <s v="&lt;04/01/11"/>
          <s v="2011"/>
          <s v="2012"/>
          <s v="2013"/>
          <s v="2014"/>
          <s v="2015"/>
          <s v="&gt;01/01/15"/>
        </groupItems>
      </fieldGroup>
    </cacheField>
    <cacheField name="Field1" numFmtId="0" formula="Profit/Sales" databaseField="0"/>
  </cacheFields>
  <extLst>
    <ext xmlns:x14="http://schemas.microsoft.com/office/spreadsheetml/2009/9/main" uri="{725AE2AE-9491-48be-B2B4-4EB974FC3084}">
      <x14:pivotCacheDefinition pivotCacheId="6268799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t"/>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E20BF2-6F94-F44C-8F6E-4200A26EE5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517479-412B-B144-8E7A-A50C81DCB4B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F58DEF-4648-BC4C-9359-E8B47EF29BB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173221-449A-0C40-82F4-7B88EC2D3EC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1CC74D-8D25-6D4F-8757-3764BB59002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901D06-D78C-4A40-B670-BA83C0287CD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3:N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Field1" fld="25" baseField="0" baseItem="0"/>
  </dataFields>
  <chartFormats count="1">
    <chartFormat chart="12"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9998DA-052B-274C-AC16-F5532E908C3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3:K16" firstHeaderRow="1" firstDataRow="1" firstDataCol="1"/>
  <pivotFields count="26">
    <pivotField showAll="0"/>
    <pivotField dataField="1"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48C4CF-A4E3-2A45-B224-C22D0344EF8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949342-EC89-EE4F-9571-E46A4936153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16"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530E9D-6352-424A-A284-E007F28DC60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E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ragToRow="0" dragToCol="0" dragToPage="0" showAll="0" defaultSubtotal="0"/>
  </pivotFields>
  <rowFields count="1">
    <field x="24"/>
  </rowFields>
  <rowItems count="4">
    <i>
      <x v="1"/>
    </i>
    <i>
      <x v="2"/>
    </i>
    <i>
      <x v="3"/>
    </i>
    <i>
      <x v="4"/>
    </i>
  </rowItems>
  <colFields count="1">
    <field x="-2"/>
  </colFields>
  <colItems count="4">
    <i>
      <x/>
    </i>
    <i i="1">
      <x v="1"/>
    </i>
    <i i="2">
      <x v="2"/>
    </i>
    <i i="3">
      <x v="3"/>
    </i>
  </colItems>
  <dataFields count="4">
    <dataField name="Sum of Sales" fld="18" baseField="0" baseItem="0"/>
    <dataField name="Sum of Profit" fld="21" baseField="0" baseItem="0"/>
    <dataField name="Sum of Quantity" fld="19" baseField="0" baseItem="0"/>
    <dataField name="Count of Order ID" fld="1"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F1392A-1199-C246-9F6B-0DFA846D6ACA}" name="PivotTable3"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0">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2" count="1" selected="0">
            <x v="12"/>
          </reference>
        </references>
      </pivotArea>
    </chartFormat>
    <chartFormat chart="0" format="3">
      <pivotArea type="data" outline="0" fieldPosition="0">
        <references count="2">
          <reference field="4294967294" count="1" selected="0">
            <x v="1"/>
          </reference>
          <reference field="22" count="1" selected="0">
            <x v="12"/>
          </reference>
        </references>
      </pivotArea>
    </chartFormat>
    <chartFormat chart="0" format="4" series="1">
      <pivotArea type="data" outline="0" fieldPosition="0">
        <references count="2">
          <reference field="4294967294" count="1" selected="0">
            <x v="0"/>
          </reference>
          <reference field="22" count="1" selected="0">
            <x v="3"/>
          </reference>
        </references>
      </pivotArea>
    </chartFormat>
    <chartFormat chart="0" format="5" series="1">
      <pivotArea type="data" outline="0" fieldPosition="0">
        <references count="2">
          <reference field="4294967294" count="1" selected="0">
            <x v="0"/>
          </reference>
          <reference field="22" count="1" selected="0">
            <x v="4"/>
          </reference>
        </references>
      </pivotArea>
    </chartFormat>
    <chartFormat chart="0" format="6" series="1">
      <pivotArea type="data" outline="0" fieldPosition="0">
        <references count="2">
          <reference field="4294967294" count="1" selected="0">
            <x v="0"/>
          </reference>
          <reference field="22" count="1" selected="0">
            <x v="5"/>
          </reference>
        </references>
      </pivotArea>
    </chartFormat>
    <chartFormat chart="0" format="7" series="1">
      <pivotArea type="data" outline="0" fieldPosition="0">
        <references count="2">
          <reference field="4294967294" count="1" selected="0">
            <x v="0"/>
          </reference>
          <reference field="22" count="1" selected="0">
            <x v="6"/>
          </reference>
        </references>
      </pivotArea>
    </chartFormat>
    <chartFormat chart="0" format="8" series="1">
      <pivotArea type="data" outline="0" fieldPosition="0">
        <references count="2">
          <reference field="4294967294" count="1" selected="0">
            <x v="0"/>
          </reference>
          <reference field="22" count="1" selected="0">
            <x v="7"/>
          </reference>
        </references>
      </pivotArea>
    </chartFormat>
    <chartFormat chart="0" format="9" series="1">
      <pivotArea type="data" outline="0" fieldPosition="0">
        <references count="2">
          <reference field="4294967294" count="1" selected="0">
            <x v="0"/>
          </reference>
          <reference field="22" count="1" selected="0">
            <x v="8"/>
          </reference>
        </references>
      </pivotArea>
    </chartFormat>
    <chartFormat chart="0" format="10" series="1">
      <pivotArea type="data" outline="0" fieldPosition="0">
        <references count="2">
          <reference field="4294967294" count="1" selected="0">
            <x v="0"/>
          </reference>
          <reference field="22" count="1" selected="0">
            <x v="9"/>
          </reference>
        </references>
      </pivotArea>
    </chartFormat>
    <chartFormat chart="0" format="11" series="1">
      <pivotArea type="data" outline="0" fieldPosition="0">
        <references count="2">
          <reference field="4294967294" count="1" selected="0">
            <x v="0"/>
          </reference>
          <reference field="22" count="1" selected="0">
            <x v="10"/>
          </reference>
        </references>
      </pivotArea>
    </chartFormat>
    <chartFormat chart="0" format="12" series="1">
      <pivotArea type="data" outline="0" fieldPosition="0">
        <references count="2">
          <reference field="4294967294" count="1" selected="0">
            <x v="0"/>
          </reference>
          <reference field="22" count="1" selected="0">
            <x v="11"/>
          </reference>
        </references>
      </pivotArea>
    </chartFormat>
    <chartFormat chart="0" format="13" series="1">
      <pivotArea type="data" outline="0" fieldPosition="0">
        <references count="2">
          <reference field="4294967294" count="1" selected="0">
            <x v="0"/>
          </reference>
          <reference field="22" count="1" selected="0">
            <x v="12"/>
          </reference>
        </references>
      </pivotArea>
    </chartFormat>
    <chartFormat chart="0" format="14" series="1">
      <pivotArea type="data" outline="0" fieldPosition="0">
        <references count="2">
          <reference field="4294967294" count="1" selected="0">
            <x v="0"/>
          </reference>
          <reference field="22" count="1" selected="0">
            <x v="1"/>
          </reference>
        </references>
      </pivotArea>
    </chartFormat>
    <chartFormat chart="0" format="15" series="1">
      <pivotArea type="data" outline="0" fieldPosition="0">
        <references count="2">
          <reference field="4294967294" count="1" selected="0">
            <x v="0"/>
          </reference>
          <reference field="22" count="1" selected="0">
            <x v="2"/>
          </reference>
        </references>
      </pivotArea>
    </chartFormat>
    <chartFormat chart="27" format="18" series="1">
      <pivotArea type="data" outline="0" fieldPosition="0">
        <references count="1">
          <reference field="4294967294" count="1" selected="0">
            <x v="0"/>
          </reference>
        </references>
      </pivotArea>
    </chartFormat>
    <chartFormat chart="27" format="19" series="1">
      <pivotArea type="data" outline="0" fieldPosition="0">
        <references count="1">
          <reference field="4294967294"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D3285A47-C40D-264F-A00D-50097415E2F1}" sourceName="Year">
  <pivotTables>
    <pivotTable tabId="7" name="PivotTable4"/>
    <pivotTable tabId="3" name="PivotTable3"/>
    <pivotTable tabId="13" name="PivotTable10"/>
    <pivotTable tabId="13" name="PivotTable11"/>
    <pivotTable tabId="13" name="PivotTable12"/>
    <pivotTable tabId="13" name="PivotTable8"/>
    <pivotTable tabId="13" name="PivotTable9"/>
    <pivotTable tabId="11" name="PivotTable6"/>
    <pivotTable tabId="8" name="PivotTable5"/>
    <pivotTable tabId="12" name="PivotTable7"/>
  </pivotTables>
  <data>
    <tabular pivotCacheId="626879967">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7CAFACE-DFFE-7649-8774-ECEBA442D306}" sourceName="Segment">
  <pivotTables>
    <pivotTable tabId="7" name="PivotTable4"/>
    <pivotTable tabId="3" name="PivotTable3"/>
    <pivotTable tabId="13" name="PivotTable10"/>
    <pivotTable tabId="13" name="PivotTable11"/>
    <pivotTable tabId="13" name="PivotTable12"/>
    <pivotTable tabId="13" name="PivotTable8"/>
    <pivotTable tabId="13" name="PivotTable9"/>
    <pivotTable tabId="11" name="PivotTable6"/>
    <pivotTable tabId="8" name="PivotTable5"/>
    <pivotTable tabId="12" name="PivotTable7"/>
  </pivotTables>
  <data>
    <tabular pivotCacheId="62687996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578C94-1CCD-1549-8202-C0401D5DA375}" sourceName="Region">
  <pivotTables>
    <pivotTable tabId="7" name="PivotTable4"/>
    <pivotTable tabId="3" name="PivotTable3"/>
    <pivotTable tabId="13" name="PivotTable10"/>
    <pivotTable tabId="13" name="PivotTable11"/>
    <pivotTable tabId="13" name="PivotTable12"/>
    <pivotTable tabId="13" name="PivotTable8"/>
    <pivotTable tabId="13" name="PivotTable9"/>
    <pivotTable tabId="11" name="PivotTable6"/>
    <pivotTable tabId="8" name="PivotTable5"/>
    <pivotTable tabId="12" name="PivotTable7"/>
  </pivotTables>
  <data>
    <tabular pivotCacheId="62687996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9D6B53A-2FF9-004A-B7D4-3330DE3EBBF9}" cache="Slicer_Year1" caption="Year" rowHeight="230716"/>
  <slicer name="Segment" xr10:uid="{03611361-28DF-2A42-AEB5-AB01E80BFB1D}" cache="Slicer_Segment" caption="Segment" rowHeight="230716"/>
  <slicer name="Region" xr10:uid="{2A6A6F10-65FA-6C4C-9130-0B75444E87D4}" cache="Slicer_Region" caption="Region"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FEE61D8-A265-0644-9296-F01F3A08FD83}" cache="Slicer_Year1" caption="Year"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B35BFA00-A3F9-B242-A723-C8261A4057D3}" cache="Slicer_Year1" caption="Year" style="AB" rowHeight="230716"/>
  <slicer name="Segment 1" xr10:uid="{475D9B9C-A264-1D41-BE81-C10D122CA978}" cache="Slicer_Segment" caption="Segment" style="AB" rowHeight="230716"/>
  <slicer name="Region 1" xr10:uid="{B3BC7FA6-443B-4144-9388-6D3C820F5CC4}" cache="Slicer_Region" caption="Region" style="AB"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F47BE-AF01-8F4B-B829-9DCF0D1E26C8}">
  <dimension ref="A3:E7"/>
  <sheetViews>
    <sheetView workbookViewId="0">
      <selection activeCell="O32" sqref="O32"/>
    </sheetView>
  </sheetViews>
  <sheetFormatPr baseColWidth="10" defaultRowHeight="15" x14ac:dyDescent="0.2"/>
  <cols>
    <col min="1" max="2" width="12.1640625" bestFit="1" customWidth="1"/>
    <col min="4" max="5" width="12.1640625" bestFit="1" customWidth="1"/>
  </cols>
  <sheetData>
    <row r="3" spans="1:5" x14ac:dyDescent="0.2">
      <c r="A3" s="5" t="s">
        <v>10934</v>
      </c>
      <c r="B3" s="6" t="s">
        <v>10949</v>
      </c>
      <c r="D3" s="2" t="s">
        <v>15</v>
      </c>
      <c r="E3" s="2" t="s">
        <v>21</v>
      </c>
    </row>
    <row r="4" spans="1:5" x14ac:dyDescent="0.2">
      <c r="A4" s="7" t="s">
        <v>71</v>
      </c>
      <c r="B4" s="6">
        <v>145454.9480999998</v>
      </c>
      <c r="D4" t="str">
        <f>A4</f>
        <v>Technology</v>
      </c>
      <c r="E4" s="13">
        <f>GETPIVOTDATA("Profit",$A$3,"Category",A4)</f>
        <v>145454.9480999998</v>
      </c>
    </row>
    <row r="5" spans="1:5" x14ac:dyDescent="0.2">
      <c r="A5" s="12" t="s">
        <v>46</v>
      </c>
      <c r="B5" s="31">
        <v>122490.8008000001</v>
      </c>
      <c r="D5" t="str">
        <f t="shared" ref="D5:D6" si="0">A5</f>
        <v>Office Supplies</v>
      </c>
      <c r="E5" s="13">
        <f t="shared" ref="E5:E6" si="1">GETPIVOTDATA("Profit",$A$3,"Category",A5)</f>
        <v>122490.8008000001</v>
      </c>
    </row>
    <row r="6" spans="1:5" x14ac:dyDescent="0.2">
      <c r="A6" s="12" t="s">
        <v>32</v>
      </c>
      <c r="B6" s="31">
        <v>18451.272799999992</v>
      </c>
      <c r="D6" t="str">
        <f t="shared" si="0"/>
        <v>Furniture</v>
      </c>
      <c r="E6" s="13">
        <f t="shared" si="1"/>
        <v>18451.272799999992</v>
      </c>
    </row>
    <row r="7" spans="1:5" x14ac:dyDescent="0.2">
      <c r="A7" s="8" t="s">
        <v>10935</v>
      </c>
      <c r="B7" s="32">
        <v>286397.02169999992</v>
      </c>
      <c r="D7" t="str">
        <f>A7</f>
        <v>Grand Total</v>
      </c>
      <c r="E7" s="13">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65B4C-4910-8141-9E80-885A2C43DF9C}">
  <dimension ref="A3:B7"/>
  <sheetViews>
    <sheetView workbookViewId="0">
      <selection activeCell="N21" sqref="N21"/>
    </sheetView>
  </sheetViews>
  <sheetFormatPr baseColWidth="10" defaultRowHeight="15" x14ac:dyDescent="0.2"/>
  <cols>
    <col min="1" max="1" width="12.1640625" bestFit="1" customWidth="1"/>
    <col min="2" max="2" width="10.33203125" bestFit="1" customWidth="1"/>
  </cols>
  <sheetData>
    <row r="3" spans="1:2" x14ac:dyDescent="0.2">
      <c r="A3" s="5" t="s">
        <v>10934</v>
      </c>
      <c r="B3" s="6" t="s">
        <v>10936</v>
      </c>
    </row>
    <row r="4" spans="1:2" x14ac:dyDescent="0.2">
      <c r="A4" s="7" t="s">
        <v>32</v>
      </c>
      <c r="B4" s="14">
        <v>0.32300170530281774</v>
      </c>
    </row>
    <row r="5" spans="1:2" x14ac:dyDescent="0.2">
      <c r="A5" s="12" t="s">
        <v>46</v>
      </c>
      <c r="B5" s="15">
        <v>0.31301008302169103</v>
      </c>
    </row>
    <row r="6" spans="1:2" x14ac:dyDescent="0.2">
      <c r="A6" s="12" t="s">
        <v>71</v>
      </c>
      <c r="B6" s="15">
        <v>0.36398821167549117</v>
      </c>
    </row>
    <row r="7" spans="1:2" x14ac:dyDescent="0.2">
      <c r="A7" s="8" t="s">
        <v>10935</v>
      </c>
      <c r="B7" s="16">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24C2F-D182-114F-AECA-5183BB5051DE}">
  <dimension ref="A3:E53"/>
  <sheetViews>
    <sheetView workbookViewId="0">
      <selection activeCell="B8" sqref="B8"/>
    </sheetView>
  </sheetViews>
  <sheetFormatPr baseColWidth="10" defaultRowHeight="15" x14ac:dyDescent="0.2"/>
  <cols>
    <col min="1" max="1" width="16.5" bestFit="1" customWidth="1"/>
    <col min="2" max="2" width="12.1640625" bestFit="1" customWidth="1"/>
    <col min="4" max="4" width="16.5" bestFit="1" customWidth="1"/>
  </cols>
  <sheetData>
    <row r="3" spans="1:5" x14ac:dyDescent="0.2">
      <c r="A3" s="5" t="s">
        <v>10934</v>
      </c>
      <c r="B3" s="6" t="s">
        <v>10936</v>
      </c>
      <c r="D3" s="2" t="s">
        <v>10950</v>
      </c>
      <c r="E3" t="str">
        <f>B3</f>
        <v>Sum of Sales</v>
      </c>
    </row>
    <row r="4" spans="1:5" x14ac:dyDescent="0.2">
      <c r="A4" s="7" t="s">
        <v>358</v>
      </c>
      <c r="B4" s="6">
        <v>19510.639999999992</v>
      </c>
      <c r="D4" s="2" t="str">
        <f>A4</f>
        <v>Alabama</v>
      </c>
      <c r="E4" s="11">
        <f>GETPIVOTDATA("Sales",$A$3,"State",A4)</f>
        <v>19510.639999999992</v>
      </c>
    </row>
    <row r="5" spans="1:5" x14ac:dyDescent="0.2">
      <c r="A5" s="12" t="s">
        <v>310</v>
      </c>
      <c r="B5" s="31">
        <v>35282.000999999997</v>
      </c>
      <c r="D5" s="2" t="str">
        <f t="shared" ref="D5:D53" si="0">A5</f>
        <v>Arizona</v>
      </c>
      <c r="E5" s="11">
        <f t="shared" ref="E5:E52" si="1">GETPIVOTDATA("Sales",$A$3,"State",A5)</f>
        <v>35282.000999999997</v>
      </c>
    </row>
    <row r="6" spans="1:5" x14ac:dyDescent="0.2">
      <c r="A6" s="12" t="s">
        <v>1707</v>
      </c>
      <c r="B6" s="31">
        <v>11678.129999999997</v>
      </c>
      <c r="D6" s="2" t="str">
        <f t="shared" si="0"/>
        <v>Arkansas</v>
      </c>
      <c r="E6" s="11">
        <f t="shared" si="1"/>
        <v>11678.129999999997</v>
      </c>
    </row>
    <row r="7" spans="1:5" x14ac:dyDescent="0.2">
      <c r="A7" s="12" t="s">
        <v>43</v>
      </c>
      <c r="B7" s="31">
        <v>457687.63150000101</v>
      </c>
      <c r="D7" s="2" t="str">
        <f t="shared" si="0"/>
        <v>California</v>
      </c>
      <c r="E7" s="11">
        <f t="shared" si="1"/>
        <v>457687.63150000101</v>
      </c>
    </row>
    <row r="8" spans="1:5" x14ac:dyDescent="0.2">
      <c r="A8" s="12" t="s">
        <v>457</v>
      </c>
      <c r="B8" s="31">
        <v>32108.117999999995</v>
      </c>
      <c r="D8" s="2" t="str">
        <f t="shared" si="0"/>
        <v>Colorado</v>
      </c>
      <c r="E8" s="11">
        <f t="shared" si="1"/>
        <v>32108.117999999995</v>
      </c>
    </row>
    <row r="9" spans="1:5" x14ac:dyDescent="0.2">
      <c r="A9" s="12" t="s">
        <v>747</v>
      </c>
      <c r="B9" s="31">
        <v>13384.356999999996</v>
      </c>
      <c r="D9" s="2" t="str">
        <f t="shared" si="0"/>
        <v>Connecticut</v>
      </c>
      <c r="E9" s="11">
        <f t="shared" si="1"/>
        <v>13384.356999999996</v>
      </c>
    </row>
    <row r="10" spans="1:5" x14ac:dyDescent="0.2">
      <c r="A10" s="12" t="s">
        <v>245</v>
      </c>
      <c r="B10" s="31">
        <v>27451.068999999992</v>
      </c>
      <c r="D10" s="2" t="str">
        <f t="shared" si="0"/>
        <v>Delaware</v>
      </c>
      <c r="E10" s="11">
        <f t="shared" si="1"/>
        <v>27451.068999999992</v>
      </c>
    </row>
    <row r="11" spans="1:5" x14ac:dyDescent="0.2">
      <c r="A11" s="12" t="s">
        <v>3034</v>
      </c>
      <c r="B11" s="31">
        <v>2865.0199999999995</v>
      </c>
      <c r="D11" s="2" t="str">
        <f t="shared" si="0"/>
        <v>District of Columbia</v>
      </c>
      <c r="E11" s="11">
        <f t="shared" si="1"/>
        <v>2865.0199999999995</v>
      </c>
    </row>
    <row r="12" spans="1:5" x14ac:dyDescent="0.2">
      <c r="A12" s="12" t="s">
        <v>54</v>
      </c>
      <c r="B12" s="31">
        <v>89473.707999999999</v>
      </c>
      <c r="D12" s="2" t="str">
        <f t="shared" si="0"/>
        <v>Florida</v>
      </c>
      <c r="E12" s="11">
        <f t="shared" si="1"/>
        <v>89473.707999999999</v>
      </c>
    </row>
    <row r="13" spans="1:5" x14ac:dyDescent="0.2">
      <c r="A13" s="12" t="s">
        <v>1272</v>
      </c>
      <c r="B13" s="31">
        <v>49095.840000000004</v>
      </c>
      <c r="D13" s="2" t="str">
        <f t="shared" si="0"/>
        <v>Georgia</v>
      </c>
      <c r="E13" s="11">
        <f t="shared" si="1"/>
        <v>49095.840000000004</v>
      </c>
    </row>
    <row r="14" spans="1:5" x14ac:dyDescent="0.2">
      <c r="A14" s="12" t="s">
        <v>6260</v>
      </c>
      <c r="B14" s="31">
        <v>4382.4860000000017</v>
      </c>
      <c r="D14" s="2" t="str">
        <f t="shared" si="0"/>
        <v>Idaho</v>
      </c>
      <c r="E14" s="11">
        <f t="shared" si="1"/>
        <v>4382.4860000000017</v>
      </c>
    </row>
    <row r="15" spans="1:5" x14ac:dyDescent="0.2">
      <c r="A15" s="12" t="s">
        <v>211</v>
      </c>
      <c r="B15" s="31">
        <v>80166.10099999985</v>
      </c>
      <c r="D15" s="2" t="str">
        <f t="shared" si="0"/>
        <v>Illinois</v>
      </c>
      <c r="E15" s="11">
        <f t="shared" si="1"/>
        <v>80166.10099999985</v>
      </c>
    </row>
    <row r="16" spans="1:5" x14ac:dyDescent="0.2">
      <c r="A16" s="12" t="s">
        <v>254</v>
      </c>
      <c r="B16" s="31">
        <v>53555.360000000001</v>
      </c>
      <c r="D16" s="2" t="str">
        <f t="shared" si="0"/>
        <v>Indiana</v>
      </c>
      <c r="E16" s="11">
        <f t="shared" si="1"/>
        <v>53555.360000000001</v>
      </c>
    </row>
    <row r="17" spans="1:5" x14ac:dyDescent="0.2">
      <c r="A17" s="12" t="s">
        <v>489</v>
      </c>
      <c r="B17" s="31">
        <v>4579.7599999999993</v>
      </c>
      <c r="D17" s="2" t="str">
        <f t="shared" si="0"/>
        <v>Iowa</v>
      </c>
      <c r="E17" s="11">
        <f t="shared" si="1"/>
        <v>4579.7599999999993</v>
      </c>
    </row>
    <row r="18" spans="1:5" x14ac:dyDescent="0.2">
      <c r="A18" s="12" t="s">
        <v>4530</v>
      </c>
      <c r="B18" s="31">
        <v>2914.31</v>
      </c>
      <c r="D18" s="2" t="str">
        <f t="shared" si="0"/>
        <v>Kansas</v>
      </c>
      <c r="E18" s="11">
        <f t="shared" si="1"/>
        <v>2914.31</v>
      </c>
    </row>
    <row r="19" spans="1:5" x14ac:dyDescent="0.2">
      <c r="A19" s="12" t="s">
        <v>29</v>
      </c>
      <c r="B19" s="31">
        <v>36591.749999999971</v>
      </c>
      <c r="D19" s="2" t="str">
        <f t="shared" si="0"/>
        <v>Kentucky</v>
      </c>
      <c r="E19" s="11">
        <f t="shared" si="1"/>
        <v>36591.749999999971</v>
      </c>
    </row>
    <row r="20" spans="1:5" x14ac:dyDescent="0.2">
      <c r="A20" s="12" t="s">
        <v>736</v>
      </c>
      <c r="B20" s="31">
        <v>9217.0299999999988</v>
      </c>
      <c r="D20" s="2" t="str">
        <f t="shared" si="0"/>
        <v>Louisiana</v>
      </c>
      <c r="E20" s="11">
        <f t="shared" si="1"/>
        <v>9217.0299999999988</v>
      </c>
    </row>
    <row r="21" spans="1:5" x14ac:dyDescent="0.2">
      <c r="A21" s="12" t="s">
        <v>5235</v>
      </c>
      <c r="B21" s="31">
        <v>1270.53</v>
      </c>
      <c r="D21" s="2" t="str">
        <f t="shared" si="0"/>
        <v>Maine</v>
      </c>
      <c r="E21" s="11">
        <f t="shared" si="1"/>
        <v>1270.53</v>
      </c>
    </row>
    <row r="22" spans="1:5" x14ac:dyDescent="0.2">
      <c r="A22" s="12" t="s">
        <v>2735</v>
      </c>
      <c r="B22" s="31">
        <v>23705.523000000005</v>
      </c>
      <c r="D22" s="2" t="str">
        <f t="shared" si="0"/>
        <v>Maryland</v>
      </c>
      <c r="E22" s="11">
        <f t="shared" si="1"/>
        <v>23705.523000000005</v>
      </c>
    </row>
    <row r="23" spans="1:5" x14ac:dyDescent="0.2">
      <c r="A23" s="12" t="s">
        <v>1245</v>
      </c>
      <c r="B23" s="31">
        <v>28634.43399999999</v>
      </c>
      <c r="D23" s="2" t="str">
        <f t="shared" si="0"/>
        <v>Massachusetts</v>
      </c>
      <c r="E23" s="11">
        <f t="shared" si="1"/>
        <v>28634.43399999999</v>
      </c>
    </row>
    <row r="24" spans="1:5" x14ac:dyDescent="0.2">
      <c r="A24" s="12" t="s">
        <v>238</v>
      </c>
      <c r="B24" s="31">
        <v>76269.614000000016</v>
      </c>
      <c r="D24" s="2" t="str">
        <f t="shared" si="0"/>
        <v>Michigan</v>
      </c>
      <c r="E24" s="11">
        <f t="shared" si="1"/>
        <v>76269.614000000016</v>
      </c>
    </row>
    <row r="25" spans="1:5" x14ac:dyDescent="0.2">
      <c r="A25" s="12" t="s">
        <v>229</v>
      </c>
      <c r="B25" s="31">
        <v>29863.149999999994</v>
      </c>
      <c r="D25" s="2" t="str">
        <f t="shared" si="0"/>
        <v>Minnesota</v>
      </c>
      <c r="E25" s="11">
        <f t="shared" si="1"/>
        <v>29863.149999999994</v>
      </c>
    </row>
    <row r="26" spans="1:5" x14ac:dyDescent="0.2">
      <c r="A26" s="12" t="s">
        <v>1487</v>
      </c>
      <c r="B26" s="31">
        <v>10771.34</v>
      </c>
      <c r="D26" s="2" t="str">
        <f t="shared" si="0"/>
        <v>Mississippi</v>
      </c>
      <c r="E26" s="11">
        <f t="shared" si="1"/>
        <v>10771.34</v>
      </c>
    </row>
    <row r="27" spans="1:5" x14ac:dyDescent="0.2">
      <c r="A27" s="12" t="s">
        <v>596</v>
      </c>
      <c r="B27" s="31">
        <v>22205.149999999998</v>
      </c>
      <c r="D27" s="2" t="str">
        <f t="shared" si="0"/>
        <v>Missouri</v>
      </c>
      <c r="E27" s="11">
        <f t="shared" si="1"/>
        <v>22205.149999999998</v>
      </c>
    </row>
    <row r="28" spans="1:5" x14ac:dyDescent="0.2">
      <c r="A28" s="12" t="s">
        <v>1762</v>
      </c>
      <c r="B28" s="31">
        <v>5589.3519999999971</v>
      </c>
      <c r="D28" s="2" t="str">
        <f t="shared" si="0"/>
        <v>Montana</v>
      </c>
      <c r="E28" s="11">
        <f t="shared" si="1"/>
        <v>5589.3519999999971</v>
      </c>
    </row>
    <row r="29" spans="1:5" x14ac:dyDescent="0.2">
      <c r="A29" s="12" t="s">
        <v>138</v>
      </c>
      <c r="B29" s="31">
        <v>7464.9299999999985</v>
      </c>
      <c r="D29" s="2" t="str">
        <f t="shared" si="0"/>
        <v>Nebraska</v>
      </c>
      <c r="E29" s="11">
        <f t="shared" si="1"/>
        <v>7464.9299999999985</v>
      </c>
    </row>
    <row r="30" spans="1:5" x14ac:dyDescent="0.2">
      <c r="A30" s="12" t="s">
        <v>1392</v>
      </c>
      <c r="B30" s="31">
        <v>16729.101999999999</v>
      </c>
      <c r="D30" s="2" t="str">
        <f t="shared" si="0"/>
        <v>Nevada</v>
      </c>
      <c r="E30" s="11">
        <f t="shared" si="1"/>
        <v>16729.101999999999</v>
      </c>
    </row>
    <row r="31" spans="1:5" x14ac:dyDescent="0.2">
      <c r="A31" s="12" t="s">
        <v>2694</v>
      </c>
      <c r="B31" s="31">
        <v>7292.5239999999994</v>
      </c>
      <c r="D31" s="2" t="str">
        <f t="shared" si="0"/>
        <v>New Hampshire</v>
      </c>
      <c r="E31" s="11">
        <f t="shared" si="1"/>
        <v>7292.5239999999994</v>
      </c>
    </row>
    <row r="32" spans="1:5" x14ac:dyDescent="0.2">
      <c r="A32" s="12" t="s">
        <v>788</v>
      </c>
      <c r="B32" s="31">
        <v>35764.312000000013</v>
      </c>
      <c r="D32" s="2" t="str">
        <f t="shared" si="0"/>
        <v>New Jersey</v>
      </c>
      <c r="E32" s="11">
        <f t="shared" si="1"/>
        <v>35764.312000000013</v>
      </c>
    </row>
    <row r="33" spans="1:5" x14ac:dyDescent="0.2">
      <c r="A33" s="12" t="s">
        <v>668</v>
      </c>
      <c r="B33" s="31">
        <v>4783.5220000000008</v>
      </c>
      <c r="D33" s="2" t="str">
        <f t="shared" si="0"/>
        <v>New Mexico</v>
      </c>
      <c r="E33" s="11">
        <f t="shared" si="1"/>
        <v>4783.5220000000008</v>
      </c>
    </row>
    <row r="34" spans="1:5" x14ac:dyDescent="0.2">
      <c r="A34" s="12" t="s">
        <v>267</v>
      </c>
      <c r="B34" s="31">
        <v>310876.27099999978</v>
      </c>
      <c r="D34" s="2" t="str">
        <f t="shared" si="0"/>
        <v>New York</v>
      </c>
      <c r="E34" s="11">
        <f t="shared" si="1"/>
        <v>310876.27099999978</v>
      </c>
    </row>
    <row r="35" spans="1:5" x14ac:dyDescent="0.2">
      <c r="A35" s="12" t="s">
        <v>88</v>
      </c>
      <c r="B35" s="31">
        <v>55603.163999999968</v>
      </c>
      <c r="D35" s="2" t="str">
        <f t="shared" si="0"/>
        <v>North Carolina</v>
      </c>
      <c r="E35" s="11">
        <f t="shared" si="1"/>
        <v>55603.163999999968</v>
      </c>
    </row>
    <row r="36" spans="1:5" x14ac:dyDescent="0.2">
      <c r="A36" s="12" t="s">
        <v>7449</v>
      </c>
      <c r="B36" s="31">
        <v>919.91</v>
      </c>
      <c r="D36" s="2" t="str">
        <f t="shared" si="0"/>
        <v>North Dakota</v>
      </c>
      <c r="E36" s="11">
        <f t="shared" si="1"/>
        <v>919.91</v>
      </c>
    </row>
    <row r="37" spans="1:5" x14ac:dyDescent="0.2">
      <c r="A37" s="12" t="s">
        <v>498</v>
      </c>
      <c r="B37" s="31">
        <v>78258.135999999926</v>
      </c>
      <c r="D37" s="2" t="str">
        <f t="shared" si="0"/>
        <v>Ohio</v>
      </c>
      <c r="E37" s="11">
        <f t="shared" si="1"/>
        <v>78258.135999999926</v>
      </c>
    </row>
    <row r="38" spans="1:5" x14ac:dyDescent="0.2">
      <c r="A38" s="12" t="s">
        <v>649</v>
      </c>
      <c r="B38" s="31">
        <v>19683.390000000003</v>
      </c>
      <c r="D38" s="2" t="str">
        <f t="shared" si="0"/>
        <v>Oklahoma</v>
      </c>
      <c r="E38" s="11">
        <f t="shared" si="1"/>
        <v>19683.390000000003</v>
      </c>
    </row>
    <row r="39" spans="1:5" x14ac:dyDescent="0.2">
      <c r="A39" s="12" t="s">
        <v>420</v>
      </c>
      <c r="B39" s="31">
        <v>17431.149999999991</v>
      </c>
      <c r="D39" s="2" t="str">
        <f t="shared" si="0"/>
        <v>Oregon</v>
      </c>
      <c r="E39" s="11">
        <f t="shared" si="1"/>
        <v>17431.149999999991</v>
      </c>
    </row>
    <row r="40" spans="1:5" x14ac:dyDescent="0.2">
      <c r="A40" s="12" t="s">
        <v>147</v>
      </c>
      <c r="B40" s="31">
        <v>116511.91400000003</v>
      </c>
      <c r="D40" s="2" t="str">
        <f t="shared" si="0"/>
        <v>Pennsylvania</v>
      </c>
      <c r="E40" s="11">
        <f t="shared" si="1"/>
        <v>116511.91400000003</v>
      </c>
    </row>
    <row r="41" spans="1:5" x14ac:dyDescent="0.2">
      <c r="A41" s="12" t="s">
        <v>1399</v>
      </c>
      <c r="B41" s="31">
        <v>22627.955999999995</v>
      </c>
      <c r="D41" s="2" t="str">
        <f t="shared" si="0"/>
        <v>Rhode Island</v>
      </c>
      <c r="E41" s="11">
        <f t="shared" si="1"/>
        <v>22627.955999999995</v>
      </c>
    </row>
    <row r="42" spans="1:5" x14ac:dyDescent="0.2">
      <c r="A42" s="12" t="s">
        <v>383</v>
      </c>
      <c r="B42" s="31">
        <v>8481.7099999999991</v>
      </c>
      <c r="D42" s="2" t="str">
        <f t="shared" si="0"/>
        <v>South Carolina</v>
      </c>
      <c r="E42" s="11">
        <f t="shared" si="1"/>
        <v>8481.7099999999991</v>
      </c>
    </row>
    <row r="43" spans="1:5" x14ac:dyDescent="0.2">
      <c r="A43" s="12" t="s">
        <v>5326</v>
      </c>
      <c r="B43" s="31">
        <v>1315.5600000000002</v>
      </c>
      <c r="D43" s="2" t="str">
        <f t="shared" si="0"/>
        <v>South Dakota</v>
      </c>
      <c r="E43" s="11">
        <f t="shared" si="1"/>
        <v>1315.5600000000002</v>
      </c>
    </row>
    <row r="44" spans="1:5" x14ac:dyDescent="0.2">
      <c r="A44" s="12" t="s">
        <v>335</v>
      </c>
      <c r="B44" s="31">
        <v>30661.872999999981</v>
      </c>
      <c r="D44" s="2" t="str">
        <f t="shared" si="0"/>
        <v>Tennessee</v>
      </c>
      <c r="E44" s="11">
        <f t="shared" si="1"/>
        <v>30661.872999999981</v>
      </c>
    </row>
    <row r="45" spans="1:5" x14ac:dyDescent="0.2">
      <c r="A45" s="12" t="s">
        <v>104</v>
      </c>
      <c r="B45" s="31">
        <v>170188.04580000002</v>
      </c>
      <c r="D45" s="2" t="str">
        <f t="shared" si="0"/>
        <v>Texas</v>
      </c>
      <c r="E45" s="11">
        <f t="shared" si="1"/>
        <v>170188.04580000002</v>
      </c>
    </row>
    <row r="46" spans="1:5" x14ac:dyDescent="0.2">
      <c r="A46" s="12" t="s">
        <v>121</v>
      </c>
      <c r="B46" s="31">
        <v>11220.055999999999</v>
      </c>
      <c r="D46" s="2" t="str">
        <f t="shared" si="0"/>
        <v>Utah</v>
      </c>
      <c r="E46" s="11">
        <f t="shared" si="1"/>
        <v>11220.055999999999</v>
      </c>
    </row>
    <row r="47" spans="1:5" x14ac:dyDescent="0.2">
      <c r="A47" s="12" t="s">
        <v>5203</v>
      </c>
      <c r="B47" s="31">
        <v>8929.369999999999</v>
      </c>
      <c r="D47" s="2" t="str">
        <f t="shared" si="0"/>
        <v>Vermont</v>
      </c>
      <c r="E47" s="11">
        <f t="shared" si="1"/>
        <v>8929.369999999999</v>
      </c>
    </row>
    <row r="48" spans="1:5" x14ac:dyDescent="0.2">
      <c r="A48" s="12" t="s">
        <v>319</v>
      </c>
      <c r="B48" s="31">
        <v>70636.719999999987</v>
      </c>
      <c r="D48" s="2" t="str">
        <f t="shared" si="0"/>
        <v>Virginia</v>
      </c>
      <c r="E48" s="11">
        <f t="shared" si="1"/>
        <v>70636.719999999987</v>
      </c>
    </row>
    <row r="49" spans="1:5" x14ac:dyDescent="0.2">
      <c r="A49" s="12" t="s">
        <v>96</v>
      </c>
      <c r="B49" s="31">
        <v>138641.26999999993</v>
      </c>
      <c r="D49" s="2" t="str">
        <f t="shared" si="0"/>
        <v>Washington</v>
      </c>
      <c r="E49" s="11">
        <f t="shared" si="1"/>
        <v>138641.26999999993</v>
      </c>
    </row>
    <row r="50" spans="1:5" x14ac:dyDescent="0.2">
      <c r="A50" s="12" t="s">
        <v>9726</v>
      </c>
      <c r="B50" s="31">
        <v>1209.8240000000001</v>
      </c>
      <c r="D50" s="2" t="str">
        <f t="shared" si="0"/>
        <v>West Virginia</v>
      </c>
      <c r="E50" s="11">
        <f t="shared" si="1"/>
        <v>1209.8240000000001</v>
      </c>
    </row>
    <row r="51" spans="1:5" x14ac:dyDescent="0.2">
      <c r="A51" s="12" t="s">
        <v>114</v>
      </c>
      <c r="B51" s="31">
        <v>32114.610000000019</v>
      </c>
      <c r="D51" s="2" t="str">
        <f t="shared" si="0"/>
        <v>Wisconsin</v>
      </c>
      <c r="E51" s="11">
        <f t="shared" si="1"/>
        <v>32114.610000000019</v>
      </c>
    </row>
    <row r="52" spans="1:5" x14ac:dyDescent="0.2">
      <c r="A52" s="12" t="s">
        <v>8542</v>
      </c>
      <c r="B52" s="31">
        <v>1603.1360000000002</v>
      </c>
      <c r="D52" s="2" t="str">
        <f t="shared" si="0"/>
        <v>Wyoming</v>
      </c>
      <c r="E52" s="11">
        <f t="shared" si="1"/>
        <v>1603.1360000000002</v>
      </c>
    </row>
    <row r="53" spans="1:5" x14ac:dyDescent="0.2">
      <c r="A53" s="8" t="s">
        <v>10935</v>
      </c>
      <c r="B53" s="32">
        <v>2297200.8603000003</v>
      </c>
      <c r="D53" s="2" t="str">
        <f t="shared" si="0"/>
        <v>Grand Total</v>
      </c>
      <c r="E53" s="11">
        <f>GETPIVOTDATA("Sales",$A$3)</f>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F0F94-39D9-AC45-835F-FB2EFF321E78}">
  <dimension ref="A3:B9"/>
  <sheetViews>
    <sheetView workbookViewId="0">
      <selection activeCell="D8" sqref="D8"/>
    </sheetView>
  </sheetViews>
  <sheetFormatPr baseColWidth="10" defaultRowHeight="15" x14ac:dyDescent="0.2"/>
  <cols>
    <col min="1" max="1" width="12" bestFit="1" customWidth="1"/>
    <col min="2" max="2" width="11.1640625" bestFit="1" customWidth="1"/>
  </cols>
  <sheetData>
    <row r="3" spans="1:2" x14ac:dyDescent="0.2">
      <c r="A3" s="5" t="s">
        <v>10934</v>
      </c>
      <c r="B3" s="6" t="s">
        <v>10936</v>
      </c>
    </row>
    <row r="4" spans="1:2" x14ac:dyDescent="0.2">
      <c r="A4" s="7" t="s">
        <v>75</v>
      </c>
      <c r="B4" s="6">
        <v>203412.73300000009</v>
      </c>
    </row>
    <row r="5" spans="1:2" x14ac:dyDescent="0.2">
      <c r="A5" s="12" t="s">
        <v>56</v>
      </c>
      <c r="B5" s="31">
        <v>206965.53200000009</v>
      </c>
    </row>
    <row r="6" spans="1:2" x14ac:dyDescent="0.2">
      <c r="A6" s="12" t="s">
        <v>59</v>
      </c>
      <c r="B6" s="31">
        <v>223843.60800000012</v>
      </c>
    </row>
    <row r="7" spans="1:2" x14ac:dyDescent="0.2">
      <c r="A7" s="12" t="s">
        <v>36</v>
      </c>
      <c r="B7" s="31">
        <v>328449.1030000007</v>
      </c>
    </row>
    <row r="8" spans="1:2" x14ac:dyDescent="0.2">
      <c r="A8" s="12" t="s">
        <v>72</v>
      </c>
      <c r="B8" s="31">
        <v>330007.05400000012</v>
      </c>
    </row>
    <row r="9" spans="1:2" x14ac:dyDescent="0.2">
      <c r="A9" s="8" t="s">
        <v>10935</v>
      </c>
      <c r="B9" s="32">
        <v>1292678.0300000012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6A117-4E4D-4B45-9C70-E9EBC5DD84B6}">
  <dimension ref="A3:N17"/>
  <sheetViews>
    <sheetView workbookViewId="0">
      <selection activeCell="J33" sqref="J33"/>
    </sheetView>
  </sheetViews>
  <sheetFormatPr baseColWidth="10" defaultRowHeight="15" x14ac:dyDescent="0.2"/>
  <cols>
    <col min="1" max="1" width="12" bestFit="1" customWidth="1"/>
    <col min="2" max="2" width="12.1640625" bestFit="1" customWidth="1"/>
    <col min="4" max="4" width="12" bestFit="1" customWidth="1"/>
    <col min="5" max="5" width="12.1640625" bestFit="1" customWidth="1"/>
    <col min="7" max="7" width="12" bestFit="1" customWidth="1"/>
    <col min="8" max="8" width="13.33203125" bestFit="1" customWidth="1"/>
    <col min="10" max="10" width="12" bestFit="1" customWidth="1"/>
    <col min="11" max="11" width="14.33203125" bestFit="1" customWidth="1"/>
    <col min="13" max="13" width="12" bestFit="1" customWidth="1"/>
    <col min="14" max="14" width="12.1640625" bestFit="1" customWidth="1"/>
  </cols>
  <sheetData>
    <row r="3" spans="1:14" x14ac:dyDescent="0.2">
      <c r="A3" s="5" t="s">
        <v>10934</v>
      </c>
      <c r="B3" s="6" t="s">
        <v>10936</v>
      </c>
      <c r="D3" s="5" t="s">
        <v>10934</v>
      </c>
      <c r="E3" s="6" t="s">
        <v>10949</v>
      </c>
      <c r="G3" s="5" t="s">
        <v>10934</v>
      </c>
      <c r="H3" s="6" t="s">
        <v>10951</v>
      </c>
      <c r="J3" s="5" t="s">
        <v>10934</v>
      </c>
      <c r="K3" s="6" t="s">
        <v>10952</v>
      </c>
      <c r="M3" s="5" t="s">
        <v>10934</v>
      </c>
      <c r="N3" s="6" t="s">
        <v>10953</v>
      </c>
    </row>
    <row r="4" spans="1:14" x14ac:dyDescent="0.2">
      <c r="A4" s="7" t="s">
        <v>10937</v>
      </c>
      <c r="B4" s="6">
        <v>95365.937600000019</v>
      </c>
      <c r="D4" s="7" t="s">
        <v>10937</v>
      </c>
      <c r="E4" s="6">
        <v>9199.2699999999986</v>
      </c>
      <c r="G4" s="7" t="s">
        <v>10937</v>
      </c>
      <c r="H4" s="6">
        <v>1500</v>
      </c>
      <c r="J4" s="7" t="s">
        <v>10937</v>
      </c>
      <c r="K4" s="6">
        <v>387</v>
      </c>
      <c r="M4" s="7" t="s">
        <v>10937</v>
      </c>
      <c r="N4" s="6">
        <v>9.6462848596792869E-2</v>
      </c>
    </row>
    <row r="5" spans="1:14" x14ac:dyDescent="0.2">
      <c r="A5" s="7" t="s">
        <v>10938</v>
      </c>
      <c r="B5" s="6">
        <v>60172.649400000024</v>
      </c>
      <c r="D5" s="7" t="s">
        <v>10938</v>
      </c>
      <c r="E5" s="6">
        <v>10288.898699999991</v>
      </c>
      <c r="G5" s="7" t="s">
        <v>10938</v>
      </c>
      <c r="H5" s="6">
        <v>1068</v>
      </c>
      <c r="J5" s="7" t="s">
        <v>10938</v>
      </c>
      <c r="K5" s="6">
        <v>301</v>
      </c>
      <c r="M5" s="7" t="s">
        <v>10938</v>
      </c>
      <c r="N5" s="6">
        <v>0.17098962406664425</v>
      </c>
    </row>
    <row r="6" spans="1:14" x14ac:dyDescent="0.2">
      <c r="A6" s="7" t="s">
        <v>10939</v>
      </c>
      <c r="B6" s="6">
        <v>199252.98399999991</v>
      </c>
      <c r="D6" s="7" t="s">
        <v>10939</v>
      </c>
      <c r="E6" s="6">
        <v>26806.573700000015</v>
      </c>
      <c r="G6" s="7" t="s">
        <v>10939</v>
      </c>
      <c r="H6" s="6">
        <v>2491</v>
      </c>
      <c r="J6" s="7" t="s">
        <v>10939</v>
      </c>
      <c r="K6" s="6">
        <v>680</v>
      </c>
      <c r="M6" s="7" t="s">
        <v>10939</v>
      </c>
      <c r="N6" s="6">
        <v>0.13453536886554246</v>
      </c>
    </row>
    <row r="7" spans="1:14" x14ac:dyDescent="0.2">
      <c r="A7" s="7" t="s">
        <v>10940</v>
      </c>
      <c r="B7" s="6">
        <v>141851.5674</v>
      </c>
      <c r="D7" s="7" t="s">
        <v>10940</v>
      </c>
      <c r="E7" s="6">
        <v>13437.806799999998</v>
      </c>
      <c r="G7" s="7" t="s">
        <v>10940</v>
      </c>
      <c r="H7" s="6">
        <v>2441</v>
      </c>
      <c r="J7" s="7" t="s">
        <v>10940</v>
      </c>
      <c r="K7" s="6">
        <v>663</v>
      </c>
      <c r="M7" s="7" t="s">
        <v>10940</v>
      </c>
      <c r="N7" s="6">
        <v>9.4731465053942004E-2</v>
      </c>
    </row>
    <row r="8" spans="1:14" x14ac:dyDescent="0.2">
      <c r="A8" s="7" t="s">
        <v>10941</v>
      </c>
      <c r="B8" s="6">
        <v>156122.28669999994</v>
      </c>
      <c r="D8" s="7" t="s">
        <v>10941</v>
      </c>
      <c r="E8" s="6">
        <v>22308.51279999999</v>
      </c>
      <c r="G8" s="7" t="s">
        <v>10941</v>
      </c>
      <c r="H8" s="6">
        <v>2850</v>
      </c>
      <c r="J8" s="7" t="s">
        <v>10941</v>
      </c>
      <c r="K8" s="6">
        <v>750</v>
      </c>
      <c r="M8" s="7" t="s">
        <v>10941</v>
      </c>
      <c r="N8" s="6">
        <v>0.14289127626517142</v>
      </c>
    </row>
    <row r="9" spans="1:14" x14ac:dyDescent="0.2">
      <c r="A9" s="7" t="s">
        <v>10942</v>
      </c>
      <c r="B9" s="6">
        <v>147082.61130000011</v>
      </c>
      <c r="D9" s="7" t="s">
        <v>10942</v>
      </c>
      <c r="E9" s="6">
        <v>20899.334500000012</v>
      </c>
      <c r="G9" s="7" t="s">
        <v>10942</v>
      </c>
      <c r="H9" s="6">
        <v>2644</v>
      </c>
      <c r="J9" s="7" t="s">
        <v>10942</v>
      </c>
      <c r="K9" s="6">
        <v>709</v>
      </c>
      <c r="M9" s="7" t="s">
        <v>10942</v>
      </c>
      <c r="N9" s="6">
        <v>0.1420924901678027</v>
      </c>
    </row>
    <row r="10" spans="1:14" x14ac:dyDescent="0.2">
      <c r="A10" s="7" t="s">
        <v>10943</v>
      </c>
      <c r="B10" s="6">
        <v>149580.83800000031</v>
      </c>
      <c r="D10" s="7" t="s">
        <v>10943</v>
      </c>
      <c r="E10" s="6">
        <v>13535.38299999998</v>
      </c>
      <c r="G10" s="7" t="s">
        <v>10943</v>
      </c>
      <c r="H10" s="6">
        <v>2705</v>
      </c>
      <c r="J10" s="7" t="s">
        <v>10943</v>
      </c>
      <c r="K10" s="6">
        <v>708</v>
      </c>
      <c r="M10" s="7" t="s">
        <v>10943</v>
      </c>
      <c r="N10" s="6">
        <v>9.0488749635163512E-2</v>
      </c>
    </row>
    <row r="11" spans="1:14" x14ac:dyDescent="0.2">
      <c r="A11" s="7" t="s">
        <v>10944</v>
      </c>
      <c r="B11" s="6">
        <v>159589.45099999988</v>
      </c>
      <c r="D11" s="7" t="s">
        <v>10944</v>
      </c>
      <c r="E11" s="6">
        <v>21896.715399999972</v>
      </c>
      <c r="G11" s="7" t="s">
        <v>10944</v>
      </c>
      <c r="H11" s="6">
        <v>2796</v>
      </c>
      <c r="J11" s="7" t="s">
        <v>10944</v>
      </c>
      <c r="K11" s="6">
        <v>710</v>
      </c>
      <c r="M11" s="7" t="s">
        <v>10944</v>
      </c>
      <c r="N11" s="6">
        <v>0.13720653378273723</v>
      </c>
    </row>
    <row r="12" spans="1:14" x14ac:dyDescent="0.2">
      <c r="A12" s="7" t="s">
        <v>10945</v>
      </c>
      <c r="B12" s="6">
        <v>309770.09970000025</v>
      </c>
      <c r="D12" s="7" t="s">
        <v>10945</v>
      </c>
      <c r="E12" s="6">
        <v>37293.192500000034</v>
      </c>
      <c r="G12" s="7" t="s">
        <v>10945</v>
      </c>
      <c r="H12" s="6">
        <v>5073</v>
      </c>
      <c r="J12" s="7" t="s">
        <v>10945</v>
      </c>
      <c r="K12" s="6">
        <v>1386</v>
      </c>
      <c r="M12" s="7" t="s">
        <v>10945</v>
      </c>
      <c r="N12" s="6">
        <v>0.12038990379031732</v>
      </c>
    </row>
    <row r="13" spans="1:14" x14ac:dyDescent="0.2">
      <c r="A13" s="7" t="s">
        <v>10946</v>
      </c>
      <c r="B13" s="6">
        <v>197115.20170000009</v>
      </c>
      <c r="D13" s="7" t="s">
        <v>10946</v>
      </c>
      <c r="E13" s="6">
        <v>31469.663800000035</v>
      </c>
      <c r="G13" s="7" t="s">
        <v>10946</v>
      </c>
      <c r="H13" s="6">
        <v>3095</v>
      </c>
      <c r="J13" s="7" t="s">
        <v>10946</v>
      </c>
      <c r="K13" s="6">
        <v>817</v>
      </c>
      <c r="M13" s="7" t="s">
        <v>10946</v>
      </c>
      <c r="N13" s="6">
        <v>0.15965112547684351</v>
      </c>
    </row>
    <row r="14" spans="1:14" x14ac:dyDescent="0.2">
      <c r="A14" s="7" t="s">
        <v>10947</v>
      </c>
      <c r="B14" s="6">
        <v>349120.07400000008</v>
      </c>
      <c r="D14" s="7" t="s">
        <v>10947</v>
      </c>
      <c r="E14" s="6">
        <v>35825.536599999927</v>
      </c>
      <c r="G14" s="7" t="s">
        <v>10947</v>
      </c>
      <c r="H14" s="6">
        <v>5741</v>
      </c>
      <c r="J14" s="7" t="s">
        <v>10947</v>
      </c>
      <c r="K14" s="6">
        <v>1462</v>
      </c>
      <c r="M14" s="7" t="s">
        <v>10947</v>
      </c>
      <c r="N14" s="6">
        <v>0.10261666191099604</v>
      </c>
    </row>
    <row r="15" spans="1:14" x14ac:dyDescent="0.2">
      <c r="A15" s="7" t="s">
        <v>10948</v>
      </c>
      <c r="B15" s="6">
        <v>332177.15950000001</v>
      </c>
      <c r="D15" s="7" t="s">
        <v>10948</v>
      </c>
      <c r="E15" s="6">
        <v>43436.13390000003</v>
      </c>
      <c r="G15" s="7" t="s">
        <v>10948</v>
      </c>
      <c r="H15" s="6">
        <v>5469</v>
      </c>
      <c r="J15" s="7" t="s">
        <v>10948</v>
      </c>
      <c r="K15" s="6">
        <v>1421</v>
      </c>
      <c r="M15" s="7" t="s">
        <v>10948</v>
      </c>
      <c r="N15" s="6">
        <v>0.13076195234308405</v>
      </c>
    </row>
    <row r="16" spans="1:14" x14ac:dyDescent="0.2">
      <c r="A16" s="8" t="s">
        <v>10935</v>
      </c>
      <c r="B16" s="32">
        <v>2297200.8603000008</v>
      </c>
      <c r="D16" s="8" t="s">
        <v>10935</v>
      </c>
      <c r="E16" s="32">
        <v>286397.02169999998</v>
      </c>
      <c r="G16" s="8" t="s">
        <v>10935</v>
      </c>
      <c r="H16" s="32">
        <v>37873</v>
      </c>
      <c r="J16" s="8" t="s">
        <v>10935</v>
      </c>
      <c r="K16" s="32">
        <v>9994</v>
      </c>
      <c r="M16" s="8" t="s">
        <v>10935</v>
      </c>
      <c r="N16" s="32">
        <v>0.12467217240315856</v>
      </c>
    </row>
    <row r="17" spans="2:14" x14ac:dyDescent="0.2">
      <c r="B17" s="17">
        <f>GETPIVOTDATA("Sales",$A$3)</f>
        <v>2297200.8603000008</v>
      </c>
      <c r="E17" s="17">
        <f>GETPIVOTDATA("Profit",$D$3)</f>
        <v>286397.02169999998</v>
      </c>
      <c r="H17" s="18">
        <f>GETPIVOTDATA("Quantity",$G$3)</f>
        <v>37873</v>
      </c>
      <c r="K17" s="18">
        <f>GETPIVOTDATA("Order ID",$J$3)</f>
        <v>9994</v>
      </c>
      <c r="N17" s="19">
        <f>GETPIVOTDATA("Field1",$M$3)</f>
        <v>0.12467217240315856</v>
      </c>
    </row>
  </sheetData>
  <pageMargins left="0.7" right="0.7" top="0.75" bottom="0.75" header="0.3" footer="0.3"/>
  <pageSetup paperSize="9" orientation="portrait" horizontalDpi="0" verticalDpi="0"/>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B0B7-15C6-2640-8E05-943E3B411CAA}">
  <dimension ref="A3:K8"/>
  <sheetViews>
    <sheetView workbookViewId="0">
      <selection activeCell="L8" sqref="L8"/>
    </sheetView>
  </sheetViews>
  <sheetFormatPr baseColWidth="10" defaultRowHeight="15" x14ac:dyDescent="0.2"/>
  <cols>
    <col min="1" max="1" width="12" bestFit="1" customWidth="1"/>
    <col min="2" max="2" width="12.1640625" bestFit="1" customWidth="1"/>
    <col min="3" max="3" width="11.1640625" bestFit="1" customWidth="1"/>
    <col min="4" max="4" width="13.33203125" bestFit="1" customWidth="1"/>
    <col min="5" max="5" width="14.33203125" bestFit="1" customWidth="1"/>
    <col min="8" max="11" width="15.5" bestFit="1" customWidth="1"/>
  </cols>
  <sheetData>
    <row r="3" spans="1:11" x14ac:dyDescent="0.2">
      <c r="A3" s="5" t="s">
        <v>10934</v>
      </c>
      <c r="B3" s="20" t="s">
        <v>10936</v>
      </c>
      <c r="C3" s="24" t="s">
        <v>10949</v>
      </c>
      <c r="D3" s="24" t="s">
        <v>10951</v>
      </c>
      <c r="E3" s="21" t="s">
        <v>10952</v>
      </c>
    </row>
    <row r="4" spans="1:11" x14ac:dyDescent="0.2">
      <c r="A4" s="7" t="s">
        <v>10954</v>
      </c>
      <c r="B4" s="20">
        <v>484247.49810000096</v>
      </c>
      <c r="C4" s="24">
        <v>49543.974100000007</v>
      </c>
      <c r="D4" s="24">
        <v>7581</v>
      </c>
      <c r="E4" s="21">
        <v>1993</v>
      </c>
    </row>
    <row r="5" spans="1:11" x14ac:dyDescent="0.2">
      <c r="A5" s="12" t="s">
        <v>10955</v>
      </c>
      <c r="B5" s="22">
        <v>470532.50899999985</v>
      </c>
      <c r="C5" s="25">
        <v>61618.603700000051</v>
      </c>
      <c r="D5" s="25">
        <v>7979</v>
      </c>
      <c r="E5" s="23">
        <v>2102</v>
      </c>
    </row>
    <row r="6" spans="1:11" x14ac:dyDescent="0.2">
      <c r="A6" s="12" t="s">
        <v>10956</v>
      </c>
      <c r="B6" s="22">
        <v>608473.83000000066</v>
      </c>
      <c r="C6" s="25">
        <v>81726.930800000177</v>
      </c>
      <c r="D6" s="25">
        <v>9810</v>
      </c>
      <c r="E6" s="23">
        <v>2580</v>
      </c>
    </row>
    <row r="7" spans="1:11" x14ac:dyDescent="0.2">
      <c r="A7" s="26" t="s">
        <v>10957</v>
      </c>
      <c r="B7" s="27">
        <v>733947.0231999997</v>
      </c>
      <c r="C7" s="28">
        <v>93507.513099999967</v>
      </c>
      <c r="D7" s="28">
        <v>12503</v>
      </c>
      <c r="E7" s="29">
        <v>3319</v>
      </c>
    </row>
    <row r="8" spans="1:11" ht="16" x14ac:dyDescent="0.2">
      <c r="H8" s="30">
        <f>(GETPIVOTDATA("Sum of Sales",$A$3,"Years (Order Date)",2014)/GETPIVOTDATA("Sum of Sales",$A$3,"Years (Order Date)",2013))-1</f>
        <v>0.20620967905883303</v>
      </c>
      <c r="I8" s="30">
        <f>(GETPIVOTDATA("Sum of Profit",$A$3,"Years (Order Date)",2014)/GETPIVOTDATA("Sum of Profit",$A$3,"Years (Order Date)",2013))-1</f>
        <v>0.14414565902185772</v>
      </c>
      <c r="J8" s="30">
        <f>(GETPIVOTDATA("Sum of Quantity",$A$3,"Years (Order Date)",2014)/GETPIVOTDATA("Sum of Quantity",$A$3,"Years (Order Date)",2013))-1</f>
        <v>0.27451580020387367</v>
      </c>
      <c r="K8" s="30">
        <f>(GETPIVOTDATA("Count of Order ID",$A$3,"Years (Order Date)",2014)/GETPIVOTDATA("Count of Order ID",$A$3,"Years (Order Date)",2013))-1</f>
        <v>0.2864341085271318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zoomScaleNormal="100" workbookViewId="0">
      <selection activeCell="C33" sqref="C33"/>
    </sheetView>
  </sheetViews>
  <sheetFormatPr baseColWidth="10" defaultColWidth="14.5" defaultRowHeight="15" customHeight="1" x14ac:dyDescent="0.2"/>
  <cols>
    <col min="1" max="1" width="12.5" customWidth="1"/>
    <col min="2" max="2" width="28.5" customWidth="1"/>
    <col min="3" max="3" width="14" customWidth="1"/>
    <col min="4" max="4" width="12.5" customWidth="1"/>
    <col min="5" max="5" width="13.6640625" customWidth="1"/>
    <col min="6" max="6" width="15" customWidth="1"/>
    <col min="7" max="7" width="18.6640625" customWidth="1"/>
    <col min="8" max="11" width="12.5" customWidth="1"/>
    <col min="12" max="12" width="14.5" customWidth="1"/>
    <col min="13" max="13" width="12.5" customWidth="1"/>
    <col min="14" max="14" width="13.5" customWidth="1"/>
    <col min="15" max="15" width="12.5" customWidth="1"/>
    <col min="16" max="16" width="16.33203125" customWidth="1"/>
    <col min="17" max="17" width="17.33203125" customWidth="1"/>
    <col min="18" max="22" width="12.5" customWidth="1"/>
  </cols>
  <sheetData>
    <row r="1" spans="1:22" ht="14.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
      <c r="A9" s="2">
        <v>8</v>
      </c>
      <c r="B9" s="2" t="s">
        <v>61</v>
      </c>
      <c r="C9" s="2">
        <f>YEAR(Data!$D9)</f>
        <v>2011</v>
      </c>
      <c r="D9" s="3">
        <v>40703</v>
      </c>
      <c r="E9" s="3">
        <v>40708</v>
      </c>
      <c r="F9" s="2" t="s">
        <v>10933</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18B39-71B4-0B44-B399-B70B1CE42CE0}">
  <dimension ref="A3:C16"/>
  <sheetViews>
    <sheetView workbookViewId="0">
      <selection activeCell="P3" sqref="P3"/>
    </sheetView>
  </sheetViews>
  <sheetFormatPr baseColWidth="10" defaultRowHeight="15" x14ac:dyDescent="0.2"/>
  <cols>
    <col min="1" max="1" width="12" bestFit="1" customWidth="1"/>
    <col min="2" max="2" width="10.33203125" bestFit="1" customWidth="1"/>
    <col min="3" max="3" width="11" bestFit="1" customWidth="1"/>
    <col min="4" max="13" width="9.33203125" bestFit="1" customWidth="1"/>
    <col min="14" max="14" width="10.33203125" bestFit="1" customWidth="1"/>
  </cols>
  <sheetData>
    <row r="3" spans="1:3" x14ac:dyDescent="0.2">
      <c r="A3" s="9" t="s">
        <v>10934</v>
      </c>
      <c r="B3" t="s">
        <v>10936</v>
      </c>
      <c r="C3" t="s">
        <v>10949</v>
      </c>
    </row>
    <row r="4" spans="1:3" x14ac:dyDescent="0.2">
      <c r="A4" s="10" t="s">
        <v>10937</v>
      </c>
      <c r="B4" s="11">
        <v>95365.937600000019</v>
      </c>
      <c r="C4" s="11">
        <v>9199.2699999999986</v>
      </c>
    </row>
    <row r="5" spans="1:3" x14ac:dyDescent="0.2">
      <c r="A5" s="10" t="s">
        <v>10938</v>
      </c>
      <c r="B5" s="11">
        <v>60172.649400000024</v>
      </c>
      <c r="C5" s="11">
        <v>10288.898699999991</v>
      </c>
    </row>
    <row r="6" spans="1:3" x14ac:dyDescent="0.2">
      <c r="A6" s="10" t="s">
        <v>10939</v>
      </c>
      <c r="B6" s="11">
        <v>199252.98399999991</v>
      </c>
      <c r="C6" s="11">
        <v>26806.573700000015</v>
      </c>
    </row>
    <row r="7" spans="1:3" x14ac:dyDescent="0.2">
      <c r="A7" s="10" t="s">
        <v>10940</v>
      </c>
      <c r="B7" s="11">
        <v>141851.5674</v>
      </c>
      <c r="C7" s="11">
        <v>13437.806799999998</v>
      </c>
    </row>
    <row r="8" spans="1:3" x14ac:dyDescent="0.2">
      <c r="A8" s="10" t="s">
        <v>10941</v>
      </c>
      <c r="B8" s="11">
        <v>156122.28669999994</v>
      </c>
      <c r="C8" s="11">
        <v>22308.51279999999</v>
      </c>
    </row>
    <row r="9" spans="1:3" x14ac:dyDescent="0.2">
      <c r="A9" s="10" t="s">
        <v>10942</v>
      </c>
      <c r="B9" s="11">
        <v>147082.61130000011</v>
      </c>
      <c r="C9" s="11">
        <v>20899.334500000012</v>
      </c>
    </row>
    <row r="10" spans="1:3" x14ac:dyDescent="0.2">
      <c r="A10" s="10" t="s">
        <v>10943</v>
      </c>
      <c r="B10" s="11">
        <v>149580.83800000031</v>
      </c>
      <c r="C10" s="11">
        <v>13535.38299999998</v>
      </c>
    </row>
    <row r="11" spans="1:3" x14ac:dyDescent="0.2">
      <c r="A11" s="10" t="s">
        <v>10944</v>
      </c>
      <c r="B11" s="11">
        <v>159589.45099999988</v>
      </c>
      <c r="C11" s="11">
        <v>21896.715399999972</v>
      </c>
    </row>
    <row r="12" spans="1:3" x14ac:dyDescent="0.2">
      <c r="A12" s="10" t="s">
        <v>10945</v>
      </c>
      <c r="B12" s="11">
        <v>309770.09970000025</v>
      </c>
      <c r="C12" s="11">
        <v>37293.192500000034</v>
      </c>
    </row>
    <row r="13" spans="1:3" x14ac:dyDescent="0.2">
      <c r="A13" s="10" t="s">
        <v>10946</v>
      </c>
      <c r="B13" s="11">
        <v>197115.20170000009</v>
      </c>
      <c r="C13" s="11">
        <v>31469.663800000035</v>
      </c>
    </row>
    <row r="14" spans="1:3" x14ac:dyDescent="0.2">
      <c r="A14" s="10" t="s">
        <v>10947</v>
      </c>
      <c r="B14" s="11">
        <v>349120.07400000008</v>
      </c>
      <c r="C14" s="11">
        <v>35825.536599999927</v>
      </c>
    </row>
    <row r="15" spans="1:3" x14ac:dyDescent="0.2">
      <c r="A15" s="10" t="s">
        <v>10948</v>
      </c>
      <c r="B15" s="11">
        <v>332177.15950000001</v>
      </c>
      <c r="C15" s="11">
        <v>43436.13390000003</v>
      </c>
    </row>
    <row r="16" spans="1:3" x14ac:dyDescent="0.2">
      <c r="A16" s="10" t="s">
        <v>10935</v>
      </c>
      <c r="B16" s="11">
        <v>2297200.8603000008</v>
      </c>
      <c r="C16" s="11">
        <v>286397.02169999998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showRowColHeaders="0" tabSelected="1" zoomScaleNormal="110" workbookViewId="0">
      <selection activeCell="U48" sqref="U48"/>
    </sheetView>
  </sheetViews>
  <sheetFormatPr baseColWidth="10" defaultColWidth="14.5" defaultRowHeight="15" customHeight="1" x14ac:dyDescent="0.2"/>
  <cols>
    <col min="1" max="26" width="8.6640625" customWidth="1"/>
  </cols>
  <sheetData>
    <row r="1" spans="1:17" ht="14.25" customHeight="1" x14ac:dyDescent="0.2"/>
    <row r="2" spans="1:17" ht="14.25" customHeight="1" x14ac:dyDescent="0.2"/>
    <row r="3" spans="1:17" ht="14.25" customHeight="1" x14ac:dyDescent="0.2"/>
    <row r="4" spans="1:17" ht="14.25" customHeight="1" x14ac:dyDescent="0.2"/>
    <row r="5" spans="1:17" ht="14.25" customHeight="1" x14ac:dyDescent="0.2"/>
    <row r="6" spans="1:17" ht="14.25" customHeight="1" x14ac:dyDescent="0.2"/>
    <row r="7" spans="1:17" ht="14.25" customHeight="1" x14ac:dyDescent="0.2"/>
    <row r="8" spans="1:17" ht="14.25" customHeight="1" x14ac:dyDescent="0.2"/>
    <row r="9" spans="1:17" ht="14.25" customHeight="1" x14ac:dyDescent="0.2"/>
    <row r="10" spans="1:17" ht="14.25" customHeight="1" x14ac:dyDescent="0.2"/>
    <row r="11" spans="1:17" ht="14.25" customHeight="1" x14ac:dyDescent="0.2">
      <c r="A11" s="4" t="s">
        <v>10932</v>
      </c>
      <c r="B11" s="2" t="e">
        <f>#REF!</f>
        <v>#REF!</v>
      </c>
      <c r="Q11" s="4"/>
    </row>
    <row r="12" spans="1:17" ht="14.25" customHeight="1" x14ac:dyDescent="0.2"/>
    <row r="13" spans="1:17" ht="14.25" customHeight="1" x14ac:dyDescent="0.2">
      <c r="E13" s="30" t="e">
        <f>(GETPIVOTDATA("Sum of Sales",$A$3,"Years (Order Date)",2014)/GETPIVOTDATA("Sum of Sales",$A$3,"Years (Order Date)",2013))-1</f>
        <v>#REF!</v>
      </c>
    </row>
    <row r="14" spans="1:17" ht="14.25" customHeight="1" x14ac:dyDescent="0.2"/>
    <row r="15" spans="1:17" ht="14.25" customHeight="1" x14ac:dyDescent="0.2"/>
    <row r="16" spans="1:1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portrait"/>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Waterfall Chart</vt:lpstr>
      <vt:lpstr>Piechart</vt:lpstr>
      <vt:lpstr>Map Chart</vt:lpstr>
      <vt:lpstr>Top 5 Category</vt:lpstr>
      <vt:lpstr>KPI</vt:lpstr>
      <vt:lpstr>KPI YOY</vt:lpstr>
      <vt:lpstr>Data</vt:lpstr>
      <vt:lpstr>Combo Chart</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Tanay Kedar</cp:lastModifiedBy>
  <dcterms:created xsi:type="dcterms:W3CDTF">2015-06-05T18:17:20Z</dcterms:created>
  <dcterms:modified xsi:type="dcterms:W3CDTF">2025-10-29T02:53:11Z</dcterms:modified>
</cp:coreProperties>
</file>