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<sst xmlns="http://schemas.openxmlformats.org/spreadsheetml/2006/main" count="64" uniqueCount="60">
  <si>
    <t>INDEPENDENT</t>
  </si>
  <si>
    <t>DEPENDENT</t>
  </si>
  <si>
    <t>Variation</t>
  </si>
  <si>
    <t>Temperature(X)</t>
  </si>
  <si>
    <t>Relative Humidity(Y)</t>
  </si>
  <si>
    <t>Yest</t>
  </si>
  <si>
    <t>Explained(Yest-Ybar)^2</t>
  </si>
  <si>
    <t>Unexplained(Y-Yest)^2</t>
  </si>
  <si>
    <t>Total (Y-Ybar)^2</t>
  </si>
  <si>
    <t>(X-Xbar)^2</t>
  </si>
  <si>
    <t>X^2</t>
  </si>
  <si>
    <t>95% C.I LB</t>
  </si>
  <si>
    <t>95% C.I UB</t>
  </si>
  <si>
    <t>95% P.I LB</t>
  </si>
  <si>
    <t>95% P.I UB</t>
  </si>
  <si>
    <t>a</t>
  </si>
  <si>
    <t>rSquared</t>
  </si>
  <si>
    <t>Sum(x-xbar)</t>
  </si>
  <si>
    <t>SUMMARY OUTPUT</t>
  </si>
  <si>
    <t>b</t>
  </si>
  <si>
    <t>Regression Statistics</t>
  </si>
  <si>
    <t>r</t>
  </si>
  <si>
    <t>Multiple R</t>
  </si>
  <si>
    <t>R Square</t>
  </si>
  <si>
    <t>n</t>
  </si>
  <si>
    <t>Adjusted R Square</t>
  </si>
  <si>
    <t>Standard Error</t>
  </si>
  <si>
    <t>MSE</t>
  </si>
  <si>
    <t>S</t>
  </si>
  <si>
    <t>Observations</t>
  </si>
  <si>
    <t>ANOVA</t>
  </si>
  <si>
    <t>df</t>
  </si>
  <si>
    <t>SS</t>
  </si>
  <si>
    <t>MS</t>
  </si>
  <si>
    <t>F</t>
  </si>
  <si>
    <t>Significance F</t>
  </si>
  <si>
    <t>SSR</t>
  </si>
  <si>
    <t>a(intercept)</t>
  </si>
  <si>
    <t>SSE</t>
  </si>
  <si>
    <t>SST</t>
  </si>
  <si>
    <t>s.e(a)</t>
  </si>
  <si>
    <t>s.e(b)</t>
  </si>
  <si>
    <t>Coefficients</t>
  </si>
  <si>
    <t>t Stat</t>
  </si>
  <si>
    <t>P-value</t>
  </si>
  <si>
    <t>Lower 95%</t>
  </si>
  <si>
    <t>Upper 95%</t>
  </si>
  <si>
    <t>t critical</t>
  </si>
  <si>
    <t>Intercept</t>
  </si>
  <si>
    <t>Y=a+bX</t>
  </si>
  <si>
    <t>RESIDUAL OUTPUT</t>
  </si>
  <si>
    <t>PROBABILITY OUTPUT</t>
  </si>
  <si>
    <t>D.C</t>
  </si>
  <si>
    <t>Observation</t>
  </si>
  <si>
    <t>Predicted Relative Humidity(Y)</t>
  </si>
  <si>
    <t>Residuals</t>
  </si>
  <si>
    <t>Standard Residuals</t>
  </si>
  <si>
    <t>Percentile</t>
  </si>
  <si>
    <t>L</t>
  </si>
  <si>
    <t>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</si>
</sst>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sz val="11.0"/>
      <color rgb="FF000000"/>
      <name val="Calibri"/>
    </font>
    <font>
      <b/>
      <color theme="1"/>
      <name val="Arial"/>
    </font>
    <font>
      <sz val="11.0"/>
      <color rgb="FF000000"/>
      <name val="Calibri"/>
    </font>
    <font>
      <sz val="11.0"/>
      <color rgb="FF000000"/>
      <name val="Inconsolata"/>
    </font>
    <font>
      <i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</fills>
  <borders count="9">
    <border/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E06666"/>
      </left>
      <right style="medium">
        <color rgb="FFE06666"/>
      </right>
      <top style="medium">
        <color rgb="FFE06666"/>
      </top>
      <bottom style="medium">
        <color rgb="FFE06666"/>
      </bottom>
    </border>
    <border>
      <top style="thin">
        <color rgb="FF000000"/>
      </top>
      <bottom style="thin">
        <color rgb="FF000000"/>
      </bottom>
    </border>
    <border>
      <left style="medium">
        <color rgb="FFE06666"/>
      </left>
      <top style="medium">
        <color rgb="FFE06666"/>
      </top>
      <bottom style="medium">
        <color rgb="FFE06666"/>
      </bottom>
    </border>
    <border>
      <left style="medium">
        <color rgb="FF6D9EEB"/>
      </left>
      <right style="medium">
        <color rgb="FF6D9EEB"/>
      </right>
      <top style="medium">
        <color rgb="FF6D9EEB"/>
      </top>
      <bottom style="medium">
        <color rgb="FF6D9EEB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shrinkToFit="0" vertical="bottom" wrapText="0"/>
    </xf>
    <xf borderId="0" fillId="2" fontId="3" numFmtId="0" xfId="0" applyFont="1"/>
    <xf borderId="0" fillId="2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3" numFmtId="0" xfId="0" applyFont="1"/>
    <xf borderId="0" fillId="0" fontId="4" numFmtId="0" xfId="0" applyAlignment="1" applyFont="1">
      <alignment horizontal="right"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0" fillId="4" fontId="5" numFmtId="0" xfId="0" applyFill="1" applyFont="1"/>
    <xf borderId="0" fillId="4" fontId="5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/>
    </xf>
    <xf borderId="1" fillId="4" fontId="5" numFmtId="0" xfId="0" applyAlignment="1" applyBorder="1" applyFont="1">
      <alignment horizontal="left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Border="1" applyFont="1"/>
    <xf borderId="0" fillId="0" fontId="6" numFmtId="0" xfId="0" applyAlignment="1" applyFont="1">
      <alignment horizontal="center" readingOrder="0"/>
    </xf>
    <xf borderId="0" fillId="0" fontId="1" numFmtId="11" xfId="0" applyAlignment="1" applyFont="1" applyNumberFormat="1">
      <alignment readingOrder="0"/>
    </xf>
    <xf borderId="7" fillId="0" fontId="1" numFmtId="0" xfId="0" applyBorder="1" applyFont="1"/>
    <xf borderId="0" fillId="0" fontId="4" numFmtId="11" xfId="0" applyAlignment="1" applyFont="1" applyNumberFormat="1">
      <alignment horizontal="right" readingOrder="0" shrinkToFit="0" vertical="bottom" wrapText="0"/>
    </xf>
    <xf borderId="7" fillId="0" fontId="4" numFmtId="11" xfId="0" applyAlignment="1" applyBorder="1" applyFont="1" applyNumberFormat="1">
      <alignment horizontal="right" readingOrder="0" shrinkToFit="0" vertical="bottom" wrapText="0"/>
    </xf>
    <xf borderId="8" fillId="6" fontId="1" numFmtId="0" xfId="0" applyAlignment="1" applyBorder="1" applyFill="1" applyFont="1">
      <alignment readingOrder="0"/>
    </xf>
    <xf borderId="8" fillId="6" fontId="1" numFmtId="0" xfId="0" applyBorder="1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4" fontId="5" numFmtId="0" xfId="0" applyAlignment="1" applyFont="1">
      <alignment horizontal="left"/>
    </xf>
    <xf borderId="0" fillId="6" fontId="1" numFmtId="0" xfId="0" applyAlignment="1" applyFont="1">
      <alignment readingOrder="0"/>
    </xf>
    <xf borderId="0" fillId="6" fontId="1" numFmtId="0" xfId="0" applyFont="1"/>
    <xf borderId="0" fillId="6" fontId="5" numFmtId="0" xfId="0" applyFont="1"/>
    <xf borderId="0" fillId="6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57"/>
    <col customWidth="1" min="5" max="5" width="22.0"/>
    <col customWidth="1" min="6" max="6" width="20.29"/>
    <col customWidth="1" min="7" max="7" width="16.86"/>
    <col customWidth="1" min="19" max="19" width="20.0"/>
    <col customWidth="1" min="20" max="20" width="10.57"/>
    <col customWidth="1" min="21" max="21" width="18.14"/>
    <col customWidth="1" min="22" max="22" width="26.57"/>
    <col customWidth="1" min="24" max="24" width="17.57"/>
  </cols>
  <sheetData>
    <row r="1">
      <c r="A1" s="1" t="s">
        <v>0</v>
      </c>
      <c r="B1" s="1" t="s">
        <v>1</v>
      </c>
      <c r="F1" s="1" t="s">
        <v>2</v>
      </c>
    </row>
    <row r="2">
      <c r="A2" s="2" t="s">
        <v>3</v>
      </c>
      <c r="B2" s="2" t="s">
        <v>4</v>
      </c>
      <c r="C2" s="3"/>
      <c r="D2" s="4" t="s">
        <v>5</v>
      </c>
      <c r="E2" s="4" t="s">
        <v>6</v>
      </c>
      <c r="F2" s="4" t="s">
        <v>7</v>
      </c>
      <c r="G2" s="4" t="s">
        <v>8</v>
      </c>
      <c r="L2" s="5" t="s">
        <v>9</v>
      </c>
      <c r="M2" s="5" t="s">
        <v>10</v>
      </c>
      <c r="N2" s="6"/>
      <c r="O2" s="5" t="s">
        <v>11</v>
      </c>
      <c r="P2" s="5" t="s">
        <v>12</v>
      </c>
      <c r="Q2" s="5" t="s">
        <v>13</v>
      </c>
      <c r="R2" s="5" t="s">
        <v>14</v>
      </c>
    </row>
    <row r="3">
      <c r="A3" s="7">
        <v>21.277971</v>
      </c>
      <c r="B3" s="7">
        <v>73.0</v>
      </c>
      <c r="D3" s="8">
        <f t="shared" ref="D3:D195" si="1">$H$4+$H$6*A3</f>
        <v>73.45339128</v>
      </c>
      <c r="E3" s="8">
        <f t="shared" ref="E3:E194" si="2">(D3-AVERAGE($B$3:$B$194))^2</f>
        <v>237.2002865</v>
      </c>
      <c r="F3" s="8">
        <f t="shared" ref="F3:F194" si="3">(B3-D3)^2</f>
        <v>0.2055636538</v>
      </c>
      <c r="G3" s="8">
        <f t="shared" ref="G3:G194" si="4">($B$3:$B$194-AVERAGE($B$3:$B$194))^2</f>
        <v>223.4402127</v>
      </c>
      <c r="H3" s="9" t="s">
        <v>15</v>
      </c>
      <c r="J3" s="10" t="s">
        <v>16</v>
      </c>
      <c r="K3" s="11" t="s">
        <v>17</v>
      </c>
      <c r="L3" s="12">
        <f t="shared" ref="L3:L194" si="5">(A3-AVERAGE($A$3:$A$194))^2</f>
        <v>18.95877503</v>
      </c>
      <c r="M3" s="8">
        <f t="shared" ref="M3:M194" si="6">A3^2</f>
        <v>452.7520499</v>
      </c>
      <c r="O3" s="8">
        <f t="shared" ref="O3:O195" si="7">D3-_xlfn.T.INV.2T(0.05,190)*$J$11*SQRT((1/192)+L3/$K$4)</f>
        <v>71.77115593</v>
      </c>
      <c r="P3" s="13">
        <f t="shared" ref="P3:P195" si="8">D3+_xlfn.T.INV.2T(0.05,190)*$J$11*SQRT((1/192)+L3/$K$4)</f>
        <v>75.13562664</v>
      </c>
      <c r="Q3" s="8">
        <f t="shared" ref="Q3:Q195" si="9">D3-_xlfn.T.INV.2T(0.05,190)*$J$11*SQRT((1+(1/192)+L3/$K$4))</f>
        <v>57.31260639</v>
      </c>
      <c r="R3" s="14">
        <f t="shared" ref="R3:R195" si="10">D3+_xlfn.T.INV.2T(0.05,190)*$J$11*SQRT(1+(1/192)+L3/$K$4)</f>
        <v>89.59417617</v>
      </c>
      <c r="U3" s="15" t="s">
        <v>18</v>
      </c>
    </row>
    <row r="4" ht="18.75" customHeight="1">
      <c r="A4" s="7">
        <v>20.587973</v>
      </c>
      <c r="B4" s="7">
        <v>76.0</v>
      </c>
      <c r="D4" s="8">
        <f t="shared" si="1"/>
        <v>75.89401204</v>
      </c>
      <c r="E4" s="8">
        <f t="shared" si="2"/>
        <v>318.3344198</v>
      </c>
      <c r="F4" s="8">
        <f t="shared" si="3"/>
        <v>0.0112334487</v>
      </c>
      <c r="G4" s="8">
        <f t="shared" si="4"/>
        <v>322.1277127</v>
      </c>
      <c r="H4" s="16">
        <f>INTERCEPT(B3:B194,A3:A194)</f>
        <v>148.7165915</v>
      </c>
      <c r="J4" s="17">
        <f>sum(E3:E194)/sum(G3:G194)</f>
        <v>0.7655307932</v>
      </c>
      <c r="K4" s="18">
        <f>sum(L3:L194)</f>
        <v>3283.863596</v>
      </c>
      <c r="L4" s="12">
        <f t="shared" si="5"/>
        <v>25.44360606</v>
      </c>
      <c r="M4" s="8">
        <f t="shared" si="6"/>
        <v>423.8646322</v>
      </c>
      <c r="O4" s="8">
        <f t="shared" si="7"/>
        <v>74.06677349</v>
      </c>
      <c r="P4" s="13">
        <f t="shared" si="8"/>
        <v>77.72125058</v>
      </c>
      <c r="Q4" s="8">
        <f t="shared" si="9"/>
        <v>59.73747089</v>
      </c>
      <c r="R4" s="14">
        <f t="shared" si="10"/>
        <v>92.05055318</v>
      </c>
    </row>
    <row r="5">
      <c r="A5" s="7">
        <v>20.637972</v>
      </c>
      <c r="B5" s="7">
        <v>76.0</v>
      </c>
      <c r="D5" s="8">
        <f t="shared" si="1"/>
        <v>75.71715848</v>
      </c>
      <c r="E5" s="8">
        <f t="shared" si="2"/>
        <v>312.0548801</v>
      </c>
      <c r="F5" s="8">
        <f t="shared" si="3"/>
        <v>0.0799993236</v>
      </c>
      <c r="G5" s="8">
        <f t="shared" si="4"/>
        <v>322.1277127</v>
      </c>
      <c r="H5" s="9" t="s">
        <v>19</v>
      </c>
      <c r="L5" s="12">
        <f t="shared" si="5"/>
        <v>24.9416995</v>
      </c>
      <c r="M5" s="8">
        <f t="shared" si="6"/>
        <v>425.9258883</v>
      </c>
      <c r="O5" s="8">
        <f t="shared" si="7"/>
        <v>73.90072942</v>
      </c>
      <c r="P5" s="13">
        <f t="shared" si="8"/>
        <v>77.53358755</v>
      </c>
      <c r="Q5" s="8">
        <f t="shared" si="9"/>
        <v>59.56183628</v>
      </c>
      <c r="R5" s="14">
        <f t="shared" si="10"/>
        <v>91.87248069</v>
      </c>
      <c r="U5" s="19" t="s">
        <v>20</v>
      </c>
      <c r="V5" s="20"/>
    </row>
    <row r="6">
      <c r="A6" s="7">
        <v>20.667973</v>
      </c>
      <c r="B6" s="7">
        <v>74.0</v>
      </c>
      <c r="D6" s="8">
        <f t="shared" si="1"/>
        <v>75.61104069</v>
      </c>
      <c r="E6" s="8">
        <f t="shared" si="2"/>
        <v>308.3169835</v>
      </c>
      <c r="F6" s="8">
        <f t="shared" si="3"/>
        <v>2.595452114</v>
      </c>
      <c r="G6" s="8">
        <f t="shared" si="4"/>
        <v>254.336046</v>
      </c>
      <c r="H6" s="21">
        <f>SLOPE(B3:B194,A3:A194)</f>
        <v>-3.53714178</v>
      </c>
      <c r="J6" s="11" t="s">
        <v>21</v>
      </c>
      <c r="L6" s="12">
        <f t="shared" si="5"/>
        <v>24.64293958</v>
      </c>
      <c r="M6" s="8">
        <f t="shared" si="6"/>
        <v>427.1651079</v>
      </c>
      <c r="O6" s="8">
        <f t="shared" si="7"/>
        <v>73.80107663</v>
      </c>
      <c r="P6" s="13">
        <f t="shared" si="8"/>
        <v>77.42100476</v>
      </c>
      <c r="Q6" s="8">
        <f t="shared" si="9"/>
        <v>59.4564441</v>
      </c>
      <c r="R6" s="14">
        <f t="shared" si="10"/>
        <v>91.76563728</v>
      </c>
      <c r="U6" s="1" t="s">
        <v>22</v>
      </c>
      <c r="V6" s="22">
        <v>0.8749461658828597</v>
      </c>
    </row>
    <row r="7">
      <c r="A7" s="7">
        <v>20.477972</v>
      </c>
      <c r="B7" s="7">
        <v>73.0</v>
      </c>
      <c r="D7" s="8">
        <f t="shared" si="1"/>
        <v>76.28310117</v>
      </c>
      <c r="E7" s="8">
        <f t="shared" si="2"/>
        <v>332.3700113</v>
      </c>
      <c r="F7" s="8">
        <f t="shared" si="3"/>
        <v>10.77875328</v>
      </c>
      <c r="G7" s="8">
        <f t="shared" si="4"/>
        <v>223.4402127</v>
      </c>
      <c r="J7" s="18">
        <f>-sqrt(J4)</f>
        <v>-0.8749461659</v>
      </c>
      <c r="L7" s="12">
        <f t="shared" si="5"/>
        <v>26.56543279</v>
      </c>
      <c r="M7" s="8">
        <f t="shared" si="6"/>
        <v>419.3473372</v>
      </c>
      <c r="O7" s="8">
        <f t="shared" si="7"/>
        <v>74.4319302</v>
      </c>
      <c r="P7" s="13">
        <f t="shared" si="8"/>
        <v>78.13427214</v>
      </c>
      <c r="Q7" s="8">
        <f t="shared" si="9"/>
        <v>60.12383587</v>
      </c>
      <c r="R7" s="14">
        <f t="shared" si="10"/>
        <v>92.44236647</v>
      </c>
      <c r="U7" s="1" t="s">
        <v>23</v>
      </c>
      <c r="V7" s="22">
        <v>0.7655307931931167</v>
      </c>
    </row>
    <row r="8">
      <c r="A8" s="7">
        <v>20.307972</v>
      </c>
      <c r="B8" s="7">
        <v>72.0</v>
      </c>
      <c r="D8" s="8">
        <f t="shared" si="1"/>
        <v>76.88441527</v>
      </c>
      <c r="E8" s="8">
        <f t="shared" si="2"/>
        <v>354.6567262</v>
      </c>
      <c r="F8" s="8">
        <f t="shared" si="3"/>
        <v>23.85751254</v>
      </c>
      <c r="G8" s="8">
        <f t="shared" si="4"/>
        <v>194.5443793</v>
      </c>
      <c r="H8" s="9" t="s">
        <v>24</v>
      </c>
      <c r="L8" s="12">
        <f t="shared" si="5"/>
        <v>28.34674942</v>
      </c>
      <c r="M8" s="8">
        <f t="shared" si="6"/>
        <v>412.4137268</v>
      </c>
      <c r="O8" s="8">
        <f t="shared" si="7"/>
        <v>74.99586571</v>
      </c>
      <c r="P8" s="13">
        <f t="shared" si="8"/>
        <v>78.77296483</v>
      </c>
      <c r="Q8" s="8">
        <f t="shared" si="9"/>
        <v>60.72082531</v>
      </c>
      <c r="R8" s="14">
        <f t="shared" si="10"/>
        <v>93.04800523</v>
      </c>
      <c r="U8" s="1" t="s">
        <v>25</v>
      </c>
      <c r="V8" s="22">
        <v>0.7642967447362383</v>
      </c>
    </row>
    <row r="9">
      <c r="A9" s="7">
        <v>20.207972</v>
      </c>
      <c r="B9" s="7">
        <v>75.0</v>
      </c>
      <c r="D9" s="8">
        <f t="shared" si="1"/>
        <v>77.23812945</v>
      </c>
      <c r="E9" s="8">
        <f t="shared" si="2"/>
        <v>368.1043655</v>
      </c>
      <c r="F9" s="8">
        <f t="shared" si="3"/>
        <v>5.009223429</v>
      </c>
      <c r="G9" s="8">
        <f t="shared" si="4"/>
        <v>287.2318793</v>
      </c>
      <c r="H9" s="16">
        <f>count(B3:B194)</f>
        <v>192</v>
      </c>
      <c r="L9" s="12">
        <f t="shared" si="5"/>
        <v>29.42158273</v>
      </c>
      <c r="M9" s="8">
        <f t="shared" si="6"/>
        <v>408.3621324</v>
      </c>
      <c r="O9" s="8">
        <f t="shared" si="7"/>
        <v>75.32737961</v>
      </c>
      <c r="P9" s="13">
        <f t="shared" si="8"/>
        <v>79.14887929</v>
      </c>
      <c r="Q9" s="8">
        <f t="shared" si="9"/>
        <v>61.07193058</v>
      </c>
      <c r="R9" s="14">
        <f t="shared" si="10"/>
        <v>93.40432832</v>
      </c>
      <c r="U9" s="1" t="s">
        <v>26</v>
      </c>
      <c r="V9" s="22">
        <v>8.1382269535255</v>
      </c>
    </row>
    <row r="10">
      <c r="A10" s="7">
        <v>22.727972</v>
      </c>
      <c r="B10" s="7">
        <v>68.0</v>
      </c>
      <c r="D10" s="8">
        <f t="shared" si="1"/>
        <v>68.32453216</v>
      </c>
      <c r="E10" s="8">
        <f t="shared" si="2"/>
        <v>105.523205</v>
      </c>
      <c r="F10" s="8">
        <f t="shared" si="3"/>
        <v>0.1053211247</v>
      </c>
      <c r="G10" s="8">
        <f t="shared" si="4"/>
        <v>98.96104601</v>
      </c>
      <c r="I10" s="23" t="s">
        <v>27</v>
      </c>
      <c r="J10" s="24" t="s">
        <v>28</v>
      </c>
      <c r="L10" s="12">
        <f t="shared" si="5"/>
        <v>8.434183332</v>
      </c>
      <c r="M10" s="8">
        <f t="shared" si="6"/>
        <v>516.5607112</v>
      </c>
      <c r="O10" s="8">
        <f t="shared" si="7"/>
        <v>66.90889865</v>
      </c>
      <c r="P10" s="13">
        <f t="shared" si="8"/>
        <v>69.74016568</v>
      </c>
      <c r="Q10" s="8">
        <f t="shared" si="9"/>
        <v>52.20935176</v>
      </c>
      <c r="R10" s="14">
        <f t="shared" si="10"/>
        <v>84.43971256</v>
      </c>
      <c r="U10" s="25" t="s">
        <v>29</v>
      </c>
      <c r="V10" s="26">
        <v>192.0</v>
      </c>
    </row>
    <row r="11">
      <c r="A11" s="7">
        <v>25.457972</v>
      </c>
      <c r="B11" s="7">
        <v>56.0</v>
      </c>
      <c r="D11" s="8">
        <f t="shared" si="1"/>
        <v>58.6681351</v>
      </c>
      <c r="E11" s="8">
        <f t="shared" si="2"/>
        <v>0.3795197829</v>
      </c>
      <c r="F11" s="8">
        <f t="shared" si="3"/>
        <v>7.118944928</v>
      </c>
      <c r="G11" s="8">
        <f t="shared" si="4"/>
        <v>4.211046007</v>
      </c>
      <c r="I11" s="27">
        <f>sum(F3:F194)/(COUNT(F3:F194)-2)</f>
        <v>66.23073795</v>
      </c>
      <c r="J11" s="28">
        <f>sqrt(I11)</f>
        <v>8.138226954</v>
      </c>
      <c r="L11" s="12">
        <f t="shared" si="5"/>
        <v>0.03033398605</v>
      </c>
      <c r="M11" s="8">
        <f t="shared" si="6"/>
        <v>648.1083384</v>
      </c>
      <c r="O11" s="8">
        <f t="shared" si="7"/>
        <v>57.50859124</v>
      </c>
      <c r="P11" s="13">
        <f t="shared" si="8"/>
        <v>59.82767897</v>
      </c>
      <c r="Q11" s="8">
        <f t="shared" si="9"/>
        <v>42.57342905</v>
      </c>
      <c r="R11" s="14">
        <f t="shared" si="10"/>
        <v>74.76284116</v>
      </c>
    </row>
    <row r="12">
      <c r="A12" s="7">
        <v>27.907972</v>
      </c>
      <c r="B12" s="7">
        <v>44.0</v>
      </c>
      <c r="D12" s="8">
        <f t="shared" si="1"/>
        <v>50.00213774</v>
      </c>
      <c r="E12" s="8">
        <f t="shared" si="2"/>
        <v>64.80162403</v>
      </c>
      <c r="F12" s="8">
        <f t="shared" si="3"/>
        <v>36.02565747</v>
      </c>
      <c r="G12" s="8">
        <f t="shared" si="4"/>
        <v>197.461046</v>
      </c>
      <c r="L12" s="12">
        <f t="shared" si="5"/>
        <v>5.179417906</v>
      </c>
      <c r="M12" s="8">
        <f t="shared" si="6"/>
        <v>778.8549012</v>
      </c>
      <c r="O12" s="8">
        <f t="shared" si="7"/>
        <v>48.67978883</v>
      </c>
      <c r="P12" s="13">
        <f t="shared" si="8"/>
        <v>51.32448666</v>
      </c>
      <c r="Q12" s="8">
        <f t="shared" si="9"/>
        <v>33.89488386</v>
      </c>
      <c r="R12" s="14">
        <f t="shared" si="10"/>
        <v>66.10939163</v>
      </c>
      <c r="U12" s="1" t="s">
        <v>30</v>
      </c>
    </row>
    <row r="13">
      <c r="A13" s="7">
        <v>30.147972</v>
      </c>
      <c r="B13" s="7">
        <v>36.0</v>
      </c>
      <c r="D13" s="8">
        <f t="shared" si="1"/>
        <v>42.07894015</v>
      </c>
      <c r="E13" s="8">
        <f t="shared" si="2"/>
        <v>255.141303</v>
      </c>
      <c r="F13" s="8">
        <f t="shared" si="3"/>
        <v>36.9535134</v>
      </c>
      <c r="G13" s="8">
        <f t="shared" si="4"/>
        <v>486.2943793</v>
      </c>
      <c r="L13" s="12">
        <f t="shared" si="5"/>
        <v>20.39275178</v>
      </c>
      <c r="M13" s="8">
        <f t="shared" si="6"/>
        <v>908.9002157</v>
      </c>
      <c r="O13" s="8">
        <f t="shared" si="7"/>
        <v>40.36358468</v>
      </c>
      <c r="P13" s="13">
        <f t="shared" si="8"/>
        <v>43.79429563</v>
      </c>
      <c r="Q13" s="8">
        <f t="shared" si="9"/>
        <v>25.93466979</v>
      </c>
      <c r="R13" s="14">
        <f t="shared" si="10"/>
        <v>58.22321051</v>
      </c>
      <c r="U13" s="20"/>
      <c r="V13" s="19" t="s">
        <v>31</v>
      </c>
      <c r="W13" s="19" t="s">
        <v>32</v>
      </c>
      <c r="X13" s="19" t="s">
        <v>33</v>
      </c>
      <c r="Y13" s="19" t="s">
        <v>34</v>
      </c>
      <c r="Z13" s="19" t="s">
        <v>35</v>
      </c>
      <c r="AA13" s="29"/>
      <c r="AB13" s="29"/>
      <c r="AC13" s="29"/>
      <c r="AD13" s="29"/>
    </row>
    <row r="14">
      <c r="A14" s="7">
        <v>31.967972</v>
      </c>
      <c r="B14" s="7">
        <v>30.0</v>
      </c>
      <c r="D14" s="8">
        <f t="shared" si="1"/>
        <v>35.64134211</v>
      </c>
      <c r="E14" s="8">
        <f t="shared" si="2"/>
        <v>502.241322</v>
      </c>
      <c r="F14" s="8">
        <f t="shared" si="3"/>
        <v>31.82474085</v>
      </c>
      <c r="G14" s="8">
        <f t="shared" si="4"/>
        <v>786.9193793</v>
      </c>
      <c r="L14" s="12">
        <f t="shared" si="5"/>
        <v>40.14278555</v>
      </c>
      <c r="M14" s="8">
        <f t="shared" si="6"/>
        <v>1021.951234</v>
      </c>
      <c r="O14" s="8">
        <f t="shared" si="7"/>
        <v>33.52183954</v>
      </c>
      <c r="P14" s="13">
        <f t="shared" si="8"/>
        <v>37.76084469</v>
      </c>
      <c r="Q14" s="8">
        <f t="shared" si="9"/>
        <v>19.449143</v>
      </c>
      <c r="R14" s="14">
        <f t="shared" si="10"/>
        <v>51.83354123</v>
      </c>
      <c r="U14" s="1" t="s">
        <v>36</v>
      </c>
      <c r="V14" s="22">
        <v>1.0</v>
      </c>
      <c r="W14" s="22">
        <v>41085.63895671983</v>
      </c>
      <c r="X14" s="22">
        <v>41085.63895671983</v>
      </c>
      <c r="Y14" s="22">
        <v>620.3409508971912</v>
      </c>
      <c r="Z14" s="30">
        <v>9.49451E-62</v>
      </c>
    </row>
    <row r="15">
      <c r="A15" s="7">
        <v>33.22797</v>
      </c>
      <c r="B15" s="7">
        <v>26.0</v>
      </c>
      <c r="D15" s="8">
        <f t="shared" si="1"/>
        <v>31.18455055</v>
      </c>
      <c r="E15" s="8">
        <f t="shared" si="2"/>
        <v>721.8643181</v>
      </c>
      <c r="F15" s="8">
        <f t="shared" si="3"/>
        <v>26.87956436</v>
      </c>
      <c r="G15" s="8">
        <f t="shared" si="4"/>
        <v>1027.336046</v>
      </c>
      <c r="I15" s="1" t="s">
        <v>37</v>
      </c>
      <c r="J15" s="1" t="s">
        <v>19</v>
      </c>
      <c r="L15" s="12">
        <f t="shared" si="5"/>
        <v>57.69665546</v>
      </c>
      <c r="M15" s="8">
        <f t="shared" si="6"/>
        <v>1104.09799</v>
      </c>
      <c r="O15" s="8">
        <f t="shared" si="7"/>
        <v>28.76178392</v>
      </c>
      <c r="P15" s="13">
        <f t="shared" si="8"/>
        <v>33.60731717</v>
      </c>
      <c r="Q15" s="8">
        <f t="shared" si="9"/>
        <v>14.94987102</v>
      </c>
      <c r="R15" s="14">
        <f t="shared" si="10"/>
        <v>47.41923007</v>
      </c>
      <c r="U15" s="1" t="s">
        <v>38</v>
      </c>
      <c r="V15" s="22">
        <v>190.0</v>
      </c>
      <c r="W15" s="22">
        <v>12583.840209946895</v>
      </c>
      <c r="X15" s="22">
        <v>66.23073794708893</v>
      </c>
    </row>
    <row r="16">
      <c r="A16" s="7">
        <v>33.96797</v>
      </c>
      <c r="B16" s="7">
        <v>25.0</v>
      </c>
      <c r="D16" s="8">
        <f t="shared" si="1"/>
        <v>28.56706563</v>
      </c>
      <c r="E16" s="8">
        <f t="shared" si="2"/>
        <v>869.3662691</v>
      </c>
      <c r="F16" s="8">
        <f t="shared" si="3"/>
        <v>12.7239572</v>
      </c>
      <c r="G16" s="8">
        <f t="shared" si="4"/>
        <v>1092.440213</v>
      </c>
      <c r="L16" s="12">
        <f t="shared" si="5"/>
        <v>69.48608601</v>
      </c>
      <c r="M16" s="8">
        <f t="shared" si="6"/>
        <v>1153.822986</v>
      </c>
      <c r="O16" s="8">
        <f t="shared" si="7"/>
        <v>25.96035285</v>
      </c>
      <c r="P16" s="13">
        <f t="shared" si="8"/>
        <v>31.17377841</v>
      </c>
      <c r="Q16" s="8">
        <f t="shared" si="9"/>
        <v>12.30391794</v>
      </c>
      <c r="R16" s="14">
        <f t="shared" si="10"/>
        <v>44.83021331</v>
      </c>
      <c r="U16" s="25" t="s">
        <v>39</v>
      </c>
      <c r="V16" s="26">
        <v>191.0</v>
      </c>
      <c r="W16" s="26">
        <v>53669.47916666672</v>
      </c>
      <c r="X16" s="31"/>
      <c r="Y16" s="31"/>
      <c r="Z16" s="31"/>
    </row>
    <row r="17">
      <c r="A17" s="7">
        <v>33.327972</v>
      </c>
      <c r="B17" s="7">
        <v>30.0</v>
      </c>
      <c r="D17" s="8">
        <f t="shared" si="1"/>
        <v>30.83082929</v>
      </c>
      <c r="E17" s="8">
        <f t="shared" si="2"/>
        <v>740.9966715</v>
      </c>
      <c r="F17" s="8">
        <f t="shared" si="3"/>
        <v>0.6902773146</v>
      </c>
      <c r="G17" s="8">
        <f t="shared" si="4"/>
        <v>786.9193793</v>
      </c>
      <c r="I17" s="11" t="s">
        <v>40</v>
      </c>
      <c r="J17" s="11" t="s">
        <v>41</v>
      </c>
      <c r="L17" s="12">
        <f t="shared" si="5"/>
        <v>59.22585254</v>
      </c>
      <c r="M17" s="8">
        <f t="shared" si="6"/>
        <v>1110.753718</v>
      </c>
      <c r="O17" s="8">
        <f t="shared" si="7"/>
        <v>28.38342271</v>
      </c>
      <c r="P17" s="13">
        <f t="shared" si="8"/>
        <v>33.27823588</v>
      </c>
      <c r="Q17" s="8">
        <f t="shared" si="9"/>
        <v>14.59245437</v>
      </c>
      <c r="R17" s="14">
        <f t="shared" si="10"/>
        <v>47.06920421</v>
      </c>
    </row>
    <row r="18">
      <c r="A18" s="7">
        <v>30.787971</v>
      </c>
      <c r="B18" s="7">
        <v>46.0</v>
      </c>
      <c r="D18" s="8">
        <f t="shared" si="1"/>
        <v>39.81517295</v>
      </c>
      <c r="E18" s="8">
        <f t="shared" si="2"/>
        <v>332.5849003</v>
      </c>
      <c r="F18" s="8">
        <f t="shared" si="3"/>
        <v>38.25208561</v>
      </c>
      <c r="G18" s="8">
        <f t="shared" si="4"/>
        <v>145.2527127</v>
      </c>
      <c r="I18" s="18">
        <f>J18*sqrt(sum(M3:M194)/192)</f>
        <v>3.687250317</v>
      </c>
      <c r="J18" s="18">
        <f>J11/sqrt(sum(L3:L194))</f>
        <v>0.1420159889</v>
      </c>
      <c r="L18" s="12">
        <f t="shared" si="5"/>
        <v>26.58260828</v>
      </c>
      <c r="M18" s="8">
        <f t="shared" si="6"/>
        <v>947.8991583</v>
      </c>
      <c r="O18" s="8">
        <f t="shared" si="7"/>
        <v>37.96363798</v>
      </c>
      <c r="P18" s="13">
        <f t="shared" si="8"/>
        <v>41.66670793</v>
      </c>
      <c r="Q18" s="8">
        <f t="shared" si="9"/>
        <v>23.65586595</v>
      </c>
      <c r="R18" s="14">
        <f t="shared" si="10"/>
        <v>55.97447996</v>
      </c>
      <c r="U18" s="20"/>
      <c r="V18" s="19" t="s">
        <v>42</v>
      </c>
      <c r="W18" s="19" t="s">
        <v>26</v>
      </c>
      <c r="X18" s="19" t="s">
        <v>43</v>
      </c>
      <c r="Y18" s="19" t="s">
        <v>44</v>
      </c>
      <c r="Z18" s="19" t="s">
        <v>45</v>
      </c>
      <c r="AA18" s="19" t="s">
        <v>46</v>
      </c>
      <c r="AB18" s="19" t="s">
        <v>47</v>
      </c>
      <c r="AC18" s="19"/>
      <c r="AD18" s="19"/>
    </row>
    <row r="19">
      <c r="A19" s="7">
        <v>29.047972</v>
      </c>
      <c r="B19" s="7">
        <v>51.0</v>
      </c>
      <c r="D19" s="8">
        <f t="shared" si="1"/>
        <v>45.96979611</v>
      </c>
      <c r="E19" s="8">
        <f t="shared" si="2"/>
        <v>145.9816645</v>
      </c>
      <c r="F19" s="8">
        <f t="shared" si="3"/>
        <v>25.30295115</v>
      </c>
      <c r="G19" s="8">
        <f t="shared" si="4"/>
        <v>49.73187934</v>
      </c>
      <c r="L19" s="12">
        <f t="shared" si="5"/>
        <v>11.66791818</v>
      </c>
      <c r="M19" s="8">
        <f t="shared" si="6"/>
        <v>843.7846773</v>
      </c>
      <c r="O19" s="8">
        <f t="shared" si="7"/>
        <v>44.46720518</v>
      </c>
      <c r="P19" s="13">
        <f t="shared" si="8"/>
        <v>47.47238704</v>
      </c>
      <c r="Q19" s="8">
        <f t="shared" si="9"/>
        <v>29.84674427</v>
      </c>
      <c r="R19" s="14">
        <f t="shared" si="10"/>
        <v>62.09284795</v>
      </c>
      <c r="U19" s="1" t="s">
        <v>48</v>
      </c>
      <c r="V19" s="22">
        <v>148.71659150177538</v>
      </c>
      <c r="W19" s="22">
        <v>3.6872503171973117</v>
      </c>
      <c r="X19" s="22">
        <v>40.332654066951235</v>
      </c>
      <c r="Y19" s="32">
        <v>4.314E-95</v>
      </c>
      <c r="Z19" s="22">
        <v>141.44338649808506</v>
      </c>
      <c r="AA19" s="22">
        <v>155.9897965054657</v>
      </c>
      <c r="AB19" s="8">
        <f t="shared" ref="AB19:AB20" si="11">_xlfn.T.INV.2T(0.05,190)</f>
        <v>1.972528182</v>
      </c>
    </row>
    <row r="20">
      <c r="A20" s="7">
        <v>29.147972</v>
      </c>
      <c r="B20" s="7">
        <v>46.0</v>
      </c>
      <c r="D20" s="8">
        <f t="shared" si="1"/>
        <v>45.61608193</v>
      </c>
      <c r="E20" s="8">
        <f t="shared" si="2"/>
        <v>154.6541308</v>
      </c>
      <c r="F20" s="8">
        <f t="shared" si="3"/>
        <v>0.1473930812</v>
      </c>
      <c r="G20" s="8">
        <f t="shared" si="4"/>
        <v>145.2527127</v>
      </c>
      <c r="L20" s="12">
        <f t="shared" si="5"/>
        <v>12.36108487</v>
      </c>
      <c r="M20" s="8">
        <f t="shared" si="6"/>
        <v>849.6042717</v>
      </c>
      <c r="O20" s="8">
        <f t="shared" si="7"/>
        <v>44.09549834</v>
      </c>
      <c r="P20" s="13">
        <f t="shared" si="8"/>
        <v>47.13666553</v>
      </c>
      <c r="Q20" s="8">
        <f t="shared" si="9"/>
        <v>29.49134332</v>
      </c>
      <c r="R20" s="14">
        <f t="shared" si="10"/>
        <v>61.74082055</v>
      </c>
      <c r="U20" s="25" t="s">
        <v>3</v>
      </c>
      <c r="V20" s="26">
        <v>-3.5371417801381995</v>
      </c>
      <c r="W20" s="26">
        <v>0.14201598893747686</v>
      </c>
      <c r="X20" s="26">
        <v>-24.906644713754318</v>
      </c>
      <c r="Y20" s="33">
        <v>9.4945E-62</v>
      </c>
      <c r="Z20" s="26">
        <v>-3.8172723144083016</v>
      </c>
      <c r="AA20" s="26">
        <v>-3.2570112458680973</v>
      </c>
      <c r="AB20" s="26">
        <f t="shared" si="11"/>
        <v>1.972528182</v>
      </c>
      <c r="AC20" s="26"/>
      <c r="AD20" s="26"/>
    </row>
    <row r="21">
      <c r="A21" s="7">
        <v>25.697971</v>
      </c>
      <c r="B21" s="7">
        <v>53.0</v>
      </c>
      <c r="D21" s="8">
        <f t="shared" si="1"/>
        <v>57.81922461</v>
      </c>
      <c r="E21" s="8">
        <f t="shared" si="2"/>
        <v>0.05422318368</v>
      </c>
      <c r="F21" s="8">
        <f t="shared" si="3"/>
        <v>23.22492587</v>
      </c>
      <c r="G21" s="8">
        <f t="shared" si="4"/>
        <v>25.52354601</v>
      </c>
      <c r="L21" s="12">
        <f t="shared" si="5"/>
        <v>0.004333911884</v>
      </c>
      <c r="M21" s="8">
        <f t="shared" si="6"/>
        <v>660.3857135</v>
      </c>
      <c r="O21" s="8">
        <f t="shared" si="7"/>
        <v>56.66056087</v>
      </c>
      <c r="P21" s="13">
        <f t="shared" si="8"/>
        <v>58.97788835</v>
      </c>
      <c r="Q21" s="8">
        <f t="shared" si="9"/>
        <v>41.72458194</v>
      </c>
      <c r="R21" s="14">
        <f t="shared" si="10"/>
        <v>73.91386728</v>
      </c>
    </row>
    <row r="22">
      <c r="A22" s="7">
        <v>24.737972</v>
      </c>
      <c r="B22" s="7">
        <v>66.0</v>
      </c>
      <c r="D22" s="8">
        <f t="shared" si="1"/>
        <v>61.21487718</v>
      </c>
      <c r="E22" s="8">
        <f t="shared" si="2"/>
        <v>10.00326495</v>
      </c>
      <c r="F22" s="8">
        <f t="shared" si="3"/>
        <v>22.89740036</v>
      </c>
      <c r="G22" s="8">
        <f t="shared" si="4"/>
        <v>63.16937934</v>
      </c>
      <c r="I22" s="34" t="s">
        <v>49</v>
      </c>
      <c r="L22" s="12">
        <f t="shared" si="5"/>
        <v>0.7995338136</v>
      </c>
      <c r="M22" s="8">
        <f t="shared" si="6"/>
        <v>611.9672587</v>
      </c>
      <c r="O22" s="8">
        <f t="shared" si="7"/>
        <v>60.02959094</v>
      </c>
      <c r="P22" s="13">
        <f t="shared" si="8"/>
        <v>62.40016343</v>
      </c>
      <c r="Q22" s="8">
        <f t="shared" si="9"/>
        <v>45.11829604</v>
      </c>
      <c r="R22" s="14">
        <f t="shared" si="10"/>
        <v>77.31145833</v>
      </c>
    </row>
    <row r="23">
      <c r="A23" s="7">
        <v>24.497972</v>
      </c>
      <c r="B23" s="7">
        <v>70.0</v>
      </c>
      <c r="D23" s="8">
        <f t="shared" si="1"/>
        <v>62.06379121</v>
      </c>
      <c r="E23" s="8">
        <f t="shared" si="2"/>
        <v>16.0938001</v>
      </c>
      <c r="F23" s="8">
        <f t="shared" si="3"/>
        <v>62.98340993</v>
      </c>
      <c r="G23" s="8">
        <f t="shared" si="4"/>
        <v>142.7527127</v>
      </c>
      <c r="I23" s="35">
        <f>V19+V20*24.25</f>
        <v>62.94090333</v>
      </c>
      <c r="L23" s="12">
        <f t="shared" si="5"/>
        <v>1.286333756</v>
      </c>
      <c r="M23" s="8">
        <f t="shared" si="6"/>
        <v>600.1506321</v>
      </c>
      <c r="O23" s="8">
        <f t="shared" si="7"/>
        <v>60.8624985</v>
      </c>
      <c r="P23" s="13">
        <f t="shared" si="8"/>
        <v>63.26508393</v>
      </c>
      <c r="Q23" s="8">
        <f t="shared" si="9"/>
        <v>45.9660235</v>
      </c>
      <c r="R23" s="14">
        <f t="shared" si="10"/>
        <v>78.16155892</v>
      </c>
    </row>
    <row r="24">
      <c r="A24" s="7">
        <v>23.687971</v>
      </c>
      <c r="B24" s="7">
        <v>74.0</v>
      </c>
      <c r="D24" s="8">
        <f t="shared" si="1"/>
        <v>64.92887959</v>
      </c>
      <c r="E24" s="8">
        <f t="shared" si="2"/>
        <v>47.29032677</v>
      </c>
      <c r="F24" s="8">
        <f t="shared" si="3"/>
        <v>82.28522548</v>
      </c>
      <c r="G24" s="8">
        <f t="shared" si="4"/>
        <v>254.336046</v>
      </c>
      <c r="L24" s="12">
        <f t="shared" si="5"/>
        <v>3.77978745</v>
      </c>
      <c r="M24" s="8">
        <f t="shared" si="6"/>
        <v>561.1199701</v>
      </c>
      <c r="O24" s="8">
        <f t="shared" si="7"/>
        <v>63.64873379</v>
      </c>
      <c r="P24" s="13">
        <f t="shared" si="8"/>
        <v>66.2090254</v>
      </c>
      <c r="Q24" s="8">
        <f t="shared" si="9"/>
        <v>48.82503551</v>
      </c>
      <c r="R24" s="14">
        <f t="shared" si="10"/>
        <v>81.03272368</v>
      </c>
      <c r="U24" s="36" t="s">
        <v>50</v>
      </c>
      <c r="Z24" s="36" t="s">
        <v>51</v>
      </c>
      <c r="AA24" s="37"/>
    </row>
    <row r="25">
      <c r="A25" s="7">
        <v>23.327972</v>
      </c>
      <c r="B25" s="7">
        <v>77.0</v>
      </c>
      <c r="D25" s="8">
        <f t="shared" si="1"/>
        <v>66.20224709</v>
      </c>
      <c r="E25" s="8">
        <f t="shared" si="2"/>
        <v>66.42516934</v>
      </c>
      <c r="F25" s="8">
        <f t="shared" si="3"/>
        <v>116.5914678</v>
      </c>
      <c r="G25" s="8">
        <f t="shared" si="4"/>
        <v>359.023546</v>
      </c>
      <c r="L25" s="12">
        <f t="shared" si="5"/>
        <v>5.309183476</v>
      </c>
      <c r="M25" s="8">
        <f t="shared" si="6"/>
        <v>544.1942776</v>
      </c>
      <c r="O25" s="8">
        <f t="shared" si="7"/>
        <v>64.87605338</v>
      </c>
      <c r="P25" s="13">
        <f t="shared" si="8"/>
        <v>67.52844081</v>
      </c>
      <c r="Q25" s="8">
        <f t="shared" si="9"/>
        <v>50.09467711</v>
      </c>
      <c r="R25" s="14">
        <f t="shared" si="10"/>
        <v>82.30981708</v>
      </c>
    </row>
    <row r="26">
      <c r="A26" s="7">
        <v>23.637972</v>
      </c>
      <c r="B26" s="7">
        <v>72.0</v>
      </c>
      <c r="D26" s="8">
        <f t="shared" si="1"/>
        <v>65.10573314</v>
      </c>
      <c r="E26" s="8">
        <f t="shared" si="2"/>
        <v>49.75397564</v>
      </c>
      <c r="F26" s="8">
        <f t="shared" si="3"/>
        <v>47.5309155</v>
      </c>
      <c r="G26" s="8">
        <f t="shared" si="4"/>
        <v>194.5443793</v>
      </c>
      <c r="H26" s="1" t="s">
        <v>52</v>
      </c>
      <c r="L26" s="12">
        <f t="shared" si="5"/>
        <v>3.976700217</v>
      </c>
      <c r="M26" s="8">
        <f t="shared" si="6"/>
        <v>558.7537203</v>
      </c>
      <c r="O26" s="8">
        <f t="shared" si="7"/>
        <v>63.81956611</v>
      </c>
      <c r="P26" s="13">
        <f t="shared" si="8"/>
        <v>66.39190018</v>
      </c>
      <c r="Q26" s="8">
        <f t="shared" si="9"/>
        <v>49.00140929</v>
      </c>
      <c r="R26" s="14">
        <f t="shared" si="10"/>
        <v>81.21005699</v>
      </c>
      <c r="U26" s="19" t="s">
        <v>53</v>
      </c>
      <c r="V26" s="19" t="s">
        <v>54</v>
      </c>
      <c r="W26" s="19" t="s">
        <v>55</v>
      </c>
      <c r="X26" s="19" t="s">
        <v>56</v>
      </c>
      <c r="Z26" s="19" t="s">
        <v>57</v>
      </c>
      <c r="AA26" s="19" t="s">
        <v>4</v>
      </c>
    </row>
    <row r="27">
      <c r="A27" s="7">
        <v>23.207972</v>
      </c>
      <c r="B27" s="7">
        <v>71.0</v>
      </c>
      <c r="D27" s="8">
        <f t="shared" si="1"/>
        <v>66.62670411</v>
      </c>
      <c r="E27" s="8">
        <f t="shared" si="2"/>
        <v>73.52412143</v>
      </c>
      <c r="F27" s="8">
        <f t="shared" si="3"/>
        <v>19.12571696</v>
      </c>
      <c r="G27" s="8">
        <f t="shared" si="4"/>
        <v>167.648546</v>
      </c>
      <c r="L27" s="12">
        <f t="shared" si="5"/>
        <v>5.876583447</v>
      </c>
      <c r="M27" s="8">
        <f t="shared" si="6"/>
        <v>538.6099644</v>
      </c>
      <c r="O27" s="8">
        <f t="shared" si="7"/>
        <v>65.28382831</v>
      </c>
      <c r="P27" s="13">
        <f t="shared" si="8"/>
        <v>67.9695799</v>
      </c>
      <c r="Q27" s="8">
        <f t="shared" si="9"/>
        <v>50.51775205</v>
      </c>
      <c r="R27" s="14">
        <f t="shared" si="10"/>
        <v>82.73565617</v>
      </c>
      <c r="U27" s="22">
        <v>1.0</v>
      </c>
      <c r="V27" s="22">
        <v>73.45339128110639</v>
      </c>
      <c r="W27" s="22">
        <v>-0.4533912811063914</v>
      </c>
      <c r="X27" s="22">
        <v>-0.05585772587272835</v>
      </c>
      <c r="Z27" s="22">
        <v>0.2604166666666667</v>
      </c>
      <c r="AA27" s="22">
        <v>25.0</v>
      </c>
    </row>
    <row r="28">
      <c r="A28" s="7">
        <v>22.637972</v>
      </c>
      <c r="B28" s="7">
        <v>71.0</v>
      </c>
      <c r="D28" s="8">
        <f t="shared" si="1"/>
        <v>68.64287492</v>
      </c>
      <c r="E28" s="8">
        <f t="shared" si="2"/>
        <v>112.1648665</v>
      </c>
      <c r="F28" s="8">
        <f t="shared" si="3"/>
        <v>5.556038629</v>
      </c>
      <c r="G28" s="8">
        <f t="shared" si="4"/>
        <v>167.648546</v>
      </c>
      <c r="L28" s="12">
        <f t="shared" si="5"/>
        <v>8.96503331</v>
      </c>
      <c r="M28" s="8">
        <f t="shared" si="6"/>
        <v>512.4777763</v>
      </c>
      <c r="O28" s="8">
        <f t="shared" si="7"/>
        <v>67.21260372</v>
      </c>
      <c r="P28" s="13">
        <f t="shared" si="8"/>
        <v>70.07314612</v>
      </c>
      <c r="Q28" s="8">
        <f t="shared" si="9"/>
        <v>52.52640208</v>
      </c>
      <c r="R28" s="14">
        <f t="shared" si="10"/>
        <v>84.75934776</v>
      </c>
      <c r="U28" s="22">
        <v>2.0</v>
      </c>
      <c r="V28" s="22">
        <v>75.8940120351182</v>
      </c>
      <c r="W28" s="22">
        <v>0.1059879648818054</v>
      </c>
      <c r="X28" s="22">
        <v>0.013057698581519521</v>
      </c>
      <c r="Z28" s="22">
        <v>0.78125</v>
      </c>
      <c r="AA28" s="22">
        <v>26.0</v>
      </c>
    </row>
    <row r="29">
      <c r="A29" s="7">
        <v>22.057972</v>
      </c>
      <c r="B29" s="7">
        <v>71.0</v>
      </c>
      <c r="D29" s="8">
        <f t="shared" si="1"/>
        <v>70.69441716</v>
      </c>
      <c r="E29" s="8">
        <f t="shared" si="2"/>
        <v>159.8286045</v>
      </c>
      <c r="F29" s="8">
        <f t="shared" si="3"/>
        <v>0.09338087488</v>
      </c>
      <c r="G29" s="8">
        <f t="shared" si="4"/>
        <v>167.648546</v>
      </c>
      <c r="H29" s="1" t="s">
        <v>58</v>
      </c>
      <c r="J29" s="38"/>
      <c r="L29" s="12">
        <f t="shared" si="5"/>
        <v>12.7746665</v>
      </c>
      <c r="M29" s="8">
        <f t="shared" si="6"/>
        <v>486.5541288</v>
      </c>
      <c r="O29" s="8">
        <f t="shared" si="7"/>
        <v>69.16319885</v>
      </c>
      <c r="P29" s="13">
        <f t="shared" si="8"/>
        <v>72.22563546</v>
      </c>
      <c r="Q29" s="8">
        <f t="shared" si="9"/>
        <v>54.56867219</v>
      </c>
      <c r="R29" s="14">
        <f t="shared" si="10"/>
        <v>86.82016212</v>
      </c>
      <c r="U29" s="22">
        <v>3.0</v>
      </c>
      <c r="V29" s="22">
        <v>75.71715848325306</v>
      </c>
      <c r="W29" s="22">
        <v>0.2828415167469416</v>
      </c>
      <c r="X29" s="22">
        <v>0.03484602498160976</v>
      </c>
      <c r="Z29" s="22">
        <v>1.3020833333333335</v>
      </c>
      <c r="AA29" s="22">
        <v>26.0</v>
      </c>
    </row>
    <row r="30">
      <c r="A30" s="7">
        <v>21.467972</v>
      </c>
      <c r="B30" s="7">
        <v>69.0</v>
      </c>
      <c r="D30" s="8">
        <f t="shared" si="1"/>
        <v>72.78133081</v>
      </c>
      <c r="E30" s="8">
        <f t="shared" si="2"/>
        <v>216.9507311</v>
      </c>
      <c r="F30" s="8">
        <f t="shared" si="3"/>
        <v>14.29846266</v>
      </c>
      <c r="G30" s="8">
        <f t="shared" si="4"/>
        <v>119.8568793</v>
      </c>
      <c r="H30" s="1" t="s">
        <v>59</v>
      </c>
      <c r="I30" s="38"/>
      <c r="J30" s="38"/>
      <c r="L30" s="12">
        <f t="shared" si="5"/>
        <v>17.34028303</v>
      </c>
      <c r="M30" s="8">
        <f t="shared" si="6"/>
        <v>460.8738218</v>
      </c>
      <c r="O30" s="8">
        <f t="shared" si="7"/>
        <v>71.13727859</v>
      </c>
      <c r="P30" s="13">
        <f t="shared" si="8"/>
        <v>74.42538302</v>
      </c>
      <c r="Q30" s="8">
        <f t="shared" si="9"/>
        <v>56.64448078</v>
      </c>
      <c r="R30" s="14">
        <f t="shared" si="10"/>
        <v>88.91818083</v>
      </c>
      <c r="U30" s="22">
        <v>4.0</v>
      </c>
      <c r="V30" s="22">
        <v>75.61104069270714</v>
      </c>
      <c r="W30" s="22">
        <v>-1.6110406927071352</v>
      </c>
      <c r="X30" s="22">
        <v>-0.19847992922018498</v>
      </c>
      <c r="Z30" s="22">
        <v>1.8229166666666667</v>
      </c>
      <c r="AA30" s="22">
        <v>27.0</v>
      </c>
    </row>
    <row r="31">
      <c r="A31" s="7">
        <v>21.237972</v>
      </c>
      <c r="B31" s="7">
        <v>69.0</v>
      </c>
      <c r="D31" s="8">
        <f t="shared" si="1"/>
        <v>73.59487342</v>
      </c>
      <c r="E31" s="8">
        <f t="shared" si="2"/>
        <v>241.5783235</v>
      </c>
      <c r="F31" s="8">
        <f t="shared" si="3"/>
        <v>21.1128617</v>
      </c>
      <c r="G31" s="8">
        <f t="shared" si="4"/>
        <v>119.8568793</v>
      </c>
      <c r="L31" s="12">
        <f t="shared" si="5"/>
        <v>19.30869964</v>
      </c>
      <c r="M31" s="8">
        <f t="shared" si="6"/>
        <v>451.0514547</v>
      </c>
      <c r="O31" s="8">
        <f t="shared" si="7"/>
        <v>71.9044961</v>
      </c>
      <c r="P31" s="13">
        <f t="shared" si="8"/>
        <v>75.28525073</v>
      </c>
      <c r="Q31" s="8">
        <f t="shared" si="9"/>
        <v>57.45323792</v>
      </c>
      <c r="R31" s="14">
        <f t="shared" si="10"/>
        <v>89.73650891</v>
      </c>
      <c r="U31" s="22">
        <v>5.0</v>
      </c>
      <c r="V31" s="22">
        <v>76.28310116807518</v>
      </c>
      <c r="W31" s="22">
        <v>-3.283101168075177</v>
      </c>
      <c r="X31" s="22">
        <v>-0.40447748490281304</v>
      </c>
      <c r="Z31" s="22">
        <v>2.34375</v>
      </c>
      <c r="AA31" s="22">
        <v>28.0</v>
      </c>
    </row>
    <row r="32">
      <c r="A32" s="7">
        <v>21.027971</v>
      </c>
      <c r="B32" s="7">
        <v>73.0</v>
      </c>
      <c r="D32" s="8">
        <f t="shared" si="1"/>
        <v>74.33767673</v>
      </c>
      <c r="E32" s="8">
        <f t="shared" si="2"/>
        <v>265.2205522</v>
      </c>
      <c r="F32" s="8">
        <f t="shared" si="3"/>
        <v>1.789379024</v>
      </c>
      <c r="G32" s="8">
        <f t="shared" si="4"/>
        <v>223.4402127</v>
      </c>
      <c r="L32" s="12">
        <f t="shared" si="5"/>
        <v>21.1983588</v>
      </c>
      <c r="M32" s="8">
        <f t="shared" si="6"/>
        <v>442.1755644</v>
      </c>
      <c r="O32" s="8">
        <f t="shared" si="7"/>
        <v>72.60399195</v>
      </c>
      <c r="P32" s="13">
        <f t="shared" si="8"/>
        <v>76.07136151</v>
      </c>
      <c r="Q32" s="8">
        <f t="shared" si="9"/>
        <v>58.19144856</v>
      </c>
      <c r="R32" s="14">
        <f t="shared" si="10"/>
        <v>90.48390489</v>
      </c>
      <c r="U32" s="22">
        <v>6.0</v>
      </c>
      <c r="V32" s="22">
        <v>76.88441527069867</v>
      </c>
      <c r="W32" s="22">
        <v>-4.884415270698668</v>
      </c>
      <c r="X32" s="22">
        <v>-0.6017590999400636</v>
      </c>
      <c r="Z32" s="22">
        <v>2.8645833333333335</v>
      </c>
      <c r="AA32" s="22">
        <v>28.0</v>
      </c>
    </row>
    <row r="33">
      <c r="A33" s="7">
        <v>20.607971</v>
      </c>
      <c r="B33" s="7">
        <v>74.0</v>
      </c>
      <c r="D33" s="8">
        <f t="shared" si="1"/>
        <v>75.82327627</v>
      </c>
      <c r="E33" s="8">
        <f t="shared" si="2"/>
        <v>315.8152985</v>
      </c>
      <c r="F33" s="8">
        <f t="shared" si="3"/>
        <v>3.324336371</v>
      </c>
      <c r="G33" s="8">
        <f t="shared" si="4"/>
        <v>254.336046</v>
      </c>
      <c r="L33" s="12">
        <f t="shared" si="5"/>
        <v>25.24225954</v>
      </c>
      <c r="M33" s="8">
        <f t="shared" si="6"/>
        <v>424.6884687</v>
      </c>
      <c r="O33" s="8">
        <f t="shared" si="7"/>
        <v>74.0003664</v>
      </c>
      <c r="P33" s="13">
        <f t="shared" si="8"/>
        <v>77.64618615</v>
      </c>
      <c r="Q33" s="8">
        <f t="shared" si="9"/>
        <v>59.66722411</v>
      </c>
      <c r="R33" s="14">
        <f t="shared" si="10"/>
        <v>91.97932844</v>
      </c>
      <c r="U33" s="22">
        <v>7.0</v>
      </c>
      <c r="V33" s="22">
        <v>77.23812944871248</v>
      </c>
      <c r="W33" s="22">
        <v>-2.2381294487124848</v>
      </c>
      <c r="X33" s="22">
        <v>-0.27573715336737264</v>
      </c>
      <c r="Z33" s="22">
        <v>3.3854166666666665</v>
      </c>
      <c r="AA33" s="22">
        <v>29.0</v>
      </c>
    </row>
    <row r="34">
      <c r="A34" s="7">
        <v>23.097973</v>
      </c>
      <c r="B34" s="7">
        <v>66.0</v>
      </c>
      <c r="D34" s="8">
        <f t="shared" si="1"/>
        <v>67.01578617</v>
      </c>
      <c r="E34" s="8">
        <f t="shared" si="2"/>
        <v>80.34796849</v>
      </c>
      <c r="F34" s="8">
        <f t="shared" si="3"/>
        <v>1.031821537</v>
      </c>
      <c r="G34" s="8">
        <f t="shared" si="4"/>
        <v>63.16937934</v>
      </c>
      <c r="L34" s="12">
        <f t="shared" si="5"/>
        <v>6.421995019</v>
      </c>
      <c r="M34" s="8">
        <f t="shared" si="6"/>
        <v>533.5163567</v>
      </c>
      <c r="O34" s="8">
        <f t="shared" si="7"/>
        <v>65.65706782</v>
      </c>
      <c r="P34" s="13">
        <f t="shared" si="8"/>
        <v>68.37450452</v>
      </c>
      <c r="Q34" s="8">
        <f t="shared" si="9"/>
        <v>50.9055057</v>
      </c>
      <c r="R34" s="14">
        <f t="shared" si="10"/>
        <v>83.12606663</v>
      </c>
      <c r="U34" s="22">
        <v>8.0</v>
      </c>
      <c r="V34" s="22">
        <v>68.32453216276423</v>
      </c>
      <c r="W34" s="22">
        <v>-0.32453216276422836</v>
      </c>
      <c r="X34" s="22">
        <v>-0.0399823052184238</v>
      </c>
      <c r="Z34" s="22">
        <v>3.90625</v>
      </c>
      <c r="AA34" s="22">
        <v>29.0</v>
      </c>
    </row>
    <row r="35">
      <c r="A35" s="7">
        <v>25.407972</v>
      </c>
      <c r="B35" s="7">
        <v>59.0</v>
      </c>
      <c r="D35" s="8">
        <f t="shared" si="1"/>
        <v>58.84499219</v>
      </c>
      <c r="E35" s="8">
        <f t="shared" si="2"/>
        <v>0.6287044581</v>
      </c>
      <c r="F35" s="8">
        <f t="shared" si="3"/>
        <v>0.02402742054</v>
      </c>
      <c r="G35" s="8">
        <f t="shared" si="4"/>
        <v>0.8985460069</v>
      </c>
      <c r="L35" s="12">
        <f t="shared" si="5"/>
        <v>0.05025064074</v>
      </c>
      <c r="M35" s="8">
        <f t="shared" si="6"/>
        <v>645.5650412</v>
      </c>
      <c r="O35" s="8">
        <f t="shared" si="7"/>
        <v>57.68477459</v>
      </c>
      <c r="P35" s="13">
        <f t="shared" si="8"/>
        <v>60.0052098</v>
      </c>
      <c r="Q35" s="8">
        <f t="shared" si="9"/>
        <v>42.75023758</v>
      </c>
      <c r="R35" s="14">
        <f t="shared" si="10"/>
        <v>74.9397468</v>
      </c>
      <c r="U35" s="22">
        <v>9.0</v>
      </c>
      <c r="V35" s="22">
        <v>58.66813510298694</v>
      </c>
      <c r="W35" s="22">
        <v>-2.6681351029869376</v>
      </c>
      <c r="X35" s="22">
        <v>-0.32871377413866915</v>
      </c>
      <c r="Z35" s="22">
        <v>4.427083333333334</v>
      </c>
      <c r="AA35" s="22">
        <v>30.0</v>
      </c>
    </row>
    <row r="36">
      <c r="A36" s="7">
        <v>27.747972</v>
      </c>
      <c r="B36" s="7">
        <v>49.0</v>
      </c>
      <c r="D36" s="8">
        <f t="shared" si="1"/>
        <v>50.56808043</v>
      </c>
      <c r="E36" s="8">
        <f t="shared" si="2"/>
        <v>56.01029951</v>
      </c>
      <c r="F36" s="8">
        <f t="shared" si="3"/>
        <v>2.458876224</v>
      </c>
      <c r="G36" s="8">
        <f t="shared" si="4"/>
        <v>81.94021267</v>
      </c>
      <c r="L36" s="12">
        <f t="shared" si="5"/>
        <v>4.476751201</v>
      </c>
      <c r="M36" s="8">
        <f t="shared" si="6"/>
        <v>769.9499501</v>
      </c>
      <c r="O36" s="8">
        <f t="shared" si="7"/>
        <v>49.26674796</v>
      </c>
      <c r="P36" s="13">
        <f t="shared" si="8"/>
        <v>51.8694129</v>
      </c>
      <c r="Q36" s="8">
        <f t="shared" si="9"/>
        <v>34.4625383</v>
      </c>
      <c r="R36" s="14">
        <f t="shared" si="10"/>
        <v>66.67362256</v>
      </c>
      <c r="U36" s="22">
        <v>10.0</v>
      </c>
      <c r="V36" s="22">
        <v>50.002137741648355</v>
      </c>
      <c r="W36" s="22">
        <v>-6.002137741648355</v>
      </c>
      <c r="X36" s="22">
        <v>-0.7394623112407805</v>
      </c>
      <c r="Z36" s="22">
        <v>4.947916666666667</v>
      </c>
      <c r="AA36" s="22">
        <v>30.0</v>
      </c>
    </row>
    <row r="37">
      <c r="A37" s="7">
        <v>29.677973</v>
      </c>
      <c r="B37" s="7">
        <v>43.0</v>
      </c>
      <c r="D37" s="8">
        <f t="shared" si="1"/>
        <v>43.74139325</v>
      </c>
      <c r="E37" s="8">
        <f t="shared" si="2"/>
        <v>204.7958506</v>
      </c>
      <c r="F37" s="8">
        <f t="shared" si="3"/>
        <v>0.5496639566</v>
      </c>
      <c r="G37" s="8">
        <f t="shared" si="4"/>
        <v>226.5652127</v>
      </c>
      <c r="L37" s="12">
        <f t="shared" si="5"/>
        <v>16.36877642</v>
      </c>
      <c r="M37" s="8">
        <f t="shared" si="6"/>
        <v>880.7820814</v>
      </c>
      <c r="O37" s="8">
        <f t="shared" si="7"/>
        <v>42.12069263</v>
      </c>
      <c r="P37" s="13">
        <f t="shared" si="8"/>
        <v>45.36209388</v>
      </c>
      <c r="Q37" s="8">
        <f t="shared" si="9"/>
        <v>27.60690561</v>
      </c>
      <c r="R37" s="14">
        <f t="shared" si="10"/>
        <v>59.8758809</v>
      </c>
      <c r="U37" s="22">
        <v>11.0</v>
      </c>
      <c r="V37" s="22">
        <v>42.07894015413879</v>
      </c>
      <c r="W37" s="22">
        <v>-6.078940154138792</v>
      </c>
      <c r="X37" s="22">
        <v>-0.7489243549148149</v>
      </c>
      <c r="Z37" s="22">
        <v>5.468750000000001</v>
      </c>
      <c r="AA37" s="22">
        <v>30.0</v>
      </c>
    </row>
    <row r="38">
      <c r="A38" s="7">
        <v>31.017971</v>
      </c>
      <c r="B38" s="7">
        <v>38.0</v>
      </c>
      <c r="D38" s="8">
        <f t="shared" si="1"/>
        <v>39.00163034</v>
      </c>
      <c r="E38" s="8">
        <f t="shared" si="2"/>
        <v>362.9197592</v>
      </c>
      <c r="F38" s="8">
        <f t="shared" si="3"/>
        <v>1.003263343</v>
      </c>
      <c r="G38" s="8">
        <f t="shared" si="4"/>
        <v>402.086046</v>
      </c>
      <c r="L38" s="12">
        <f t="shared" si="5"/>
        <v>29.00719121</v>
      </c>
      <c r="M38" s="8">
        <f t="shared" si="6"/>
        <v>962.114525</v>
      </c>
      <c r="O38" s="8">
        <f t="shared" si="7"/>
        <v>37.09940892</v>
      </c>
      <c r="P38" s="13">
        <f t="shared" si="8"/>
        <v>40.90385177</v>
      </c>
      <c r="Q38" s="8">
        <f t="shared" si="9"/>
        <v>22.83643726</v>
      </c>
      <c r="R38" s="14">
        <f t="shared" si="10"/>
        <v>55.16682343</v>
      </c>
      <c r="U38" s="22">
        <v>12.0</v>
      </c>
      <c r="V38" s="22">
        <v>35.64134211428727</v>
      </c>
      <c r="W38" s="22">
        <v>-5.641342114287269</v>
      </c>
      <c r="X38" s="22">
        <v>-0.695012353579408</v>
      </c>
      <c r="Z38" s="22">
        <v>5.989583333333334</v>
      </c>
      <c r="AA38" s="22">
        <v>31.0</v>
      </c>
    </row>
    <row r="39">
      <c r="A39" s="7">
        <v>32.21797</v>
      </c>
      <c r="B39" s="7">
        <v>36.0</v>
      </c>
      <c r="D39" s="8">
        <f t="shared" si="1"/>
        <v>34.75706374</v>
      </c>
      <c r="E39" s="8">
        <f t="shared" si="2"/>
        <v>542.6579377</v>
      </c>
      <c r="F39" s="8">
        <f t="shared" si="3"/>
        <v>1.544890538</v>
      </c>
      <c r="G39" s="8">
        <f t="shared" si="4"/>
        <v>486.2943793</v>
      </c>
      <c r="L39" s="12">
        <f t="shared" si="5"/>
        <v>43.37317593</v>
      </c>
      <c r="M39" s="8">
        <f t="shared" si="6"/>
        <v>1037.997591</v>
      </c>
      <c r="O39" s="8">
        <f t="shared" si="7"/>
        <v>32.57858033</v>
      </c>
      <c r="P39" s="13">
        <f t="shared" si="8"/>
        <v>36.93554716</v>
      </c>
      <c r="Q39" s="8">
        <f t="shared" si="9"/>
        <v>18.55703871</v>
      </c>
      <c r="R39" s="14">
        <f t="shared" si="10"/>
        <v>50.95708878</v>
      </c>
      <c r="U39" s="22">
        <v>13.0</v>
      </c>
      <c r="V39" s="22">
        <v>31.184550545596693</v>
      </c>
      <c r="W39" s="22">
        <v>-5.184550545596693</v>
      </c>
      <c r="X39" s="22">
        <v>-0.638735712875979</v>
      </c>
      <c r="Z39" s="22">
        <v>6.510416666666667</v>
      </c>
      <c r="AA39" s="22">
        <v>32.0</v>
      </c>
    </row>
    <row r="40">
      <c r="A40" s="7">
        <v>32.69797</v>
      </c>
      <c r="B40" s="7">
        <v>34.0</v>
      </c>
      <c r="D40" s="8">
        <f t="shared" si="1"/>
        <v>33.05923569</v>
      </c>
      <c r="E40" s="8">
        <f t="shared" si="2"/>
        <v>624.6424334</v>
      </c>
      <c r="F40" s="8">
        <f t="shared" si="3"/>
        <v>0.8850374887</v>
      </c>
      <c r="G40" s="8">
        <f t="shared" si="4"/>
        <v>578.5027127</v>
      </c>
      <c r="L40" s="12">
        <f t="shared" si="5"/>
        <v>49.92597412</v>
      </c>
      <c r="M40" s="8">
        <f t="shared" si="6"/>
        <v>1069.157242</v>
      </c>
      <c r="O40" s="8">
        <f t="shared" si="7"/>
        <v>30.76576485</v>
      </c>
      <c r="P40" s="13">
        <f t="shared" si="8"/>
        <v>35.35270653</v>
      </c>
      <c r="Q40" s="8">
        <f t="shared" si="9"/>
        <v>16.84334751</v>
      </c>
      <c r="R40" s="14">
        <f t="shared" si="10"/>
        <v>49.27512387</v>
      </c>
      <c r="U40" s="22">
        <v>14.0</v>
      </c>
      <c r="V40" s="22">
        <v>28.56706562829443</v>
      </c>
      <c r="W40" s="22">
        <v>-3.5670656282944293</v>
      </c>
      <c r="X40" s="22">
        <v>-0.43946185632217044</v>
      </c>
      <c r="Z40" s="22">
        <v>7.031250000000001</v>
      </c>
      <c r="AA40" s="22">
        <v>33.0</v>
      </c>
    </row>
    <row r="41">
      <c r="A41" s="7">
        <v>31.707972</v>
      </c>
      <c r="B41" s="7">
        <v>39.0</v>
      </c>
      <c r="D41" s="8">
        <f t="shared" si="1"/>
        <v>36.56099898</v>
      </c>
      <c r="E41" s="8">
        <f t="shared" si="2"/>
        <v>461.8667068</v>
      </c>
      <c r="F41" s="8">
        <f t="shared" si="3"/>
        <v>5.94872599</v>
      </c>
      <c r="G41" s="8">
        <f t="shared" si="4"/>
        <v>362.9818793</v>
      </c>
      <c r="L41" s="12">
        <f t="shared" si="5"/>
        <v>36.91575215</v>
      </c>
      <c r="M41" s="8">
        <f t="shared" si="6"/>
        <v>1005.395488</v>
      </c>
      <c r="O41" s="8">
        <f t="shared" si="7"/>
        <v>34.50210223</v>
      </c>
      <c r="P41" s="13">
        <f t="shared" si="8"/>
        <v>38.61989572</v>
      </c>
      <c r="Q41" s="8">
        <f t="shared" si="9"/>
        <v>20.37662142</v>
      </c>
      <c r="R41" s="14">
        <f t="shared" si="10"/>
        <v>52.74537653</v>
      </c>
      <c r="U41" s="22">
        <v>15.0</v>
      </c>
      <c r="V41" s="22">
        <v>30.830829293299303</v>
      </c>
      <c r="W41" s="22">
        <v>-0.8308292932993027</v>
      </c>
      <c r="X41" s="22">
        <v>-0.10235802241034948</v>
      </c>
      <c r="Z41" s="22">
        <v>7.552083333333334</v>
      </c>
      <c r="AA41" s="22">
        <v>33.0</v>
      </c>
    </row>
    <row r="42">
      <c r="A42" s="7">
        <v>29.817972</v>
      </c>
      <c r="B42" s="7">
        <v>48.0</v>
      </c>
      <c r="D42" s="8">
        <f t="shared" si="1"/>
        <v>43.24619694</v>
      </c>
      <c r="E42" s="8">
        <f t="shared" si="2"/>
        <v>219.2142718</v>
      </c>
      <c r="F42" s="8">
        <f t="shared" si="3"/>
        <v>22.59864352</v>
      </c>
      <c r="G42" s="8">
        <f t="shared" si="4"/>
        <v>101.0443793</v>
      </c>
      <c r="L42" s="12">
        <f t="shared" si="5"/>
        <v>17.5212017</v>
      </c>
      <c r="M42" s="8">
        <f t="shared" si="6"/>
        <v>889.1114542</v>
      </c>
      <c r="O42" s="8">
        <f t="shared" si="7"/>
        <v>41.59783262</v>
      </c>
      <c r="P42" s="13">
        <f t="shared" si="8"/>
        <v>44.89456126</v>
      </c>
      <c r="Q42" s="8">
        <f t="shared" si="9"/>
        <v>27.10890702</v>
      </c>
      <c r="R42" s="14">
        <f t="shared" si="10"/>
        <v>59.38348686</v>
      </c>
      <c r="U42" s="22">
        <v>16.0</v>
      </c>
      <c r="V42" s="22">
        <v>39.815172951992125</v>
      </c>
      <c r="W42" s="22">
        <v>6.184827048007875</v>
      </c>
      <c r="X42" s="22">
        <v>0.7619696015653918</v>
      </c>
      <c r="Z42" s="22">
        <v>8.072916666666668</v>
      </c>
      <c r="AA42" s="22">
        <v>33.0</v>
      </c>
    </row>
    <row r="43">
      <c r="A43" s="7">
        <v>29.017971</v>
      </c>
      <c r="B43" s="7">
        <v>51.0</v>
      </c>
      <c r="D43" s="8">
        <f t="shared" si="1"/>
        <v>46.0759139</v>
      </c>
      <c r="E43" s="8">
        <f t="shared" si="2"/>
        <v>143.4286342</v>
      </c>
      <c r="F43" s="8">
        <f t="shared" si="3"/>
        <v>24.24662389</v>
      </c>
      <c r="G43" s="8">
        <f t="shared" si="4"/>
        <v>49.73187934</v>
      </c>
      <c r="L43" s="12">
        <f t="shared" si="5"/>
        <v>11.4638614</v>
      </c>
      <c r="M43" s="8">
        <f t="shared" si="6"/>
        <v>842.042641</v>
      </c>
      <c r="O43" s="8">
        <f t="shared" si="7"/>
        <v>44.57866091</v>
      </c>
      <c r="P43" s="13">
        <f t="shared" si="8"/>
        <v>47.5731669</v>
      </c>
      <c r="Q43" s="8">
        <f t="shared" si="9"/>
        <v>29.95335866</v>
      </c>
      <c r="R43" s="14">
        <f t="shared" si="10"/>
        <v>62.19846915</v>
      </c>
      <c r="U43" s="22">
        <v>17.0</v>
      </c>
      <c r="V43" s="22">
        <v>45.96979611229081</v>
      </c>
      <c r="W43" s="22">
        <v>5.030203887709192</v>
      </c>
      <c r="X43" s="22">
        <v>0.6197202318446428</v>
      </c>
      <c r="Z43" s="22">
        <v>8.59375</v>
      </c>
      <c r="AA43" s="22">
        <v>33.0</v>
      </c>
    </row>
    <row r="44">
      <c r="A44" s="7">
        <v>27.777971</v>
      </c>
      <c r="B44" s="7">
        <v>55.0</v>
      </c>
      <c r="D44" s="8">
        <f t="shared" si="1"/>
        <v>50.46196971</v>
      </c>
      <c r="E44" s="8">
        <f t="shared" si="2"/>
        <v>57.60982481</v>
      </c>
      <c r="F44" s="8">
        <f t="shared" si="3"/>
        <v>20.59371891</v>
      </c>
      <c r="G44" s="8">
        <f t="shared" si="4"/>
        <v>9.315212674</v>
      </c>
      <c r="L44" s="12">
        <f t="shared" si="5"/>
        <v>4.604596917</v>
      </c>
      <c r="M44" s="8">
        <f t="shared" si="6"/>
        <v>771.6156729</v>
      </c>
      <c r="O44" s="8">
        <f t="shared" si="7"/>
        <v>49.15678825</v>
      </c>
      <c r="P44" s="13">
        <f t="shared" si="8"/>
        <v>51.76715117</v>
      </c>
      <c r="Q44" s="8">
        <f t="shared" si="9"/>
        <v>34.35611612</v>
      </c>
      <c r="R44" s="14">
        <f t="shared" si="10"/>
        <v>66.5678233</v>
      </c>
      <c r="U44" s="22">
        <v>18.0</v>
      </c>
      <c r="V44" s="22">
        <v>45.61608193427699</v>
      </c>
      <c r="W44" s="22">
        <v>0.3839180657230088</v>
      </c>
      <c r="X44" s="22">
        <v>0.04729863798971415</v>
      </c>
      <c r="Z44" s="22">
        <v>9.114583333333334</v>
      </c>
      <c r="AA44" s="22">
        <v>34.0</v>
      </c>
    </row>
    <row r="45">
      <c r="A45" s="7">
        <v>24.557972</v>
      </c>
      <c r="B45" s="7">
        <v>68.0</v>
      </c>
      <c r="D45" s="8">
        <f t="shared" si="1"/>
        <v>61.85156271</v>
      </c>
      <c r="E45" s="8">
        <f t="shared" si="2"/>
        <v>14.4360435</v>
      </c>
      <c r="F45" s="8">
        <f t="shared" si="3"/>
        <v>37.80328117</v>
      </c>
      <c r="G45" s="8">
        <f t="shared" si="4"/>
        <v>98.96104601</v>
      </c>
      <c r="L45" s="12">
        <f t="shared" si="5"/>
        <v>1.15383377</v>
      </c>
      <c r="M45" s="8">
        <f t="shared" si="6"/>
        <v>603.0939888</v>
      </c>
      <c r="O45" s="8">
        <f t="shared" si="7"/>
        <v>60.65460552</v>
      </c>
      <c r="P45" s="13">
        <f t="shared" si="8"/>
        <v>63.04851989</v>
      </c>
      <c r="Q45" s="8">
        <f t="shared" si="9"/>
        <v>45.75411795</v>
      </c>
      <c r="R45" s="14">
        <f t="shared" si="10"/>
        <v>77.94900746</v>
      </c>
      <c r="U45" s="22">
        <v>19.0</v>
      </c>
      <c r="V45" s="22">
        <v>57.81922461289557</v>
      </c>
      <c r="W45" s="22">
        <v>-4.819224612895567</v>
      </c>
      <c r="X45" s="22">
        <v>-0.5937276223956731</v>
      </c>
      <c r="Z45" s="22">
        <v>9.635416666666666</v>
      </c>
      <c r="AA45" s="22">
        <v>36.0</v>
      </c>
    </row>
    <row r="46">
      <c r="A46" s="7">
        <v>22.787971</v>
      </c>
      <c r="B46" s="7">
        <v>77.0</v>
      </c>
      <c r="D46" s="8">
        <f t="shared" si="1"/>
        <v>68.11230719</v>
      </c>
      <c r="E46" s="8">
        <f t="shared" si="2"/>
        <v>101.2081041</v>
      </c>
      <c r="F46" s="8">
        <f t="shared" si="3"/>
        <v>78.99108343</v>
      </c>
      <c r="G46" s="8">
        <f t="shared" si="4"/>
        <v>359.023546</v>
      </c>
      <c r="L46" s="12">
        <f t="shared" si="5"/>
        <v>8.089289035</v>
      </c>
      <c r="M46" s="8">
        <f t="shared" si="6"/>
        <v>519.2916223</v>
      </c>
      <c r="O46" s="8">
        <f t="shared" si="7"/>
        <v>66.70626547</v>
      </c>
      <c r="P46" s="13">
        <f t="shared" si="8"/>
        <v>69.51834891</v>
      </c>
      <c r="Q46" s="8">
        <f t="shared" si="9"/>
        <v>51.99796655</v>
      </c>
      <c r="R46" s="14">
        <f t="shared" si="10"/>
        <v>84.22664784</v>
      </c>
      <c r="U46" s="22">
        <v>20.0</v>
      </c>
      <c r="V46" s="22">
        <v>61.21487718468646</v>
      </c>
      <c r="W46" s="22">
        <v>4.785122815313542</v>
      </c>
      <c r="X46" s="22">
        <v>0.5895262869477225</v>
      </c>
      <c r="Z46" s="22">
        <v>10.15625</v>
      </c>
      <c r="AA46" s="22">
        <v>36.0</v>
      </c>
    </row>
    <row r="47">
      <c r="A47" s="7">
        <v>22.147972</v>
      </c>
      <c r="B47" s="7">
        <v>82.0</v>
      </c>
      <c r="D47" s="8">
        <f t="shared" si="1"/>
        <v>70.3760744</v>
      </c>
      <c r="E47" s="8">
        <f t="shared" si="2"/>
        <v>151.8807557</v>
      </c>
      <c r="F47" s="8">
        <f t="shared" si="3"/>
        <v>135.1156465</v>
      </c>
      <c r="G47" s="8">
        <f t="shared" si="4"/>
        <v>573.5027127</v>
      </c>
      <c r="L47" s="12">
        <f t="shared" si="5"/>
        <v>12.13941653</v>
      </c>
      <c r="M47" s="8">
        <f t="shared" si="6"/>
        <v>490.5326637</v>
      </c>
      <c r="O47" s="8">
        <f t="shared" si="7"/>
        <v>68.86122145</v>
      </c>
      <c r="P47" s="13">
        <f t="shared" si="8"/>
        <v>71.89092734</v>
      </c>
      <c r="Q47" s="8">
        <f t="shared" si="9"/>
        <v>54.25187517</v>
      </c>
      <c r="R47" s="14">
        <f t="shared" si="10"/>
        <v>86.50027362</v>
      </c>
      <c r="U47" s="22">
        <v>21.0</v>
      </c>
      <c r="V47" s="22">
        <v>62.06379121191961</v>
      </c>
      <c r="W47" s="22">
        <v>7.936208788080393</v>
      </c>
      <c r="X47" s="22">
        <v>0.9777395230706017</v>
      </c>
      <c r="Z47" s="22">
        <v>10.677083333333334</v>
      </c>
      <c r="AA47" s="22">
        <v>36.0</v>
      </c>
    </row>
    <row r="48">
      <c r="A48" s="7">
        <v>21.967972</v>
      </c>
      <c r="B48" s="7">
        <v>84.0</v>
      </c>
      <c r="D48" s="8">
        <f t="shared" si="1"/>
        <v>71.01275992</v>
      </c>
      <c r="E48" s="8">
        <f t="shared" si="2"/>
        <v>167.9791375</v>
      </c>
      <c r="F48" s="8">
        <f t="shared" si="3"/>
        <v>168.668405</v>
      </c>
      <c r="G48" s="8">
        <f t="shared" si="4"/>
        <v>673.2943793</v>
      </c>
      <c r="L48" s="12">
        <f t="shared" si="5"/>
        <v>13.42611648</v>
      </c>
      <c r="M48" s="8">
        <f t="shared" si="6"/>
        <v>482.5917938</v>
      </c>
      <c r="O48" s="8">
        <f t="shared" si="7"/>
        <v>69.4649386</v>
      </c>
      <c r="P48" s="13">
        <f t="shared" si="8"/>
        <v>72.56058123</v>
      </c>
      <c r="Q48" s="8">
        <f t="shared" si="9"/>
        <v>54.88542995</v>
      </c>
      <c r="R48" s="14">
        <f t="shared" si="10"/>
        <v>87.14008988</v>
      </c>
      <c r="U48" s="22">
        <v>22.0</v>
      </c>
      <c r="V48" s="22">
        <v>64.92887959097334</v>
      </c>
      <c r="W48" s="22">
        <v>9.071120409026662</v>
      </c>
      <c r="X48" s="22">
        <v>1.1175604346194385</v>
      </c>
      <c r="Z48" s="22">
        <v>11.197916666666666</v>
      </c>
      <c r="AA48" s="22">
        <v>37.0</v>
      </c>
    </row>
    <row r="49">
      <c r="A49" s="7">
        <v>21.917973</v>
      </c>
      <c r="B49" s="7">
        <v>85.0</v>
      </c>
      <c r="D49" s="8">
        <f t="shared" si="1"/>
        <v>71.18961347</v>
      </c>
      <c r="E49" s="8">
        <f t="shared" si="2"/>
        <v>172.594698</v>
      </c>
      <c r="F49" s="8">
        <f t="shared" si="3"/>
        <v>190.7267762</v>
      </c>
      <c r="G49" s="8">
        <f t="shared" si="4"/>
        <v>726.1902127</v>
      </c>
      <c r="L49" s="12">
        <f t="shared" si="5"/>
        <v>13.79502571</v>
      </c>
      <c r="M49" s="8">
        <f t="shared" si="6"/>
        <v>480.3975404</v>
      </c>
      <c r="O49" s="8">
        <f t="shared" si="7"/>
        <v>69.63246856</v>
      </c>
      <c r="P49" s="13">
        <f t="shared" si="8"/>
        <v>72.74675838</v>
      </c>
      <c r="Q49" s="8">
        <f t="shared" si="9"/>
        <v>55.061386</v>
      </c>
      <c r="R49" s="14">
        <f t="shared" si="10"/>
        <v>87.31784094</v>
      </c>
      <c r="U49" s="22">
        <v>23.0</v>
      </c>
      <c r="V49" s="22">
        <v>66.20224709468131</v>
      </c>
      <c r="W49" s="22">
        <v>10.797752905318688</v>
      </c>
      <c r="X49" s="22">
        <v>1.330281253655641</v>
      </c>
      <c r="Z49" s="22">
        <v>11.71875</v>
      </c>
      <c r="AA49" s="22">
        <v>37.0</v>
      </c>
    </row>
    <row r="50">
      <c r="A50" s="7">
        <v>22.027971</v>
      </c>
      <c r="B50" s="7">
        <v>83.0</v>
      </c>
      <c r="D50" s="8">
        <f t="shared" si="1"/>
        <v>70.80053495</v>
      </c>
      <c r="E50" s="8">
        <f t="shared" si="2"/>
        <v>162.5230185</v>
      </c>
      <c r="F50" s="8">
        <f t="shared" si="3"/>
        <v>148.8269476</v>
      </c>
      <c r="G50" s="8">
        <f t="shared" si="4"/>
        <v>622.398546</v>
      </c>
      <c r="L50" s="12">
        <f t="shared" si="5"/>
        <v>12.99002371</v>
      </c>
      <c r="M50" s="8">
        <f t="shared" si="6"/>
        <v>485.2315064</v>
      </c>
      <c r="O50" s="8">
        <f t="shared" si="7"/>
        <v>69.26380815</v>
      </c>
      <c r="P50" s="13">
        <f t="shared" si="8"/>
        <v>72.33726174</v>
      </c>
      <c r="Q50" s="8">
        <f t="shared" si="9"/>
        <v>54.67426599</v>
      </c>
      <c r="R50" s="14">
        <f t="shared" si="10"/>
        <v>86.9268039</v>
      </c>
      <c r="U50" s="22">
        <v>24.0</v>
      </c>
      <c r="V50" s="22">
        <v>65.10573314283846</v>
      </c>
      <c r="W50" s="22">
        <v>6.89426685716154</v>
      </c>
      <c r="X50" s="22">
        <v>0.8493724609371123</v>
      </c>
      <c r="Z50" s="22">
        <v>12.239583333333334</v>
      </c>
      <c r="AA50" s="22">
        <v>37.0</v>
      </c>
    </row>
    <row r="51">
      <c r="A51" s="7">
        <v>21.957972</v>
      </c>
      <c r="B51" s="7">
        <v>83.0</v>
      </c>
      <c r="D51" s="8">
        <f t="shared" si="1"/>
        <v>71.04813133</v>
      </c>
      <c r="E51" s="8">
        <f t="shared" si="2"/>
        <v>168.8972636</v>
      </c>
      <c r="F51" s="8">
        <f t="shared" si="3"/>
        <v>142.8471646</v>
      </c>
      <c r="G51" s="8">
        <f t="shared" si="4"/>
        <v>622.398546</v>
      </c>
      <c r="L51" s="12">
        <f t="shared" si="5"/>
        <v>13.49949981</v>
      </c>
      <c r="M51" s="8">
        <f t="shared" si="6"/>
        <v>482.1525344</v>
      </c>
      <c r="O51" s="8">
        <f t="shared" si="7"/>
        <v>69.4984509</v>
      </c>
      <c r="P51" s="13">
        <f t="shared" si="8"/>
        <v>72.59781176</v>
      </c>
      <c r="Q51" s="8">
        <f t="shared" si="9"/>
        <v>54.92062283</v>
      </c>
      <c r="R51" s="14">
        <f t="shared" si="10"/>
        <v>87.17563984</v>
      </c>
      <c r="U51" s="22">
        <v>25.0</v>
      </c>
      <c r="V51" s="22">
        <v>66.62670410829789</v>
      </c>
      <c r="W51" s="22">
        <v>4.373295891702114</v>
      </c>
      <c r="X51" s="22">
        <v>0.53878928258813</v>
      </c>
      <c r="Z51" s="22">
        <v>12.760416666666666</v>
      </c>
      <c r="AA51" s="22">
        <v>38.0</v>
      </c>
    </row>
    <row r="52">
      <c r="A52" s="7">
        <v>22.347973</v>
      </c>
      <c r="B52" s="7">
        <v>81.0</v>
      </c>
      <c r="D52" s="8">
        <f t="shared" si="1"/>
        <v>69.6686425</v>
      </c>
      <c r="E52" s="8">
        <f t="shared" si="2"/>
        <v>134.9444469</v>
      </c>
      <c r="F52" s="8">
        <f t="shared" si="3"/>
        <v>128.3996627</v>
      </c>
      <c r="G52" s="8">
        <f t="shared" si="4"/>
        <v>526.6068793</v>
      </c>
      <c r="L52" s="12">
        <f t="shared" si="5"/>
        <v>10.78574334</v>
      </c>
      <c r="M52" s="8">
        <f t="shared" si="6"/>
        <v>499.4318972</v>
      </c>
      <c r="O52" s="8">
        <f t="shared" si="7"/>
        <v>68.18926679</v>
      </c>
      <c r="P52" s="13">
        <f t="shared" si="8"/>
        <v>71.14801821</v>
      </c>
      <c r="Q52" s="8">
        <f t="shared" si="9"/>
        <v>53.54773764</v>
      </c>
      <c r="R52" s="14">
        <f t="shared" si="10"/>
        <v>85.78954736</v>
      </c>
      <c r="U52" s="22">
        <v>26.0</v>
      </c>
      <c r="V52" s="22">
        <v>68.64287492297666</v>
      </c>
      <c r="W52" s="22">
        <v>2.3571250770233405</v>
      </c>
      <c r="X52" s="22">
        <v>0.2903973937893342</v>
      </c>
      <c r="Z52" s="22">
        <v>13.28125</v>
      </c>
      <c r="AA52" s="22">
        <v>38.0</v>
      </c>
    </row>
    <row r="53">
      <c r="A53" s="7">
        <v>22.597973</v>
      </c>
      <c r="B53" s="7">
        <v>79.0</v>
      </c>
      <c r="D53" s="8">
        <f t="shared" si="1"/>
        <v>68.78435706</v>
      </c>
      <c r="E53" s="8">
        <f t="shared" si="2"/>
        <v>115.1816993</v>
      </c>
      <c r="F53" s="8">
        <f t="shared" si="3"/>
        <v>104.3593607</v>
      </c>
      <c r="G53" s="8">
        <f t="shared" si="4"/>
        <v>438.8152127</v>
      </c>
      <c r="L53" s="12">
        <f t="shared" si="5"/>
        <v>9.206160566</v>
      </c>
      <c r="M53" s="8">
        <f t="shared" si="6"/>
        <v>510.6683837</v>
      </c>
      <c r="O53" s="8">
        <f t="shared" si="7"/>
        <v>67.34748625</v>
      </c>
      <c r="P53" s="13">
        <f t="shared" si="8"/>
        <v>70.22122786</v>
      </c>
      <c r="Q53" s="8">
        <f t="shared" si="9"/>
        <v>52.66729719</v>
      </c>
      <c r="R53" s="14">
        <f t="shared" si="10"/>
        <v>84.90141692</v>
      </c>
      <c r="U53" s="22">
        <v>27.0</v>
      </c>
      <c r="V53" s="22">
        <v>70.69441715545682</v>
      </c>
      <c r="W53" s="22">
        <v>0.3055828445431814</v>
      </c>
      <c r="X53" s="22">
        <v>0.037647752555471384</v>
      </c>
      <c r="Z53" s="22">
        <v>13.802083333333334</v>
      </c>
      <c r="AA53" s="22">
        <v>38.0</v>
      </c>
    </row>
    <row r="54">
      <c r="A54" s="7">
        <v>22.687971</v>
      </c>
      <c r="B54" s="7">
        <v>79.0</v>
      </c>
      <c r="D54" s="8">
        <f t="shared" si="1"/>
        <v>68.46602137</v>
      </c>
      <c r="E54" s="8">
        <f t="shared" si="2"/>
        <v>108.4501055</v>
      </c>
      <c r="F54" s="8">
        <f t="shared" si="3"/>
        <v>110.9647058</v>
      </c>
      <c r="G54" s="8">
        <f t="shared" si="4"/>
        <v>438.8152127</v>
      </c>
      <c r="L54" s="12">
        <f t="shared" si="5"/>
        <v>8.668122544</v>
      </c>
      <c r="M54" s="8">
        <f t="shared" si="6"/>
        <v>514.7440281</v>
      </c>
      <c r="O54" s="8">
        <f t="shared" si="7"/>
        <v>67.04391864</v>
      </c>
      <c r="P54" s="13">
        <f t="shared" si="8"/>
        <v>69.88812411</v>
      </c>
      <c r="Q54" s="8">
        <f t="shared" si="9"/>
        <v>52.3502714</v>
      </c>
      <c r="R54" s="14">
        <f t="shared" si="10"/>
        <v>84.58177135</v>
      </c>
      <c r="U54" s="22">
        <v>28.0</v>
      </c>
      <c r="V54" s="22">
        <v>72.78133080573836</v>
      </c>
      <c r="W54" s="22">
        <v>-3.7813308057383637</v>
      </c>
      <c r="X54" s="22">
        <v>-0.4658592883956962</v>
      </c>
      <c r="Z54" s="22">
        <v>14.322916666666668</v>
      </c>
      <c r="AA54" s="22">
        <v>39.0</v>
      </c>
    </row>
    <row r="55">
      <c r="A55" s="7">
        <v>22.587973</v>
      </c>
      <c r="B55" s="7">
        <v>80.0</v>
      </c>
      <c r="D55" s="8">
        <f t="shared" si="1"/>
        <v>68.81972847</v>
      </c>
      <c r="E55" s="8">
        <f t="shared" si="2"/>
        <v>115.9421819</v>
      </c>
      <c r="F55" s="8">
        <f t="shared" si="3"/>
        <v>124.9984714</v>
      </c>
      <c r="G55" s="8">
        <f t="shared" si="4"/>
        <v>481.711046</v>
      </c>
      <c r="L55" s="12">
        <f t="shared" si="5"/>
        <v>9.266943877</v>
      </c>
      <c r="M55" s="8">
        <f t="shared" si="6"/>
        <v>510.2165242</v>
      </c>
      <c r="O55" s="8">
        <f t="shared" si="7"/>
        <v>67.38119882</v>
      </c>
      <c r="P55" s="13">
        <f t="shared" si="8"/>
        <v>70.25825813</v>
      </c>
      <c r="Q55" s="8">
        <f t="shared" si="9"/>
        <v>52.70252063</v>
      </c>
      <c r="R55" s="14">
        <f t="shared" si="10"/>
        <v>84.93693632</v>
      </c>
      <c r="U55" s="22">
        <v>29.0</v>
      </c>
      <c r="V55" s="22">
        <v>73.59487341517016</v>
      </c>
      <c r="W55" s="22">
        <v>-4.594873415170156</v>
      </c>
      <c r="X55" s="22">
        <v>-0.5660875944022286</v>
      </c>
      <c r="Z55" s="22">
        <v>14.84375</v>
      </c>
      <c r="AA55" s="22">
        <v>39.0</v>
      </c>
    </row>
    <row r="56">
      <c r="A56" s="7">
        <v>22.297972</v>
      </c>
      <c r="B56" s="7">
        <v>81.0</v>
      </c>
      <c r="D56" s="8">
        <f t="shared" si="1"/>
        <v>69.84550313</v>
      </c>
      <c r="E56" s="8">
        <f t="shared" si="2"/>
        <v>139.0847505</v>
      </c>
      <c r="F56" s="8">
        <f t="shared" si="3"/>
        <v>124.4228005</v>
      </c>
      <c r="G56" s="8">
        <f t="shared" si="4"/>
        <v>526.6068793</v>
      </c>
      <c r="L56" s="12">
        <f t="shared" si="5"/>
        <v>11.11666656</v>
      </c>
      <c r="M56" s="8">
        <f t="shared" si="6"/>
        <v>497.1995553</v>
      </c>
      <c r="O56" s="8">
        <f t="shared" si="7"/>
        <v>68.35737643</v>
      </c>
      <c r="P56" s="13">
        <f t="shared" si="8"/>
        <v>71.33362983</v>
      </c>
      <c r="Q56" s="8">
        <f t="shared" si="9"/>
        <v>53.72379285</v>
      </c>
      <c r="R56" s="14">
        <f t="shared" si="10"/>
        <v>85.9672134</v>
      </c>
      <c r="U56" s="22">
        <v>30.0</v>
      </c>
      <c r="V56" s="22">
        <v>74.33767672614094</v>
      </c>
      <c r="W56" s="22">
        <v>-1.3376767261409412</v>
      </c>
      <c r="X56" s="22">
        <v>-0.16480153674939318</v>
      </c>
      <c r="Z56" s="22">
        <v>15.364583333333334</v>
      </c>
      <c r="AA56" s="22">
        <v>39.0</v>
      </c>
    </row>
    <row r="57">
      <c r="A57" s="7">
        <v>20.837973</v>
      </c>
      <c r="B57" s="7">
        <v>86.0</v>
      </c>
      <c r="D57" s="8">
        <f t="shared" si="1"/>
        <v>75.00972659</v>
      </c>
      <c r="E57" s="8">
        <f t="shared" si="2"/>
        <v>287.5616648</v>
      </c>
      <c r="F57" s="8">
        <f t="shared" si="3"/>
        <v>120.7861096</v>
      </c>
      <c r="G57" s="8">
        <f t="shared" si="4"/>
        <v>781.086046</v>
      </c>
      <c r="L57" s="12">
        <f t="shared" si="5"/>
        <v>22.98402329</v>
      </c>
      <c r="M57" s="8">
        <f t="shared" si="6"/>
        <v>434.2211187</v>
      </c>
      <c r="O57" s="8">
        <f t="shared" si="7"/>
        <v>73.2360892</v>
      </c>
      <c r="P57" s="13">
        <f t="shared" si="8"/>
        <v>76.78336398</v>
      </c>
      <c r="Q57" s="8">
        <f t="shared" si="9"/>
        <v>58.85915971</v>
      </c>
      <c r="R57" s="14">
        <f t="shared" si="10"/>
        <v>91.16029347</v>
      </c>
      <c r="U57" s="22">
        <v>31.0</v>
      </c>
      <c r="V57" s="22">
        <v>75.823276273799</v>
      </c>
      <c r="W57" s="22">
        <v>-1.8232762737989958</v>
      </c>
      <c r="X57" s="22">
        <v>-0.22462731538107258</v>
      </c>
      <c r="Z57" s="22">
        <v>15.885416666666668</v>
      </c>
      <c r="AA57" s="22">
        <v>39.0</v>
      </c>
    </row>
    <row r="58">
      <c r="A58" s="7">
        <v>22.597973</v>
      </c>
      <c r="B58" s="7">
        <v>79.0</v>
      </c>
      <c r="D58" s="8">
        <f t="shared" si="1"/>
        <v>68.78435706</v>
      </c>
      <c r="E58" s="8">
        <f t="shared" si="2"/>
        <v>115.1816993</v>
      </c>
      <c r="F58" s="8">
        <f t="shared" si="3"/>
        <v>104.3593607</v>
      </c>
      <c r="G58" s="8">
        <f t="shared" si="4"/>
        <v>438.8152127</v>
      </c>
      <c r="L58" s="12">
        <f t="shared" si="5"/>
        <v>9.206160566</v>
      </c>
      <c r="M58" s="8">
        <f t="shared" si="6"/>
        <v>510.6683837</v>
      </c>
      <c r="O58" s="8">
        <f t="shared" si="7"/>
        <v>67.34748625</v>
      </c>
      <c r="P58" s="13">
        <f t="shared" si="8"/>
        <v>70.22122786</v>
      </c>
      <c r="Q58" s="8">
        <f t="shared" si="9"/>
        <v>52.66729719</v>
      </c>
      <c r="R58" s="14">
        <f t="shared" si="10"/>
        <v>84.90141692</v>
      </c>
      <c r="U58" s="22">
        <v>32.0</v>
      </c>
      <c r="V58" s="22">
        <v>67.01578616697131</v>
      </c>
      <c r="W58" s="22">
        <v>-1.01578616697131</v>
      </c>
      <c r="X58" s="22">
        <v>-0.12514467662795348</v>
      </c>
      <c r="Z58" s="22">
        <v>16.406250000000004</v>
      </c>
      <c r="AA58" s="22">
        <v>40.0</v>
      </c>
    </row>
    <row r="59">
      <c r="A59" s="7">
        <v>24.357971</v>
      </c>
      <c r="B59" s="7">
        <v>69.0</v>
      </c>
      <c r="D59" s="8">
        <f t="shared" si="1"/>
        <v>62.5589946</v>
      </c>
      <c r="E59" s="8">
        <f t="shared" si="2"/>
        <v>20.31224915</v>
      </c>
      <c r="F59" s="8">
        <f t="shared" si="3"/>
        <v>41.48655058</v>
      </c>
      <c r="G59" s="8">
        <f t="shared" si="4"/>
        <v>119.8568793</v>
      </c>
      <c r="L59" s="12">
        <f t="shared" si="5"/>
        <v>1.623502938</v>
      </c>
      <c r="M59" s="8">
        <f t="shared" si="6"/>
        <v>593.3107512</v>
      </c>
      <c r="O59" s="8">
        <f t="shared" si="7"/>
        <v>61.3467393</v>
      </c>
      <c r="P59" s="13">
        <f t="shared" si="8"/>
        <v>63.7712499</v>
      </c>
      <c r="Q59" s="8">
        <f t="shared" si="9"/>
        <v>46.4604051</v>
      </c>
      <c r="R59" s="14">
        <f t="shared" si="10"/>
        <v>78.6575841</v>
      </c>
      <c r="U59" s="22">
        <v>33.0</v>
      </c>
      <c r="V59" s="22">
        <v>58.84499219199385</v>
      </c>
      <c r="W59" s="22">
        <v>0.15500780800614677</v>
      </c>
      <c r="X59" s="22">
        <v>0.01909693460935369</v>
      </c>
      <c r="Z59" s="22">
        <v>16.927083333333336</v>
      </c>
      <c r="AA59" s="22">
        <v>40.0</v>
      </c>
    </row>
    <row r="60">
      <c r="A60" s="7">
        <v>26.487972</v>
      </c>
      <c r="B60" s="7">
        <v>59.0</v>
      </c>
      <c r="D60" s="8">
        <f t="shared" si="1"/>
        <v>55.02487907</v>
      </c>
      <c r="E60" s="8">
        <f t="shared" si="2"/>
        <v>9.163965655</v>
      </c>
      <c r="F60" s="8">
        <f t="shared" si="3"/>
        <v>15.80158641</v>
      </c>
      <c r="G60" s="8">
        <f t="shared" si="4"/>
        <v>0.8985460069</v>
      </c>
      <c r="L60" s="12">
        <f t="shared" si="5"/>
        <v>0.7324508995</v>
      </c>
      <c r="M60" s="8">
        <f t="shared" si="6"/>
        <v>701.6126607</v>
      </c>
      <c r="O60" s="8">
        <f t="shared" si="7"/>
        <v>53.84181556</v>
      </c>
      <c r="P60" s="13">
        <f t="shared" si="8"/>
        <v>56.20794258</v>
      </c>
      <c r="Q60" s="8">
        <f t="shared" si="9"/>
        <v>38.92846145</v>
      </c>
      <c r="R60" s="14">
        <f t="shared" si="10"/>
        <v>71.12129669</v>
      </c>
      <c r="U60" s="22">
        <v>34.0</v>
      </c>
      <c r="V60" s="22">
        <v>50.56808042647046</v>
      </c>
      <c r="W60" s="22">
        <v>-1.568080426470459</v>
      </c>
      <c r="X60" s="22">
        <v>-0.19318723199625096</v>
      </c>
      <c r="Z60" s="22">
        <v>17.447916666666668</v>
      </c>
      <c r="AA60" s="22">
        <v>41.0</v>
      </c>
    </row>
    <row r="61">
      <c r="A61" s="7">
        <v>28.867971</v>
      </c>
      <c r="B61" s="7">
        <v>49.0</v>
      </c>
      <c r="D61" s="8">
        <f t="shared" si="1"/>
        <v>46.60648517</v>
      </c>
      <c r="E61" s="8">
        <f t="shared" si="2"/>
        <v>131.0017173</v>
      </c>
      <c r="F61" s="8">
        <f t="shared" si="3"/>
        <v>5.728913242</v>
      </c>
      <c r="G61" s="8">
        <f t="shared" si="4"/>
        <v>81.94021267</v>
      </c>
      <c r="L61" s="12">
        <f t="shared" si="5"/>
        <v>10.47061166</v>
      </c>
      <c r="M61" s="8">
        <f t="shared" si="6"/>
        <v>833.3597497</v>
      </c>
      <c r="O61" s="8">
        <f t="shared" si="7"/>
        <v>45.13549124</v>
      </c>
      <c r="P61" s="13">
        <f t="shared" si="8"/>
        <v>48.0774791</v>
      </c>
      <c r="Q61" s="8">
        <f t="shared" si="9"/>
        <v>30.48634732</v>
      </c>
      <c r="R61" s="14">
        <f t="shared" si="10"/>
        <v>62.72662302</v>
      </c>
      <c r="U61" s="22">
        <v>35.0</v>
      </c>
      <c r="V61" s="22">
        <v>43.741393253661954</v>
      </c>
      <c r="W61" s="22">
        <v>-0.7413932536619541</v>
      </c>
      <c r="X61" s="22">
        <v>-0.09133951809986803</v>
      </c>
      <c r="Z61" s="22">
        <v>17.968750000000004</v>
      </c>
      <c r="AA61" s="22">
        <v>41.0</v>
      </c>
    </row>
    <row r="62">
      <c r="A62" s="7">
        <v>30.167973</v>
      </c>
      <c r="B62" s="7">
        <v>45.0</v>
      </c>
      <c r="D62" s="8">
        <f t="shared" si="1"/>
        <v>42.00819378</v>
      </c>
      <c r="E62" s="8">
        <f t="shared" si="2"/>
        <v>257.406392</v>
      </c>
      <c r="F62" s="8">
        <f t="shared" si="3"/>
        <v>8.95090445</v>
      </c>
      <c r="G62" s="8">
        <f t="shared" si="4"/>
        <v>170.3568793</v>
      </c>
      <c r="L62" s="12">
        <f t="shared" si="5"/>
        <v>20.57379419</v>
      </c>
      <c r="M62" s="8">
        <f t="shared" si="6"/>
        <v>910.1065949</v>
      </c>
      <c r="O62" s="8">
        <f t="shared" si="7"/>
        <v>40.28870218</v>
      </c>
      <c r="P62" s="13">
        <f t="shared" si="8"/>
        <v>43.72768539</v>
      </c>
      <c r="Q62" s="8">
        <f t="shared" si="9"/>
        <v>25.86348343</v>
      </c>
      <c r="R62" s="14">
        <f t="shared" si="10"/>
        <v>58.15290414</v>
      </c>
      <c r="U62" s="22">
        <v>36.0</v>
      </c>
      <c r="V62" s="22">
        <v>39.00163034256033</v>
      </c>
      <c r="W62" s="22">
        <v>-1.0016303425603326</v>
      </c>
      <c r="X62" s="22">
        <v>-0.12340068155702641</v>
      </c>
      <c r="Z62" s="22">
        <v>18.489583333333336</v>
      </c>
      <c r="AA62" s="22">
        <v>41.0</v>
      </c>
    </row>
    <row r="63">
      <c r="A63" s="7">
        <v>31.027971</v>
      </c>
      <c r="B63" s="7">
        <v>41.0</v>
      </c>
      <c r="D63" s="8">
        <f t="shared" si="1"/>
        <v>38.96625892</v>
      </c>
      <c r="E63" s="8">
        <f t="shared" si="2"/>
        <v>364.2686934</v>
      </c>
      <c r="F63" s="8">
        <f t="shared" si="3"/>
        <v>4.136102761</v>
      </c>
      <c r="G63" s="8">
        <f t="shared" si="4"/>
        <v>290.773546</v>
      </c>
      <c r="L63" s="12">
        <f t="shared" si="5"/>
        <v>29.11500786</v>
      </c>
      <c r="M63" s="8">
        <f t="shared" si="6"/>
        <v>962.7349844</v>
      </c>
      <c r="O63" s="8">
        <f t="shared" si="7"/>
        <v>37.06181489</v>
      </c>
      <c r="P63" s="13">
        <f t="shared" si="8"/>
        <v>40.87070296</v>
      </c>
      <c r="Q63" s="8">
        <f t="shared" si="9"/>
        <v>22.80080415</v>
      </c>
      <c r="R63" s="14">
        <f t="shared" si="10"/>
        <v>55.1317137</v>
      </c>
      <c r="U63" s="22">
        <v>37.0</v>
      </c>
      <c r="V63" s="22">
        <v>34.75706374353628</v>
      </c>
      <c r="W63" s="22">
        <v>1.2429362564637216</v>
      </c>
      <c r="X63" s="22">
        <v>0.15312952759348294</v>
      </c>
      <c r="Z63" s="22">
        <v>19.010416666666668</v>
      </c>
      <c r="AA63" s="22">
        <v>41.0</v>
      </c>
    </row>
    <row r="64">
      <c r="A64" s="7">
        <v>30.847973</v>
      </c>
      <c r="B64" s="7">
        <v>42.0</v>
      </c>
      <c r="D64" s="8">
        <f t="shared" si="1"/>
        <v>39.60293737</v>
      </c>
      <c r="E64" s="8">
        <f t="shared" si="2"/>
        <v>340.3709867</v>
      </c>
      <c r="F64" s="8">
        <f t="shared" si="3"/>
        <v>5.745909248</v>
      </c>
      <c r="G64" s="8">
        <f t="shared" si="4"/>
        <v>257.6693793</v>
      </c>
      <c r="L64" s="12">
        <f t="shared" si="5"/>
        <v>27.20492904</v>
      </c>
      <c r="M64" s="8">
        <f t="shared" si="6"/>
        <v>951.5974382</v>
      </c>
      <c r="O64" s="8">
        <f t="shared" si="7"/>
        <v>37.7382612</v>
      </c>
      <c r="P64" s="13">
        <f t="shared" si="8"/>
        <v>41.46761354</v>
      </c>
      <c r="Q64" s="8">
        <f t="shared" si="9"/>
        <v>23.44211938</v>
      </c>
      <c r="R64" s="14">
        <f t="shared" si="10"/>
        <v>55.76375537</v>
      </c>
      <c r="U64" s="22">
        <v>38.0</v>
      </c>
      <c r="V64" s="22">
        <v>33.05923568906995</v>
      </c>
      <c r="W64" s="22">
        <v>0.9407643109300494</v>
      </c>
      <c r="X64" s="22">
        <v>0.11590199719444078</v>
      </c>
      <c r="Z64" s="22">
        <v>19.531250000000004</v>
      </c>
      <c r="AA64" s="22">
        <v>41.0</v>
      </c>
    </row>
    <row r="65">
      <c r="A65" s="7">
        <v>30.177973</v>
      </c>
      <c r="B65" s="7">
        <v>46.0</v>
      </c>
      <c r="D65" s="8">
        <f t="shared" si="1"/>
        <v>41.97282236</v>
      </c>
      <c r="E65" s="8">
        <f t="shared" si="2"/>
        <v>258.5426333</v>
      </c>
      <c r="F65" s="8">
        <f t="shared" si="3"/>
        <v>16.21815972</v>
      </c>
      <c r="G65" s="8">
        <f t="shared" si="4"/>
        <v>145.2527127</v>
      </c>
      <c r="L65" s="12">
        <f t="shared" si="5"/>
        <v>20.66461088</v>
      </c>
      <c r="M65" s="8">
        <f t="shared" si="6"/>
        <v>910.7100544</v>
      </c>
      <c r="O65" s="8">
        <f t="shared" si="7"/>
        <v>40.25125969</v>
      </c>
      <c r="P65" s="13">
        <f t="shared" si="8"/>
        <v>43.69438504</v>
      </c>
      <c r="Q65" s="8">
        <f t="shared" si="9"/>
        <v>25.8278913</v>
      </c>
      <c r="R65" s="14">
        <f t="shared" si="10"/>
        <v>58.11775343</v>
      </c>
      <c r="U65" s="22">
        <v>39.0</v>
      </c>
      <c r="V65" s="22">
        <v>36.56099897712319</v>
      </c>
      <c r="W65" s="22">
        <v>2.439001022876809</v>
      </c>
      <c r="X65" s="22">
        <v>0.30048449587893133</v>
      </c>
      <c r="Z65" s="22">
        <v>20.052083333333336</v>
      </c>
      <c r="AA65" s="22">
        <v>42.0</v>
      </c>
    </row>
    <row r="66">
      <c r="A66" s="7">
        <v>29.347973</v>
      </c>
      <c r="B66" s="7">
        <v>50.0</v>
      </c>
      <c r="D66" s="8">
        <f t="shared" si="1"/>
        <v>44.90865004</v>
      </c>
      <c r="E66" s="8">
        <f t="shared" si="2"/>
        <v>172.7498387</v>
      </c>
      <c r="F66" s="8">
        <f t="shared" si="3"/>
        <v>25.9218444</v>
      </c>
      <c r="G66" s="8">
        <f t="shared" si="4"/>
        <v>64.83604601</v>
      </c>
      <c r="L66" s="12">
        <f t="shared" si="5"/>
        <v>13.80742568</v>
      </c>
      <c r="M66" s="8">
        <f t="shared" si="6"/>
        <v>861.3035192</v>
      </c>
      <c r="O66" s="8">
        <f t="shared" si="7"/>
        <v>43.35119271</v>
      </c>
      <c r="P66" s="13">
        <f t="shared" si="8"/>
        <v>46.46610737</v>
      </c>
      <c r="Q66" s="8">
        <f t="shared" si="9"/>
        <v>28.7803924</v>
      </c>
      <c r="R66" s="14">
        <f t="shared" si="10"/>
        <v>61.03690768</v>
      </c>
      <c r="U66" s="22">
        <v>40.0</v>
      </c>
      <c r="V66" s="22">
        <v>43.24619694158439</v>
      </c>
      <c r="W66" s="22">
        <v>4.753803058415613</v>
      </c>
      <c r="X66" s="22">
        <v>0.5856676984214149</v>
      </c>
      <c r="Z66" s="22">
        <v>20.572916666666668</v>
      </c>
      <c r="AA66" s="22">
        <v>42.0</v>
      </c>
    </row>
    <row r="67">
      <c r="A67" s="7">
        <v>28.467972</v>
      </c>
      <c r="B67" s="7">
        <v>54.0</v>
      </c>
      <c r="D67" s="8">
        <f t="shared" si="1"/>
        <v>48.02133834</v>
      </c>
      <c r="E67" s="8">
        <f t="shared" si="2"/>
        <v>100.615845</v>
      </c>
      <c r="F67" s="8">
        <f t="shared" si="3"/>
        <v>35.74439519</v>
      </c>
      <c r="G67" s="8">
        <f t="shared" si="4"/>
        <v>16.41937934</v>
      </c>
      <c r="L67" s="12">
        <f t="shared" si="5"/>
        <v>8.041951374</v>
      </c>
      <c r="M67" s="8">
        <f t="shared" si="6"/>
        <v>810.4254298</v>
      </c>
      <c r="O67" s="8">
        <f t="shared" si="7"/>
        <v>46.61661824</v>
      </c>
      <c r="P67" s="13">
        <f t="shared" si="8"/>
        <v>49.42605845</v>
      </c>
      <c r="Q67" s="8">
        <f t="shared" si="9"/>
        <v>31.90711296</v>
      </c>
      <c r="R67" s="14">
        <f t="shared" si="10"/>
        <v>64.13556373</v>
      </c>
      <c r="U67" s="22">
        <v>41.0</v>
      </c>
      <c r="V67" s="22">
        <v>46.07591390283673</v>
      </c>
      <c r="W67" s="22">
        <v>4.9240860971632685</v>
      </c>
      <c r="X67" s="22">
        <v>0.6066465387641998</v>
      </c>
      <c r="Z67" s="22">
        <v>21.093750000000004</v>
      </c>
      <c r="AA67" s="22">
        <v>42.0</v>
      </c>
    </row>
    <row r="68">
      <c r="A68" s="7">
        <v>27.127972</v>
      </c>
      <c r="B68" s="7">
        <v>60.0</v>
      </c>
      <c r="D68" s="8">
        <f t="shared" si="1"/>
        <v>52.76110833</v>
      </c>
      <c r="E68" s="8">
        <f t="shared" si="2"/>
        <v>27.99441648</v>
      </c>
      <c r="F68" s="8">
        <f t="shared" si="3"/>
        <v>52.40155261</v>
      </c>
      <c r="G68" s="8">
        <f t="shared" si="4"/>
        <v>3.79437934</v>
      </c>
      <c r="L68" s="12">
        <f t="shared" si="5"/>
        <v>2.237517719</v>
      </c>
      <c r="M68" s="8">
        <f t="shared" si="6"/>
        <v>735.9268648</v>
      </c>
      <c r="O68" s="8">
        <f t="shared" si="7"/>
        <v>51.52913976</v>
      </c>
      <c r="P68" s="13">
        <f t="shared" si="8"/>
        <v>53.9930769</v>
      </c>
      <c r="Q68" s="8">
        <f t="shared" si="9"/>
        <v>36.66102238</v>
      </c>
      <c r="R68" s="14">
        <f t="shared" si="10"/>
        <v>68.86119428</v>
      </c>
      <c r="U68" s="22">
        <v>42.0</v>
      </c>
      <c r="V68" s="22">
        <v>50.461969710208095</v>
      </c>
      <c r="W68" s="22">
        <v>4.538030289791905</v>
      </c>
      <c r="X68" s="22">
        <v>0.5590845313804181</v>
      </c>
      <c r="Z68" s="22">
        <v>21.614583333333336</v>
      </c>
      <c r="AA68" s="22">
        <v>42.0</v>
      </c>
    </row>
    <row r="69">
      <c r="A69" s="7">
        <v>24.477972</v>
      </c>
      <c r="B69" s="7">
        <v>72.0</v>
      </c>
      <c r="D69" s="8">
        <f t="shared" si="1"/>
        <v>62.13453405</v>
      </c>
      <c r="E69" s="8">
        <f t="shared" si="2"/>
        <v>16.66640383</v>
      </c>
      <c r="F69" s="8">
        <f t="shared" si="3"/>
        <v>97.32741846</v>
      </c>
      <c r="G69" s="8">
        <f t="shared" si="4"/>
        <v>194.5443793</v>
      </c>
      <c r="L69" s="12">
        <f t="shared" si="5"/>
        <v>1.332100418</v>
      </c>
      <c r="M69" s="8">
        <f t="shared" si="6"/>
        <v>599.1711132</v>
      </c>
      <c r="O69" s="8">
        <f t="shared" si="7"/>
        <v>60.93174743</v>
      </c>
      <c r="P69" s="13">
        <f t="shared" si="8"/>
        <v>63.33732066</v>
      </c>
      <c r="Q69" s="8">
        <f t="shared" si="9"/>
        <v>46.03665479</v>
      </c>
      <c r="R69" s="14">
        <f t="shared" si="10"/>
        <v>78.23241331</v>
      </c>
      <c r="U69" s="22">
        <v>43.0</v>
      </c>
      <c r="V69" s="22">
        <v>61.85156270511132</v>
      </c>
      <c r="W69" s="22">
        <v>6.14843729488868</v>
      </c>
      <c r="X69" s="22">
        <v>0.7574863903987631</v>
      </c>
      <c r="Z69" s="22">
        <v>22.135416666666668</v>
      </c>
      <c r="AA69" s="22">
        <v>42.0</v>
      </c>
    </row>
    <row r="70">
      <c r="A70" s="7">
        <v>21.967972</v>
      </c>
      <c r="B70" s="7">
        <v>86.0</v>
      </c>
      <c r="D70" s="8">
        <f t="shared" si="1"/>
        <v>71.01275992</v>
      </c>
      <c r="E70" s="8">
        <f t="shared" si="2"/>
        <v>167.9791375</v>
      </c>
      <c r="F70" s="8">
        <f t="shared" si="3"/>
        <v>224.6173653</v>
      </c>
      <c r="G70" s="8">
        <f t="shared" si="4"/>
        <v>781.086046</v>
      </c>
      <c r="L70" s="12">
        <f t="shared" si="5"/>
        <v>13.42611648</v>
      </c>
      <c r="M70" s="8">
        <f t="shared" si="6"/>
        <v>482.5917938</v>
      </c>
      <c r="O70" s="8">
        <f t="shared" si="7"/>
        <v>69.4649386</v>
      </c>
      <c r="P70" s="13">
        <f t="shared" si="8"/>
        <v>72.56058123</v>
      </c>
      <c r="Q70" s="8">
        <f t="shared" si="9"/>
        <v>54.88542995</v>
      </c>
      <c r="R70" s="14">
        <f t="shared" si="10"/>
        <v>87.14008988</v>
      </c>
      <c r="U70" s="22">
        <v>44.0</v>
      </c>
      <c r="V70" s="22">
        <v>68.11230719309772</v>
      </c>
      <c r="W70" s="22">
        <v>8.88769280690228</v>
      </c>
      <c r="X70" s="22">
        <v>1.0949621863868013</v>
      </c>
      <c r="Z70" s="22">
        <v>22.656250000000004</v>
      </c>
      <c r="AA70" s="22">
        <v>42.0</v>
      </c>
    </row>
    <row r="71">
      <c r="A71" s="7">
        <v>22.007973</v>
      </c>
      <c r="B71" s="7">
        <v>89.0</v>
      </c>
      <c r="D71" s="8">
        <f t="shared" si="1"/>
        <v>70.87127071</v>
      </c>
      <c r="E71" s="8">
        <f t="shared" si="2"/>
        <v>164.3315649</v>
      </c>
      <c r="F71" s="8">
        <f t="shared" si="3"/>
        <v>328.6508258</v>
      </c>
      <c r="G71" s="8">
        <f t="shared" si="4"/>
        <v>957.773546</v>
      </c>
      <c r="L71" s="12">
        <f t="shared" si="5"/>
        <v>13.13457591</v>
      </c>
      <c r="M71" s="8">
        <f t="shared" si="6"/>
        <v>484.3508756</v>
      </c>
      <c r="O71" s="8">
        <f t="shared" si="7"/>
        <v>69.33085754</v>
      </c>
      <c r="P71" s="13">
        <f t="shared" si="8"/>
        <v>72.41168387</v>
      </c>
      <c r="Q71" s="8">
        <f t="shared" si="9"/>
        <v>54.74465005</v>
      </c>
      <c r="R71" s="14">
        <f t="shared" si="10"/>
        <v>86.99789136</v>
      </c>
      <c r="U71" s="22">
        <v>45.0</v>
      </c>
      <c r="V71" s="22">
        <v>70.37607439524439</v>
      </c>
      <c r="W71" s="22">
        <v>11.623925604755613</v>
      </c>
      <c r="X71" s="22">
        <v>1.432065584523377</v>
      </c>
      <c r="Z71" s="22">
        <v>23.177083333333336</v>
      </c>
      <c r="AA71" s="22">
        <v>42.0</v>
      </c>
    </row>
    <row r="72">
      <c r="A72" s="7">
        <v>22.487972</v>
      </c>
      <c r="B72" s="7">
        <v>87.0</v>
      </c>
      <c r="D72" s="8">
        <f t="shared" si="1"/>
        <v>69.17344619</v>
      </c>
      <c r="E72" s="8">
        <f t="shared" si="2"/>
        <v>123.6847118</v>
      </c>
      <c r="F72" s="8">
        <f t="shared" si="3"/>
        <v>317.7860207</v>
      </c>
      <c r="G72" s="8">
        <f t="shared" si="4"/>
        <v>837.9818793</v>
      </c>
      <c r="L72" s="12">
        <f t="shared" si="5"/>
        <v>9.885783274</v>
      </c>
      <c r="M72" s="8">
        <f t="shared" si="6"/>
        <v>505.7088847</v>
      </c>
      <c r="O72" s="8">
        <f t="shared" si="7"/>
        <v>67.71813529</v>
      </c>
      <c r="P72" s="13">
        <f t="shared" si="8"/>
        <v>70.62875709</v>
      </c>
      <c r="Q72" s="8">
        <f t="shared" si="9"/>
        <v>53.05473188</v>
      </c>
      <c r="R72" s="14">
        <f t="shared" si="10"/>
        <v>85.2921605</v>
      </c>
      <c r="U72" s="22">
        <v>46.0</v>
      </c>
      <c r="V72" s="22">
        <v>71.01275991566926</v>
      </c>
      <c r="W72" s="22">
        <v>12.987240084330736</v>
      </c>
      <c r="X72" s="22">
        <v>1.600025687974416</v>
      </c>
      <c r="Z72" s="22">
        <v>23.697916666666668</v>
      </c>
      <c r="AA72" s="22">
        <v>43.0</v>
      </c>
    </row>
    <row r="73">
      <c r="A73" s="7">
        <v>22.197971</v>
      </c>
      <c r="B73" s="7">
        <v>89.0</v>
      </c>
      <c r="D73" s="8">
        <f t="shared" si="1"/>
        <v>70.19922084</v>
      </c>
      <c r="E73" s="8">
        <f t="shared" si="2"/>
        <v>147.5529497</v>
      </c>
      <c r="F73" s="8">
        <f t="shared" si="3"/>
        <v>353.4692969</v>
      </c>
      <c r="G73" s="8">
        <f t="shared" si="4"/>
        <v>957.773546</v>
      </c>
      <c r="L73" s="12">
        <f t="shared" si="5"/>
        <v>11.79350674</v>
      </c>
      <c r="M73" s="8">
        <f t="shared" si="6"/>
        <v>492.7499165</v>
      </c>
      <c r="O73" s="8">
        <f t="shared" si="7"/>
        <v>68.69335404</v>
      </c>
      <c r="P73" s="13">
        <f t="shared" si="8"/>
        <v>71.70508765</v>
      </c>
      <c r="Q73" s="8">
        <f t="shared" si="9"/>
        <v>54.07586338</v>
      </c>
      <c r="R73" s="14">
        <f t="shared" si="10"/>
        <v>86.32257831</v>
      </c>
      <c r="U73" s="22">
        <v>47.0</v>
      </c>
      <c r="V73" s="22">
        <v>71.18961346753439</v>
      </c>
      <c r="W73" s="22">
        <v>13.810386532465614</v>
      </c>
      <c r="X73" s="22">
        <v>1.7014371852154462</v>
      </c>
      <c r="Z73" s="22">
        <v>24.218750000000004</v>
      </c>
      <c r="AA73" s="22">
        <v>43.0</v>
      </c>
    </row>
    <row r="74">
      <c r="A74" s="7">
        <v>22.237972</v>
      </c>
      <c r="B74" s="7">
        <v>87.0</v>
      </c>
      <c r="D74" s="8">
        <f t="shared" si="1"/>
        <v>70.05773164</v>
      </c>
      <c r="E74" s="8">
        <f t="shared" si="2"/>
        <v>144.1355911</v>
      </c>
      <c r="F74" s="8">
        <f t="shared" si="3"/>
        <v>287.0404574</v>
      </c>
      <c r="G74" s="8">
        <f t="shared" si="4"/>
        <v>837.9818793</v>
      </c>
      <c r="L74" s="12">
        <f t="shared" si="5"/>
        <v>11.52036655</v>
      </c>
      <c r="M74" s="8">
        <f t="shared" si="6"/>
        <v>494.5273987</v>
      </c>
      <c r="O74" s="8">
        <f t="shared" si="7"/>
        <v>68.55899861</v>
      </c>
      <c r="P74" s="13">
        <f t="shared" si="8"/>
        <v>71.55646466</v>
      </c>
      <c r="Q74" s="8">
        <f t="shared" si="9"/>
        <v>53.93503888</v>
      </c>
      <c r="R74" s="14">
        <f t="shared" si="10"/>
        <v>86.18042439</v>
      </c>
      <c r="U74" s="22">
        <v>48.0</v>
      </c>
      <c r="V74" s="22">
        <v>70.80053494600274</v>
      </c>
      <c r="W74" s="22">
        <v>12.199465053997258</v>
      </c>
      <c r="X74" s="22">
        <v>1.5029719431684545</v>
      </c>
      <c r="Z74" s="22">
        <v>24.739583333333336</v>
      </c>
      <c r="AA74" s="22">
        <v>44.0</v>
      </c>
    </row>
    <row r="75">
      <c r="A75" s="7">
        <v>22.397972</v>
      </c>
      <c r="B75" s="7">
        <v>85.0</v>
      </c>
      <c r="D75" s="8">
        <f t="shared" si="1"/>
        <v>69.49178895</v>
      </c>
      <c r="E75" s="8">
        <f t="shared" si="2"/>
        <v>130.8668646</v>
      </c>
      <c r="F75" s="8">
        <f t="shared" si="3"/>
        <v>240.50461</v>
      </c>
      <c r="G75" s="8">
        <f t="shared" si="4"/>
        <v>726.1902127</v>
      </c>
      <c r="L75" s="12">
        <f t="shared" si="5"/>
        <v>10.45983325</v>
      </c>
      <c r="M75" s="8">
        <f t="shared" si="6"/>
        <v>501.6691497</v>
      </c>
      <c r="O75" s="8">
        <f t="shared" si="7"/>
        <v>68.02108255</v>
      </c>
      <c r="P75" s="13">
        <f t="shared" si="8"/>
        <v>70.96249535</v>
      </c>
      <c r="Q75" s="8">
        <f t="shared" si="9"/>
        <v>53.37167734</v>
      </c>
      <c r="R75" s="14">
        <f t="shared" si="10"/>
        <v>85.61190056</v>
      </c>
      <c r="U75" s="22">
        <v>49.0</v>
      </c>
      <c r="V75" s="22">
        <v>71.04813133347064</v>
      </c>
      <c r="W75" s="22">
        <v>11.951868666529364</v>
      </c>
      <c r="X75" s="22">
        <v>1.4724681118982317</v>
      </c>
      <c r="Z75" s="22">
        <v>25.260416666666668</v>
      </c>
      <c r="AA75" s="22">
        <v>45.0</v>
      </c>
    </row>
    <row r="76">
      <c r="A76" s="7">
        <v>22.147972</v>
      </c>
      <c r="B76" s="7">
        <v>86.0</v>
      </c>
      <c r="D76" s="8">
        <f t="shared" si="1"/>
        <v>70.3760744</v>
      </c>
      <c r="E76" s="8">
        <f t="shared" si="2"/>
        <v>151.8807557</v>
      </c>
      <c r="F76" s="8">
        <f t="shared" si="3"/>
        <v>244.1070513</v>
      </c>
      <c r="G76" s="8">
        <f t="shared" si="4"/>
        <v>781.086046</v>
      </c>
      <c r="L76" s="12">
        <f t="shared" si="5"/>
        <v>12.13941653</v>
      </c>
      <c r="M76" s="8">
        <f t="shared" si="6"/>
        <v>490.5326637</v>
      </c>
      <c r="O76" s="8">
        <f t="shared" si="7"/>
        <v>68.86122145</v>
      </c>
      <c r="P76" s="13">
        <f t="shared" si="8"/>
        <v>71.89092734</v>
      </c>
      <c r="Q76" s="8">
        <f t="shared" si="9"/>
        <v>54.25187517</v>
      </c>
      <c r="R76" s="14">
        <f t="shared" si="10"/>
        <v>86.50027362</v>
      </c>
      <c r="U76" s="22">
        <v>50.0</v>
      </c>
      <c r="V76" s="22">
        <v>69.66864250207496</v>
      </c>
      <c r="W76" s="22">
        <v>11.33135749792504</v>
      </c>
      <c r="X76" s="22">
        <v>1.3960212453588345</v>
      </c>
      <c r="Z76" s="22">
        <v>25.781250000000004</v>
      </c>
      <c r="AA76" s="22">
        <v>45.0</v>
      </c>
    </row>
    <row r="77">
      <c r="A77" s="7">
        <v>22.387972</v>
      </c>
      <c r="B77" s="7">
        <v>84.0</v>
      </c>
      <c r="D77" s="8">
        <f t="shared" si="1"/>
        <v>69.52716037</v>
      </c>
      <c r="E77" s="8">
        <f t="shared" si="2"/>
        <v>131.677393</v>
      </c>
      <c r="F77" s="8">
        <f t="shared" si="3"/>
        <v>209.463087</v>
      </c>
      <c r="G77" s="8">
        <f t="shared" si="4"/>
        <v>673.2943793</v>
      </c>
      <c r="L77" s="12">
        <f t="shared" si="5"/>
        <v>10.52461658</v>
      </c>
      <c r="M77" s="8">
        <f t="shared" si="6"/>
        <v>501.2212903</v>
      </c>
      <c r="O77" s="8">
        <f t="shared" si="7"/>
        <v>68.05472665</v>
      </c>
      <c r="P77" s="13">
        <f t="shared" si="8"/>
        <v>70.99959409</v>
      </c>
      <c r="Q77" s="8">
        <f t="shared" si="9"/>
        <v>53.40689107</v>
      </c>
      <c r="R77" s="14">
        <f t="shared" si="10"/>
        <v>85.64742966</v>
      </c>
      <c r="U77" s="22">
        <v>51.0</v>
      </c>
      <c r="V77" s="22">
        <v>68.78435705704041</v>
      </c>
      <c r="W77" s="22">
        <v>10.21564294295959</v>
      </c>
      <c r="X77" s="22">
        <v>1.2585654089532616</v>
      </c>
      <c r="Z77" s="22">
        <v>26.302083333333336</v>
      </c>
      <c r="AA77" s="22">
        <v>45.0</v>
      </c>
    </row>
    <row r="78">
      <c r="A78" s="7">
        <v>22.577972</v>
      </c>
      <c r="B78" s="7">
        <v>83.0</v>
      </c>
      <c r="D78" s="8">
        <f t="shared" si="1"/>
        <v>68.85510343</v>
      </c>
      <c r="E78" s="8">
        <f t="shared" si="2"/>
        <v>116.7052432</v>
      </c>
      <c r="F78" s="8">
        <f t="shared" si="3"/>
        <v>200.078099</v>
      </c>
      <c r="G78" s="8">
        <f t="shared" si="4"/>
        <v>622.398546</v>
      </c>
      <c r="L78" s="12">
        <f t="shared" si="5"/>
        <v>9.327933296</v>
      </c>
      <c r="M78" s="8">
        <f t="shared" si="6"/>
        <v>509.7648196</v>
      </c>
      <c r="O78" s="8">
        <f t="shared" si="7"/>
        <v>67.41491122</v>
      </c>
      <c r="P78" s="13">
        <f t="shared" si="8"/>
        <v>70.29529564</v>
      </c>
      <c r="Q78" s="8">
        <f t="shared" si="9"/>
        <v>52.73774711</v>
      </c>
      <c r="R78" s="14">
        <f t="shared" si="10"/>
        <v>84.97245975</v>
      </c>
      <c r="U78" s="22">
        <v>52.0</v>
      </c>
      <c r="V78" s="22">
        <v>68.46602137111154</v>
      </c>
      <c r="W78" s="22">
        <v>10.533978628888462</v>
      </c>
      <c r="X78" s="22">
        <v>1.2977843093183734</v>
      </c>
      <c r="Z78" s="22">
        <v>26.82291666666667</v>
      </c>
      <c r="AA78" s="22">
        <v>46.0</v>
      </c>
    </row>
    <row r="79">
      <c r="A79" s="7">
        <v>22.777971</v>
      </c>
      <c r="B79" s="7">
        <v>82.0</v>
      </c>
      <c r="D79" s="8">
        <f t="shared" si="1"/>
        <v>68.14767861</v>
      </c>
      <c r="E79" s="8">
        <f t="shared" si="2"/>
        <v>101.921044</v>
      </c>
      <c r="F79" s="8">
        <f t="shared" si="3"/>
        <v>191.8868079</v>
      </c>
      <c r="G79" s="8">
        <f t="shared" si="4"/>
        <v>573.5027127</v>
      </c>
      <c r="L79" s="12">
        <f t="shared" si="5"/>
        <v>8.146272386</v>
      </c>
      <c r="M79" s="8">
        <f t="shared" si="6"/>
        <v>518.8359629</v>
      </c>
      <c r="O79" s="8">
        <f t="shared" si="7"/>
        <v>66.74004763</v>
      </c>
      <c r="P79" s="13">
        <f t="shared" si="8"/>
        <v>69.55530959</v>
      </c>
      <c r="Q79" s="8">
        <f t="shared" si="9"/>
        <v>52.03319922</v>
      </c>
      <c r="R79" s="14">
        <f t="shared" si="10"/>
        <v>84.262158</v>
      </c>
      <c r="U79" s="22">
        <v>53.0</v>
      </c>
      <c r="V79" s="22">
        <v>68.8197284748418</v>
      </c>
      <c r="W79" s="22">
        <v>11.180271525158204</v>
      </c>
      <c r="X79" s="22">
        <v>1.3774074801593135</v>
      </c>
      <c r="Z79" s="22">
        <v>27.343750000000004</v>
      </c>
      <c r="AA79" s="22">
        <v>46.0</v>
      </c>
    </row>
    <row r="80">
      <c r="A80" s="7">
        <v>20.917973</v>
      </c>
      <c r="B80" s="7">
        <v>87.0</v>
      </c>
      <c r="D80" s="8">
        <f t="shared" si="1"/>
        <v>74.72675525</v>
      </c>
      <c r="E80" s="8">
        <f t="shared" si="2"/>
        <v>278.0446835</v>
      </c>
      <c r="F80" s="8">
        <f t="shared" si="3"/>
        <v>150.6325368</v>
      </c>
      <c r="G80" s="8">
        <f t="shared" si="4"/>
        <v>837.9818793</v>
      </c>
      <c r="L80" s="12">
        <f t="shared" si="5"/>
        <v>22.2233568</v>
      </c>
      <c r="M80" s="8">
        <f t="shared" si="6"/>
        <v>437.5615944</v>
      </c>
      <c r="O80" s="8">
        <f t="shared" si="7"/>
        <v>72.97002598</v>
      </c>
      <c r="P80" s="13">
        <f t="shared" si="8"/>
        <v>76.48348451</v>
      </c>
      <c r="Q80" s="8">
        <f t="shared" si="9"/>
        <v>58.57803645</v>
      </c>
      <c r="R80" s="14">
        <f t="shared" si="10"/>
        <v>90.87547404</v>
      </c>
      <c r="U80" s="22">
        <v>54.0</v>
      </c>
      <c r="V80" s="22">
        <v>69.84550312822365</v>
      </c>
      <c r="W80" s="22">
        <v>11.154496871776345</v>
      </c>
      <c r="X80" s="22">
        <v>1.3742320474082574</v>
      </c>
      <c r="Z80" s="22">
        <v>27.864583333333336</v>
      </c>
      <c r="AA80" s="22">
        <v>46.0</v>
      </c>
    </row>
    <row r="81">
      <c r="A81" s="7">
        <v>19.997972</v>
      </c>
      <c r="B81" s="7">
        <v>91.0</v>
      </c>
      <c r="D81" s="8">
        <f t="shared" si="1"/>
        <v>77.98092922</v>
      </c>
      <c r="E81" s="8">
        <f t="shared" si="2"/>
        <v>397.1588985</v>
      </c>
      <c r="F81" s="8">
        <f t="shared" si="3"/>
        <v>169.4962039</v>
      </c>
      <c r="G81" s="8">
        <f t="shared" si="4"/>
        <v>1085.565213</v>
      </c>
      <c r="L81" s="12">
        <f t="shared" si="5"/>
        <v>31.74383268</v>
      </c>
      <c r="M81" s="8">
        <f t="shared" si="6"/>
        <v>399.9188841</v>
      </c>
      <c r="O81" s="8">
        <f t="shared" si="7"/>
        <v>76.02307347</v>
      </c>
      <c r="P81" s="13">
        <f t="shared" si="8"/>
        <v>79.93878498</v>
      </c>
      <c r="Q81" s="8">
        <f t="shared" si="9"/>
        <v>61.80909506</v>
      </c>
      <c r="R81" s="14">
        <f t="shared" si="10"/>
        <v>94.15276339</v>
      </c>
      <c r="U81" s="22">
        <v>55.0</v>
      </c>
      <c r="V81" s="22">
        <v>75.00972659008364</v>
      </c>
      <c r="W81" s="22">
        <v>10.990273409916355</v>
      </c>
      <c r="X81" s="22">
        <v>1.3539997458693727</v>
      </c>
      <c r="Z81" s="22">
        <v>28.38541666666667</v>
      </c>
      <c r="AA81" s="22">
        <v>46.0</v>
      </c>
    </row>
    <row r="82">
      <c r="A82" s="7">
        <v>22.717972</v>
      </c>
      <c r="B82" s="7">
        <v>75.0</v>
      </c>
      <c r="D82" s="8">
        <f t="shared" si="1"/>
        <v>68.35990358</v>
      </c>
      <c r="E82" s="8">
        <f t="shared" si="2"/>
        <v>106.2511582</v>
      </c>
      <c r="F82" s="8">
        <f t="shared" si="3"/>
        <v>44.09088046</v>
      </c>
      <c r="G82" s="8">
        <f t="shared" si="4"/>
        <v>287.2318793</v>
      </c>
      <c r="L82" s="12">
        <f t="shared" si="5"/>
        <v>8.492366663</v>
      </c>
      <c r="M82" s="8">
        <f t="shared" si="6"/>
        <v>516.1062518</v>
      </c>
      <c r="O82" s="8">
        <f t="shared" si="7"/>
        <v>66.94265834</v>
      </c>
      <c r="P82" s="13">
        <f t="shared" si="8"/>
        <v>69.77714882</v>
      </c>
      <c r="Q82" s="8">
        <f t="shared" si="9"/>
        <v>52.24458152</v>
      </c>
      <c r="R82" s="14">
        <f t="shared" si="10"/>
        <v>84.47522564</v>
      </c>
      <c r="U82" s="22">
        <v>56.0</v>
      </c>
      <c r="V82" s="22">
        <v>68.78435705704041</v>
      </c>
      <c r="W82" s="22">
        <v>10.21564294295959</v>
      </c>
      <c r="X82" s="22">
        <v>1.2585654089532616</v>
      </c>
      <c r="Z82" s="22">
        <v>28.906250000000004</v>
      </c>
      <c r="AA82" s="22">
        <v>46.0</v>
      </c>
    </row>
    <row r="83">
      <c r="A83" s="7">
        <v>24.917973</v>
      </c>
      <c r="B83" s="7">
        <v>63.0</v>
      </c>
      <c r="D83" s="8">
        <f t="shared" si="1"/>
        <v>60.57818813</v>
      </c>
      <c r="E83" s="8">
        <f t="shared" si="2"/>
        <v>6.381205429</v>
      </c>
      <c r="F83" s="8">
        <f t="shared" si="3"/>
        <v>5.865172748</v>
      </c>
      <c r="G83" s="8">
        <f t="shared" si="4"/>
        <v>24.48187934</v>
      </c>
      <c r="L83" s="12">
        <f t="shared" si="5"/>
        <v>0.5100324283</v>
      </c>
      <c r="M83" s="8">
        <f t="shared" si="6"/>
        <v>620.9053784</v>
      </c>
      <c r="O83" s="8">
        <f t="shared" si="7"/>
        <v>59.40252431</v>
      </c>
      <c r="P83" s="13">
        <f t="shared" si="8"/>
        <v>61.75385194</v>
      </c>
      <c r="Q83" s="8">
        <f t="shared" si="9"/>
        <v>44.48231268</v>
      </c>
      <c r="R83" s="14">
        <f t="shared" si="10"/>
        <v>76.67406358</v>
      </c>
      <c r="U83" s="22">
        <v>57.0</v>
      </c>
      <c r="V83" s="22">
        <v>62.55899459828075</v>
      </c>
      <c r="W83" s="22">
        <v>6.441005401719252</v>
      </c>
      <c r="X83" s="22">
        <v>0.7935307295633056</v>
      </c>
      <c r="Z83" s="22">
        <v>29.427083333333336</v>
      </c>
      <c r="AA83" s="22">
        <v>47.0</v>
      </c>
    </row>
    <row r="84">
      <c r="A84" s="7">
        <v>26.907972</v>
      </c>
      <c r="B84" s="7">
        <v>54.0</v>
      </c>
      <c r="D84" s="8">
        <f t="shared" si="1"/>
        <v>53.53927952</v>
      </c>
      <c r="E84" s="8">
        <f t="shared" si="2"/>
        <v>20.36539824</v>
      </c>
      <c r="F84" s="8">
        <f t="shared" si="3"/>
        <v>0.212263359</v>
      </c>
      <c r="G84" s="8">
        <f t="shared" si="4"/>
        <v>16.41937934</v>
      </c>
      <c r="L84" s="12">
        <f t="shared" si="5"/>
        <v>1.627751</v>
      </c>
      <c r="M84" s="8">
        <f t="shared" si="6"/>
        <v>724.0389572</v>
      </c>
      <c r="O84" s="8">
        <f t="shared" si="7"/>
        <v>52.32688674</v>
      </c>
      <c r="P84" s="13">
        <f t="shared" si="8"/>
        <v>54.75167231</v>
      </c>
      <c r="Q84" s="8">
        <f t="shared" si="9"/>
        <v>37.44067967</v>
      </c>
      <c r="R84" s="14">
        <f t="shared" si="10"/>
        <v>69.63787938</v>
      </c>
      <c r="U84" s="22">
        <v>58.0</v>
      </c>
      <c r="V84" s="22">
        <v>55.02487906944461</v>
      </c>
      <c r="W84" s="22">
        <v>3.9751209305553914</v>
      </c>
      <c r="X84" s="22">
        <v>0.4897341975965444</v>
      </c>
      <c r="Z84" s="22">
        <v>29.94791666666667</v>
      </c>
      <c r="AA84" s="22">
        <v>47.0</v>
      </c>
    </row>
    <row r="85">
      <c r="A85" s="7">
        <v>28.797972</v>
      </c>
      <c r="B85" s="7">
        <v>49.0</v>
      </c>
      <c r="D85" s="8">
        <f t="shared" si="1"/>
        <v>46.85408156</v>
      </c>
      <c r="E85" s="8">
        <f t="shared" si="2"/>
        <v>125.3952438</v>
      </c>
      <c r="F85" s="8">
        <f t="shared" si="3"/>
        <v>4.604965963</v>
      </c>
      <c r="G85" s="8">
        <f t="shared" si="4"/>
        <v>81.94021267</v>
      </c>
      <c r="L85" s="12">
        <f t="shared" si="5"/>
        <v>10.02250145</v>
      </c>
      <c r="M85" s="8">
        <f t="shared" si="6"/>
        <v>829.3231913</v>
      </c>
      <c r="O85" s="8">
        <f t="shared" si="7"/>
        <v>45.39508926</v>
      </c>
      <c r="P85" s="13">
        <f t="shared" si="8"/>
        <v>48.31307385</v>
      </c>
      <c r="Q85" s="8">
        <f t="shared" si="9"/>
        <v>30.73503445</v>
      </c>
      <c r="R85" s="14">
        <f t="shared" si="10"/>
        <v>62.97312866</v>
      </c>
      <c r="U85" s="22">
        <v>59.0</v>
      </c>
      <c r="V85" s="22">
        <v>46.606485169857464</v>
      </c>
      <c r="W85" s="22">
        <v>2.3935148301425357</v>
      </c>
      <c r="X85" s="22">
        <v>0.2948806049559629</v>
      </c>
      <c r="Z85" s="22">
        <v>30.468750000000004</v>
      </c>
      <c r="AA85" s="22">
        <v>47.0</v>
      </c>
    </row>
    <row r="86">
      <c r="A86" s="7">
        <v>30.487972</v>
      </c>
      <c r="B86" s="7">
        <v>42.0</v>
      </c>
      <c r="D86" s="8">
        <f t="shared" si="1"/>
        <v>40.87631195</v>
      </c>
      <c r="E86" s="8">
        <f t="shared" si="2"/>
        <v>295.0071227</v>
      </c>
      <c r="F86" s="8">
        <f t="shared" si="3"/>
        <v>1.262674836</v>
      </c>
      <c r="G86" s="8">
        <f t="shared" si="4"/>
        <v>257.6693793</v>
      </c>
      <c r="L86" s="12">
        <f t="shared" si="5"/>
        <v>23.57911852</v>
      </c>
      <c r="M86" s="8">
        <f t="shared" si="6"/>
        <v>929.5164367</v>
      </c>
      <c r="O86" s="8">
        <f t="shared" si="7"/>
        <v>39.08955831</v>
      </c>
      <c r="P86" s="13">
        <f t="shared" si="8"/>
        <v>42.66306559</v>
      </c>
      <c r="Q86" s="8">
        <f t="shared" si="9"/>
        <v>24.72429939</v>
      </c>
      <c r="R86" s="14">
        <f t="shared" si="10"/>
        <v>57.02832451</v>
      </c>
      <c r="U86" s="22">
        <v>60.0</v>
      </c>
      <c r="V86" s="22">
        <v>42.00819378139424</v>
      </c>
      <c r="W86" s="22">
        <v>2.9918062186057597</v>
      </c>
      <c r="X86" s="22">
        <v>0.3685899985006322</v>
      </c>
      <c r="Z86" s="22">
        <v>30.989583333333336</v>
      </c>
      <c r="AA86" s="22">
        <v>48.0</v>
      </c>
    </row>
    <row r="87">
      <c r="A87" s="7">
        <v>31.437971</v>
      </c>
      <c r="B87" s="7">
        <v>39.0</v>
      </c>
      <c r="D87" s="8">
        <f t="shared" si="1"/>
        <v>37.51603079</v>
      </c>
      <c r="E87" s="8">
        <f t="shared" si="2"/>
        <v>421.7294539</v>
      </c>
      <c r="F87" s="8">
        <f t="shared" si="3"/>
        <v>2.202164602</v>
      </c>
      <c r="G87" s="8">
        <f t="shared" si="4"/>
        <v>362.9818793</v>
      </c>
      <c r="L87" s="12">
        <f t="shared" si="5"/>
        <v>33.70769047</v>
      </c>
      <c r="M87" s="8">
        <f t="shared" si="6"/>
        <v>988.3460206</v>
      </c>
      <c r="O87" s="8">
        <f t="shared" si="7"/>
        <v>35.51920602</v>
      </c>
      <c r="P87" s="13">
        <f t="shared" si="8"/>
        <v>39.51285557</v>
      </c>
      <c r="Q87" s="8">
        <f t="shared" si="9"/>
        <v>21.33943257</v>
      </c>
      <c r="R87" s="14">
        <f t="shared" si="10"/>
        <v>53.69262902</v>
      </c>
      <c r="U87" s="22">
        <v>61.0</v>
      </c>
      <c r="V87" s="22">
        <v>38.96625892475895</v>
      </c>
      <c r="W87" s="22">
        <v>2.0337410752410534</v>
      </c>
      <c r="X87" s="22">
        <v>0.25055654180139714</v>
      </c>
      <c r="Z87" s="22">
        <v>31.51041666666667</v>
      </c>
      <c r="AA87" s="22">
        <v>48.0</v>
      </c>
    </row>
    <row r="88">
      <c r="A88" s="7">
        <v>29.687971</v>
      </c>
      <c r="B88" s="7">
        <v>45.0</v>
      </c>
      <c r="D88" s="8">
        <f t="shared" si="1"/>
        <v>43.70602891</v>
      </c>
      <c r="E88" s="8">
        <f t="shared" si="2"/>
        <v>205.8092775</v>
      </c>
      <c r="F88" s="8">
        <f t="shared" si="3"/>
        <v>1.674361181</v>
      </c>
      <c r="G88" s="8">
        <f t="shared" si="4"/>
        <v>170.3568793</v>
      </c>
      <c r="L88" s="12">
        <f t="shared" si="5"/>
        <v>16.44977689</v>
      </c>
      <c r="M88" s="8">
        <f t="shared" si="6"/>
        <v>881.3756221</v>
      </c>
      <c r="O88" s="8">
        <f t="shared" si="7"/>
        <v>42.08336848</v>
      </c>
      <c r="P88" s="13">
        <f t="shared" si="8"/>
        <v>45.32868934</v>
      </c>
      <c r="Q88" s="8">
        <f t="shared" si="9"/>
        <v>27.57134429</v>
      </c>
      <c r="R88" s="14">
        <f t="shared" si="10"/>
        <v>59.84071353</v>
      </c>
      <c r="U88" s="22">
        <v>62.0</v>
      </c>
      <c r="V88" s="22">
        <v>39.602937370900264</v>
      </c>
      <c r="W88" s="22">
        <v>2.397062629099736</v>
      </c>
      <c r="X88" s="22">
        <v>0.2953176931618041</v>
      </c>
      <c r="Z88" s="22">
        <v>32.03125</v>
      </c>
      <c r="AA88" s="22">
        <v>49.0</v>
      </c>
    </row>
    <row r="89">
      <c r="A89" s="7">
        <v>29.137972</v>
      </c>
      <c r="B89" s="7">
        <v>51.0</v>
      </c>
      <c r="D89" s="8">
        <f t="shared" si="1"/>
        <v>45.65145335</v>
      </c>
      <c r="E89" s="8">
        <f t="shared" si="2"/>
        <v>153.7756239</v>
      </c>
      <c r="F89" s="8">
        <f t="shared" si="3"/>
        <v>28.60695124</v>
      </c>
      <c r="G89" s="8">
        <f t="shared" si="4"/>
        <v>49.73187934</v>
      </c>
      <c r="L89" s="12">
        <f t="shared" si="5"/>
        <v>12.2908682</v>
      </c>
      <c r="M89" s="8">
        <f t="shared" si="6"/>
        <v>849.0214123</v>
      </c>
      <c r="O89" s="8">
        <f t="shared" si="7"/>
        <v>44.13268268</v>
      </c>
      <c r="P89" s="13">
        <f t="shared" si="8"/>
        <v>47.17022402</v>
      </c>
      <c r="Q89" s="8">
        <f t="shared" si="9"/>
        <v>29.52688559</v>
      </c>
      <c r="R89" s="14">
        <f t="shared" si="10"/>
        <v>61.77602111</v>
      </c>
      <c r="U89" s="22">
        <v>63.0</v>
      </c>
      <c r="V89" s="22">
        <v>41.972822363592854</v>
      </c>
      <c r="W89" s="22">
        <v>4.027177636407146</v>
      </c>
      <c r="X89" s="22">
        <v>0.49614757457681813</v>
      </c>
      <c r="Z89" s="22">
        <v>32.552083333333336</v>
      </c>
      <c r="AA89" s="22">
        <v>49.0</v>
      </c>
    </row>
    <row r="90">
      <c r="A90" s="7">
        <v>28.447971</v>
      </c>
      <c r="B90" s="7">
        <v>53.0</v>
      </c>
      <c r="D90" s="8">
        <f t="shared" si="1"/>
        <v>48.09208472</v>
      </c>
      <c r="E90" s="8">
        <f t="shared" si="2"/>
        <v>99.20157243</v>
      </c>
      <c r="F90" s="8">
        <f t="shared" si="3"/>
        <v>24.08763242</v>
      </c>
      <c r="G90" s="8">
        <f t="shared" si="4"/>
        <v>25.52354601</v>
      </c>
      <c r="L90" s="12">
        <f t="shared" si="5"/>
        <v>7.928912404</v>
      </c>
      <c r="M90" s="8">
        <f t="shared" si="6"/>
        <v>809.287054</v>
      </c>
      <c r="O90" s="8">
        <f t="shared" si="7"/>
        <v>46.69052556</v>
      </c>
      <c r="P90" s="13">
        <f t="shared" si="8"/>
        <v>49.49364387</v>
      </c>
      <c r="Q90" s="8">
        <f t="shared" si="9"/>
        <v>31.97813458</v>
      </c>
      <c r="R90" s="14">
        <f t="shared" si="10"/>
        <v>64.20603486</v>
      </c>
      <c r="U90" s="22">
        <v>64.0</v>
      </c>
      <c r="V90" s="22">
        <v>44.90865004110756</v>
      </c>
      <c r="W90" s="22">
        <v>5.091349958892437</v>
      </c>
      <c r="X90" s="22">
        <v>0.6272534170307658</v>
      </c>
      <c r="Z90" s="22">
        <v>33.072916666666664</v>
      </c>
      <c r="AA90" s="22">
        <v>49.0</v>
      </c>
    </row>
    <row r="91">
      <c r="A91" s="7">
        <v>28.327972</v>
      </c>
      <c r="B91" s="7">
        <v>54.0</v>
      </c>
      <c r="D91" s="8">
        <f t="shared" si="1"/>
        <v>48.51653819</v>
      </c>
      <c r="E91" s="8">
        <f t="shared" si="2"/>
        <v>90.9266211</v>
      </c>
      <c r="F91" s="8">
        <f t="shared" si="3"/>
        <v>30.06835338</v>
      </c>
      <c r="G91" s="8">
        <f t="shared" si="4"/>
        <v>16.41937934</v>
      </c>
      <c r="L91" s="12">
        <f t="shared" si="5"/>
        <v>7.267518007</v>
      </c>
      <c r="M91" s="8">
        <f t="shared" si="6"/>
        <v>802.4739976</v>
      </c>
      <c r="O91" s="8">
        <f t="shared" si="7"/>
        <v>47.13361868</v>
      </c>
      <c r="P91" s="13">
        <f t="shared" si="8"/>
        <v>49.89945771</v>
      </c>
      <c r="Q91" s="8">
        <f t="shared" si="9"/>
        <v>32.40419859</v>
      </c>
      <c r="R91" s="14">
        <f t="shared" si="10"/>
        <v>64.6288778</v>
      </c>
      <c r="U91" s="22">
        <v>65.0</v>
      </c>
      <c r="V91" s="22">
        <v>48.02133834477097</v>
      </c>
      <c r="W91" s="22">
        <v>5.978661655229033</v>
      </c>
      <c r="X91" s="22">
        <v>0.7365700615341364</v>
      </c>
      <c r="Z91" s="22">
        <v>33.59375</v>
      </c>
      <c r="AA91" s="22">
        <v>49.0</v>
      </c>
    </row>
    <row r="92">
      <c r="A92" s="7">
        <v>27.107971</v>
      </c>
      <c r="B92" s="7">
        <v>56.0</v>
      </c>
      <c r="D92" s="8">
        <f t="shared" si="1"/>
        <v>52.8318547</v>
      </c>
      <c r="E92" s="8">
        <f t="shared" si="2"/>
        <v>27.25078695</v>
      </c>
      <c r="F92" s="8">
        <f t="shared" si="3"/>
        <v>10.03714462</v>
      </c>
      <c r="G92" s="8">
        <f t="shared" si="4"/>
        <v>4.211046007</v>
      </c>
      <c r="L92" s="12">
        <f t="shared" si="5"/>
        <v>2.17808143</v>
      </c>
      <c r="M92" s="8">
        <f t="shared" si="6"/>
        <v>734.8420917</v>
      </c>
      <c r="O92" s="8">
        <f t="shared" si="7"/>
        <v>51.60178055</v>
      </c>
      <c r="P92" s="13">
        <f t="shared" si="8"/>
        <v>54.06192885</v>
      </c>
      <c r="Q92" s="8">
        <f t="shared" si="9"/>
        <v>36.7319136</v>
      </c>
      <c r="R92" s="14">
        <f t="shared" si="10"/>
        <v>68.9317958</v>
      </c>
      <c r="U92" s="22">
        <v>66.0</v>
      </c>
      <c r="V92" s="22">
        <v>52.76110833015615</v>
      </c>
      <c r="W92" s="22">
        <v>7.238891669843852</v>
      </c>
      <c r="X92" s="22">
        <v>0.8918301770819268</v>
      </c>
      <c r="Z92" s="22">
        <v>34.114583333333336</v>
      </c>
      <c r="AA92" s="22">
        <v>50.0</v>
      </c>
    </row>
    <row r="93">
      <c r="A93" s="7">
        <v>24.177973</v>
      </c>
      <c r="B93" s="7">
        <v>64.0</v>
      </c>
      <c r="D93" s="8">
        <f t="shared" si="1"/>
        <v>63.19567304</v>
      </c>
      <c r="E93" s="8">
        <f t="shared" si="2"/>
        <v>26.45651512</v>
      </c>
      <c r="F93" s="8">
        <f t="shared" si="3"/>
        <v>0.6469418515</v>
      </c>
      <c r="G93" s="8">
        <f t="shared" si="4"/>
        <v>35.37771267</v>
      </c>
      <c r="L93" s="12">
        <f t="shared" si="5"/>
        <v>2.114597438</v>
      </c>
      <c r="M93" s="8">
        <f t="shared" si="6"/>
        <v>584.5743784</v>
      </c>
      <c r="O93" s="8">
        <f t="shared" si="7"/>
        <v>61.96762556</v>
      </c>
      <c r="P93" s="13">
        <f t="shared" si="8"/>
        <v>64.42372053</v>
      </c>
      <c r="Q93" s="8">
        <f t="shared" si="9"/>
        <v>47.09588666</v>
      </c>
      <c r="R93" s="14">
        <f t="shared" si="10"/>
        <v>79.29545943</v>
      </c>
      <c r="U93" s="22">
        <v>67.0</v>
      </c>
      <c r="V93" s="22">
        <v>62.13453404752238</v>
      </c>
      <c r="W93" s="22">
        <v>9.86546595247762</v>
      </c>
      <c r="X93" s="22">
        <v>1.2154236654827053</v>
      </c>
      <c r="Z93" s="22">
        <v>34.635416666666664</v>
      </c>
      <c r="AA93" s="22">
        <v>50.0</v>
      </c>
    </row>
    <row r="94">
      <c r="A94" s="7">
        <v>22.597973</v>
      </c>
      <c r="B94" s="7">
        <v>69.0</v>
      </c>
      <c r="D94" s="8">
        <f t="shared" si="1"/>
        <v>68.78435706</v>
      </c>
      <c r="E94" s="8">
        <f t="shared" si="2"/>
        <v>115.1816993</v>
      </c>
      <c r="F94" s="8">
        <f t="shared" si="3"/>
        <v>0.04650187885</v>
      </c>
      <c r="G94" s="8">
        <f t="shared" si="4"/>
        <v>119.8568793</v>
      </c>
      <c r="L94" s="12">
        <f t="shared" si="5"/>
        <v>9.206160566</v>
      </c>
      <c r="M94" s="8">
        <f t="shared" si="6"/>
        <v>510.6683837</v>
      </c>
      <c r="O94" s="8">
        <f t="shared" si="7"/>
        <v>67.34748625</v>
      </c>
      <c r="P94" s="13">
        <f t="shared" si="8"/>
        <v>70.22122786</v>
      </c>
      <c r="Q94" s="8">
        <f t="shared" si="9"/>
        <v>52.66729719</v>
      </c>
      <c r="R94" s="14">
        <f t="shared" si="10"/>
        <v>84.90141692</v>
      </c>
      <c r="U94" s="22">
        <v>68.0</v>
      </c>
      <c r="V94" s="22">
        <v>71.01275991566926</v>
      </c>
      <c r="W94" s="22">
        <v>14.987240084330736</v>
      </c>
      <c r="X94" s="22">
        <v>1.8464253352566535</v>
      </c>
      <c r="Z94" s="22">
        <v>35.15625</v>
      </c>
      <c r="AA94" s="22">
        <v>51.0</v>
      </c>
    </row>
    <row r="95">
      <c r="A95" s="7">
        <v>22.017971</v>
      </c>
      <c r="B95" s="7">
        <v>71.0</v>
      </c>
      <c r="D95" s="8">
        <f t="shared" si="1"/>
        <v>70.83590636</v>
      </c>
      <c r="E95" s="8">
        <f t="shared" si="2"/>
        <v>163.4261313</v>
      </c>
      <c r="F95" s="8">
        <f t="shared" si="3"/>
        <v>0.02692672144</v>
      </c>
      <c r="G95" s="8">
        <f t="shared" si="4"/>
        <v>167.648546</v>
      </c>
      <c r="L95" s="12">
        <f t="shared" si="5"/>
        <v>13.06220706</v>
      </c>
      <c r="M95" s="8">
        <f t="shared" si="6"/>
        <v>484.791047</v>
      </c>
      <c r="O95" s="8">
        <f t="shared" si="7"/>
        <v>69.29733764</v>
      </c>
      <c r="P95" s="13">
        <f t="shared" si="8"/>
        <v>72.37447508</v>
      </c>
      <c r="Q95" s="8">
        <f t="shared" si="9"/>
        <v>54.70946178</v>
      </c>
      <c r="R95" s="14">
        <f t="shared" si="10"/>
        <v>86.96235094</v>
      </c>
      <c r="U95" s="22">
        <v>69.0</v>
      </c>
      <c r="V95" s="22">
        <v>70.87127070732195</v>
      </c>
      <c r="W95" s="22">
        <v>18.128729292678045</v>
      </c>
      <c r="X95" s="22">
        <v>2.2334562516955203</v>
      </c>
      <c r="Z95" s="22">
        <v>35.677083333333336</v>
      </c>
      <c r="AA95" s="22">
        <v>51.0</v>
      </c>
    </row>
    <row r="96">
      <c r="A96" s="7">
        <v>22.077972</v>
      </c>
      <c r="B96" s="7">
        <v>65.0</v>
      </c>
      <c r="D96" s="8">
        <f t="shared" si="1"/>
        <v>70.62367432</v>
      </c>
      <c r="E96" s="8">
        <f t="shared" si="2"/>
        <v>158.0448999</v>
      </c>
      <c r="F96" s="8">
        <f t="shared" si="3"/>
        <v>31.62571286</v>
      </c>
      <c r="G96" s="8">
        <f t="shared" si="4"/>
        <v>48.27354601</v>
      </c>
      <c r="L96" s="12">
        <f t="shared" si="5"/>
        <v>12.63209984</v>
      </c>
      <c r="M96" s="8">
        <f t="shared" si="6"/>
        <v>487.4368476</v>
      </c>
      <c r="O96" s="8">
        <f t="shared" si="7"/>
        <v>69.09611357</v>
      </c>
      <c r="P96" s="13">
        <f t="shared" si="8"/>
        <v>72.15123507</v>
      </c>
      <c r="Q96" s="8">
        <f t="shared" si="9"/>
        <v>54.49827625</v>
      </c>
      <c r="R96" s="14">
        <f t="shared" si="10"/>
        <v>86.74907239</v>
      </c>
      <c r="U96" s="22">
        <v>70.0</v>
      </c>
      <c r="V96" s="22">
        <v>69.1734461899974</v>
      </c>
      <c r="W96" s="22">
        <v>17.826553810002594</v>
      </c>
      <c r="X96" s="22">
        <v>2.1962282855212343</v>
      </c>
      <c r="Z96" s="22">
        <v>36.197916666666664</v>
      </c>
      <c r="AA96" s="22">
        <v>51.0</v>
      </c>
    </row>
    <row r="97">
      <c r="A97" s="7">
        <v>22.307972</v>
      </c>
      <c r="B97" s="7">
        <v>51.0</v>
      </c>
      <c r="D97" s="8">
        <f t="shared" si="1"/>
        <v>69.81013171</v>
      </c>
      <c r="E97" s="8">
        <f t="shared" si="2"/>
        <v>138.2517016</v>
      </c>
      <c r="F97" s="8">
        <f t="shared" si="3"/>
        <v>353.821055</v>
      </c>
      <c r="G97" s="8">
        <f t="shared" si="4"/>
        <v>49.73187934</v>
      </c>
      <c r="L97" s="12">
        <f t="shared" si="5"/>
        <v>11.05008323</v>
      </c>
      <c r="M97" s="8">
        <f t="shared" si="6"/>
        <v>497.6456148</v>
      </c>
      <c r="O97" s="8">
        <f t="shared" si="7"/>
        <v>68.32376161</v>
      </c>
      <c r="P97" s="13">
        <f t="shared" si="8"/>
        <v>71.29650181</v>
      </c>
      <c r="Q97" s="8">
        <f t="shared" si="9"/>
        <v>53.68858349</v>
      </c>
      <c r="R97" s="14">
        <f t="shared" si="10"/>
        <v>85.93167993</v>
      </c>
      <c r="U97" s="22">
        <v>71.0</v>
      </c>
      <c r="V97" s="22">
        <v>70.19922084337927</v>
      </c>
      <c r="W97" s="22">
        <v>18.800779156620735</v>
      </c>
      <c r="X97" s="22">
        <v>2.316252676411297</v>
      </c>
      <c r="Z97" s="22">
        <v>36.71875</v>
      </c>
      <c r="AA97" s="22">
        <v>51.0</v>
      </c>
    </row>
    <row r="98">
      <c r="A98" s="7">
        <v>23.327972</v>
      </c>
      <c r="B98" s="7">
        <v>42.0</v>
      </c>
      <c r="D98" s="8">
        <f t="shared" si="1"/>
        <v>66.20224709</v>
      </c>
      <c r="E98" s="8">
        <f t="shared" si="2"/>
        <v>66.42516934</v>
      </c>
      <c r="F98" s="8">
        <f t="shared" si="3"/>
        <v>585.7487644</v>
      </c>
      <c r="G98" s="8">
        <f t="shared" si="4"/>
        <v>257.6693793</v>
      </c>
      <c r="L98" s="12">
        <f t="shared" si="5"/>
        <v>5.309183476</v>
      </c>
      <c r="M98" s="8">
        <f t="shared" si="6"/>
        <v>544.1942776</v>
      </c>
      <c r="O98" s="8">
        <f t="shared" si="7"/>
        <v>64.87605338</v>
      </c>
      <c r="P98" s="13">
        <f t="shared" si="8"/>
        <v>67.52844081</v>
      </c>
      <c r="Q98" s="8">
        <f t="shared" si="9"/>
        <v>50.09467711</v>
      </c>
      <c r="R98" s="14">
        <f t="shared" si="10"/>
        <v>82.30981708</v>
      </c>
      <c r="U98" s="22">
        <v>72.0</v>
      </c>
      <c r="V98" s="22">
        <v>70.05773163503196</v>
      </c>
      <c r="W98" s="22">
        <v>16.942268364968044</v>
      </c>
      <c r="X98" s="22">
        <v>2.08728447464457</v>
      </c>
      <c r="Z98" s="22">
        <v>37.239583333333336</v>
      </c>
      <c r="AA98" s="22">
        <v>51.0</v>
      </c>
    </row>
    <row r="99">
      <c r="A99" s="7">
        <v>23.647972</v>
      </c>
      <c r="B99" s="7">
        <v>40.0</v>
      </c>
      <c r="D99" s="8">
        <f t="shared" si="1"/>
        <v>65.07036173</v>
      </c>
      <c r="E99" s="8">
        <f t="shared" si="2"/>
        <v>49.25623158</v>
      </c>
      <c r="F99" s="8">
        <f t="shared" si="3"/>
        <v>628.523037</v>
      </c>
      <c r="G99" s="8">
        <f t="shared" si="4"/>
        <v>325.8777127</v>
      </c>
      <c r="L99" s="12">
        <f t="shared" si="5"/>
        <v>3.936916886</v>
      </c>
      <c r="M99" s="8">
        <f t="shared" si="6"/>
        <v>559.2265797</v>
      </c>
      <c r="O99" s="8">
        <f t="shared" si="7"/>
        <v>63.78540892</v>
      </c>
      <c r="P99" s="13">
        <f t="shared" si="8"/>
        <v>66.35531453</v>
      </c>
      <c r="Q99" s="8">
        <f t="shared" si="9"/>
        <v>48.9661348</v>
      </c>
      <c r="R99" s="14">
        <f t="shared" si="10"/>
        <v>81.17458865</v>
      </c>
      <c r="U99" s="22">
        <v>73.0</v>
      </c>
      <c r="V99" s="22">
        <v>69.49178895020984</v>
      </c>
      <c r="W99" s="22">
        <v>15.508211049790162</v>
      </c>
      <c r="X99" s="22">
        <v>1.9106088663233984</v>
      </c>
      <c r="Z99" s="22">
        <v>37.760416666666664</v>
      </c>
      <c r="AA99" s="22">
        <v>52.0</v>
      </c>
    </row>
    <row r="100">
      <c r="A100" s="7">
        <v>22.947971</v>
      </c>
      <c r="B100" s="7">
        <v>42.0</v>
      </c>
      <c r="D100" s="8">
        <f t="shared" si="1"/>
        <v>67.54636451</v>
      </c>
      <c r="E100" s="8">
        <f t="shared" si="2"/>
        <v>90.14137503</v>
      </c>
      <c r="F100" s="8">
        <f t="shared" si="3"/>
        <v>652.6167396</v>
      </c>
      <c r="G100" s="8">
        <f t="shared" si="4"/>
        <v>257.6693793</v>
      </c>
      <c r="L100" s="12">
        <f t="shared" si="5"/>
        <v>7.20475542</v>
      </c>
      <c r="M100" s="8">
        <f t="shared" si="6"/>
        <v>526.609373</v>
      </c>
      <c r="O100" s="8">
        <f t="shared" si="7"/>
        <v>66.16522686</v>
      </c>
      <c r="P100" s="13">
        <f t="shared" si="8"/>
        <v>68.92750216</v>
      </c>
      <c r="Q100" s="8">
        <f t="shared" si="9"/>
        <v>51.43417775</v>
      </c>
      <c r="R100" s="14">
        <f t="shared" si="10"/>
        <v>83.65855127</v>
      </c>
      <c r="U100" s="22">
        <v>74.0</v>
      </c>
      <c r="V100" s="22">
        <v>70.37607439524439</v>
      </c>
      <c r="W100" s="22">
        <v>15.623925604755613</v>
      </c>
      <c r="X100" s="22">
        <v>1.9248648790878524</v>
      </c>
      <c r="Z100" s="22">
        <v>38.28125</v>
      </c>
      <c r="AA100" s="22">
        <v>53.0</v>
      </c>
    </row>
    <row r="101">
      <c r="A101" s="7">
        <v>22.187971</v>
      </c>
      <c r="B101" s="7">
        <v>47.0</v>
      </c>
      <c r="D101" s="8">
        <f t="shared" si="1"/>
        <v>70.23459226</v>
      </c>
      <c r="E101" s="8">
        <f t="shared" si="2"/>
        <v>148.4135238</v>
      </c>
      <c r="F101" s="8">
        <f t="shared" si="3"/>
        <v>539.8462775</v>
      </c>
      <c r="G101" s="8">
        <f t="shared" si="4"/>
        <v>122.148546</v>
      </c>
      <c r="L101" s="12">
        <f t="shared" si="5"/>
        <v>11.86229009</v>
      </c>
      <c r="M101" s="8">
        <f t="shared" si="6"/>
        <v>492.3060571</v>
      </c>
      <c r="O101" s="8">
        <f t="shared" si="7"/>
        <v>68.72693432</v>
      </c>
      <c r="P101" s="13">
        <f t="shared" si="8"/>
        <v>71.74225021</v>
      </c>
      <c r="Q101" s="8">
        <f t="shared" si="9"/>
        <v>54.11106741</v>
      </c>
      <c r="R101" s="14">
        <f t="shared" si="10"/>
        <v>86.35811711</v>
      </c>
      <c r="U101" s="22">
        <v>75.0</v>
      </c>
      <c r="V101" s="22">
        <v>69.52716036801121</v>
      </c>
      <c r="W101" s="22">
        <v>14.47283963198879</v>
      </c>
      <c r="X101" s="22">
        <v>1.7830512902472142</v>
      </c>
      <c r="Z101" s="22">
        <v>38.802083333333336</v>
      </c>
      <c r="AA101" s="22">
        <v>53.0</v>
      </c>
    </row>
    <row r="102">
      <c r="A102" s="7">
        <v>21.497972</v>
      </c>
      <c r="B102" s="7">
        <v>53.0</v>
      </c>
      <c r="D102" s="8">
        <f t="shared" si="1"/>
        <v>72.67521655</v>
      </c>
      <c r="E102" s="8">
        <f t="shared" si="2"/>
        <v>213.8360251</v>
      </c>
      <c r="F102" s="8">
        <f t="shared" si="3"/>
        <v>387.1141464</v>
      </c>
      <c r="G102" s="8">
        <f t="shared" si="4"/>
        <v>25.52354601</v>
      </c>
      <c r="L102" s="12">
        <f t="shared" si="5"/>
        <v>17.09133304</v>
      </c>
      <c r="M102" s="8">
        <f t="shared" si="6"/>
        <v>462.1628001</v>
      </c>
      <c r="O102" s="8">
        <f t="shared" si="7"/>
        <v>71.0371165</v>
      </c>
      <c r="P102" s="13">
        <f t="shared" si="8"/>
        <v>74.31331661</v>
      </c>
      <c r="Q102" s="8">
        <f t="shared" si="9"/>
        <v>56.53897186</v>
      </c>
      <c r="R102" s="14">
        <f t="shared" si="10"/>
        <v>88.81146125</v>
      </c>
      <c r="U102" s="22">
        <v>76.0</v>
      </c>
      <c r="V102" s="22">
        <v>68.85510342978496</v>
      </c>
      <c r="W102" s="22">
        <v>14.144896570215039</v>
      </c>
      <c r="X102" s="22">
        <v>1.7426487628723595</v>
      </c>
      <c r="Z102" s="22">
        <v>39.322916666666664</v>
      </c>
      <c r="AA102" s="22">
        <v>53.0</v>
      </c>
    </row>
    <row r="103">
      <c r="A103" s="7">
        <v>22.477972</v>
      </c>
      <c r="B103" s="7">
        <v>53.0</v>
      </c>
      <c r="D103" s="8">
        <f t="shared" si="1"/>
        <v>69.20881761</v>
      </c>
      <c r="E103" s="8">
        <f t="shared" si="2"/>
        <v>124.4727197</v>
      </c>
      <c r="F103" s="8">
        <f t="shared" si="3"/>
        <v>262.7257682</v>
      </c>
      <c r="G103" s="8">
        <f t="shared" si="4"/>
        <v>25.52354601</v>
      </c>
      <c r="L103" s="12">
        <f t="shared" si="5"/>
        <v>9.948766605</v>
      </c>
      <c r="M103" s="8">
        <f t="shared" si="6"/>
        <v>505.2592252</v>
      </c>
      <c r="O103" s="8">
        <f t="shared" si="7"/>
        <v>67.7518096</v>
      </c>
      <c r="P103" s="13">
        <f t="shared" si="8"/>
        <v>70.66582561</v>
      </c>
      <c r="Q103" s="8">
        <f t="shared" si="9"/>
        <v>53.08994999</v>
      </c>
      <c r="R103" s="14">
        <f t="shared" si="10"/>
        <v>85.32768523</v>
      </c>
      <c r="U103" s="22">
        <v>77.0</v>
      </c>
      <c r="V103" s="22">
        <v>68.14767861089909</v>
      </c>
      <c r="W103" s="22">
        <v>13.852321389100908</v>
      </c>
      <c r="X103" s="22">
        <v>1.7066035521573302</v>
      </c>
      <c r="Z103" s="22">
        <v>39.84375</v>
      </c>
      <c r="AA103" s="22">
        <v>53.0</v>
      </c>
    </row>
    <row r="104">
      <c r="A104" s="7">
        <v>21.747972</v>
      </c>
      <c r="B104" s="7">
        <v>59.0</v>
      </c>
      <c r="D104" s="8">
        <f t="shared" si="1"/>
        <v>71.79093111</v>
      </c>
      <c r="E104" s="8">
        <f t="shared" si="2"/>
        <v>188.7559382</v>
      </c>
      <c r="F104" s="8">
        <f t="shared" si="3"/>
        <v>163.6079186</v>
      </c>
      <c r="G104" s="8">
        <f t="shared" si="4"/>
        <v>0.8985460069</v>
      </c>
      <c r="L104" s="12">
        <f t="shared" si="5"/>
        <v>15.08674976</v>
      </c>
      <c r="M104" s="8">
        <f t="shared" si="6"/>
        <v>472.9742861</v>
      </c>
      <c r="O104" s="8">
        <f t="shared" si="7"/>
        <v>70.20157089</v>
      </c>
      <c r="P104" s="13">
        <f t="shared" si="8"/>
        <v>73.38029132</v>
      </c>
      <c r="Q104" s="8">
        <f t="shared" si="9"/>
        <v>55.65956145</v>
      </c>
      <c r="R104" s="14">
        <f t="shared" si="10"/>
        <v>87.92230076</v>
      </c>
      <c r="U104" s="22">
        <v>78.0</v>
      </c>
      <c r="V104" s="22">
        <v>74.72675524767259</v>
      </c>
      <c r="W104" s="22">
        <v>12.273244752327415</v>
      </c>
      <c r="X104" s="22">
        <v>1.5120615889910247</v>
      </c>
      <c r="Z104" s="22">
        <v>40.364583333333336</v>
      </c>
      <c r="AA104" s="22">
        <v>53.0</v>
      </c>
    </row>
    <row r="105">
      <c r="A105" s="7">
        <v>21.157972</v>
      </c>
      <c r="B105" s="7">
        <v>63.0</v>
      </c>
      <c r="D105" s="8">
        <f t="shared" si="1"/>
        <v>73.87784476</v>
      </c>
      <c r="E105" s="8">
        <f t="shared" si="2"/>
        <v>250.4547247</v>
      </c>
      <c r="F105" s="8">
        <f t="shared" si="3"/>
        <v>118.3275066</v>
      </c>
      <c r="G105" s="8">
        <f t="shared" si="4"/>
        <v>24.48187934</v>
      </c>
      <c r="L105" s="12">
        <f t="shared" si="5"/>
        <v>20.01816629</v>
      </c>
      <c r="M105" s="8">
        <f t="shared" si="6"/>
        <v>447.6597792</v>
      </c>
      <c r="O105" s="8">
        <f t="shared" si="7"/>
        <v>72.17107895</v>
      </c>
      <c r="P105" s="13">
        <f t="shared" si="8"/>
        <v>75.58461057</v>
      </c>
      <c r="Q105" s="8">
        <f t="shared" si="9"/>
        <v>57.7344848</v>
      </c>
      <c r="R105" s="14">
        <f t="shared" si="10"/>
        <v>90.02120471</v>
      </c>
      <c r="U105" s="22">
        <v>79.0</v>
      </c>
      <c r="V105" s="22">
        <v>77.9809292225415</v>
      </c>
      <c r="W105" s="22">
        <v>13.019070777458495</v>
      </c>
      <c r="X105" s="22">
        <v>1.6039472237541303</v>
      </c>
      <c r="Z105" s="22">
        <v>40.885416666666664</v>
      </c>
      <c r="AA105" s="22">
        <v>53.0</v>
      </c>
    </row>
    <row r="106">
      <c r="A106" s="7">
        <v>23.217972</v>
      </c>
      <c r="B106" s="7">
        <v>56.0</v>
      </c>
      <c r="D106" s="8">
        <f t="shared" si="1"/>
        <v>66.59133269</v>
      </c>
      <c r="E106" s="8">
        <f t="shared" si="2"/>
        <v>72.91877958</v>
      </c>
      <c r="F106" s="8">
        <f t="shared" si="3"/>
        <v>112.1763282</v>
      </c>
      <c r="G106" s="8">
        <f t="shared" si="4"/>
        <v>4.211046007</v>
      </c>
      <c r="L106" s="12">
        <f t="shared" si="5"/>
        <v>5.828200116</v>
      </c>
      <c r="M106" s="8">
        <f t="shared" si="6"/>
        <v>539.0742238</v>
      </c>
      <c r="O106" s="8">
        <f t="shared" si="7"/>
        <v>65.24987132</v>
      </c>
      <c r="P106" s="13">
        <f t="shared" si="8"/>
        <v>67.93279406</v>
      </c>
      <c r="Q106" s="8">
        <f t="shared" si="9"/>
        <v>50.48249848</v>
      </c>
      <c r="R106" s="14">
        <f t="shared" si="10"/>
        <v>82.7001669</v>
      </c>
      <c r="U106" s="22">
        <v>80.0</v>
      </c>
      <c r="V106" s="22">
        <v>68.35990358056561</v>
      </c>
      <c r="W106" s="22">
        <v>6.640096419434386</v>
      </c>
      <c r="X106" s="22">
        <v>0.818058707834341</v>
      </c>
      <c r="Z106" s="22">
        <v>41.40625</v>
      </c>
      <c r="AA106" s="22">
        <v>54.0</v>
      </c>
    </row>
    <row r="107">
      <c r="A107" s="7">
        <v>25.297972</v>
      </c>
      <c r="B107" s="7">
        <v>53.0</v>
      </c>
      <c r="D107" s="8">
        <f t="shared" si="1"/>
        <v>59.23407779</v>
      </c>
      <c r="E107" s="8">
        <f t="shared" si="2"/>
        <v>1.39711089</v>
      </c>
      <c r="F107" s="8">
        <f t="shared" si="3"/>
        <v>38.86372586</v>
      </c>
      <c r="G107" s="8">
        <f t="shared" si="4"/>
        <v>25.52354601</v>
      </c>
      <c r="L107" s="12">
        <f t="shared" si="5"/>
        <v>0.1116672811</v>
      </c>
      <c r="M107" s="8">
        <f t="shared" si="6"/>
        <v>639.9873873</v>
      </c>
      <c r="O107" s="8">
        <f t="shared" si="7"/>
        <v>58.07178503</v>
      </c>
      <c r="P107" s="13">
        <f t="shared" si="8"/>
        <v>60.39637054</v>
      </c>
      <c r="Q107" s="8">
        <f t="shared" si="9"/>
        <v>43.13917345</v>
      </c>
      <c r="R107" s="14">
        <f t="shared" si="10"/>
        <v>75.32898212</v>
      </c>
      <c r="U107" s="22">
        <v>81.0</v>
      </c>
      <c r="V107" s="22">
        <v>60.57818812711979</v>
      </c>
      <c r="W107" s="22">
        <v>2.4218118728802125</v>
      </c>
      <c r="X107" s="22">
        <v>0.29836679563080987</v>
      </c>
      <c r="Z107" s="22">
        <v>41.927083333333336</v>
      </c>
      <c r="AA107" s="22">
        <v>54.0</v>
      </c>
    </row>
    <row r="108">
      <c r="A108" s="7">
        <v>27.507973</v>
      </c>
      <c r="B108" s="7">
        <v>46.0</v>
      </c>
      <c r="D108" s="8">
        <f t="shared" si="1"/>
        <v>51.41699092</v>
      </c>
      <c r="E108" s="8">
        <f t="shared" si="2"/>
        <v>44.02445138</v>
      </c>
      <c r="F108" s="8">
        <f t="shared" si="3"/>
        <v>29.34379059</v>
      </c>
      <c r="G108" s="8">
        <f t="shared" si="4"/>
        <v>145.2527127</v>
      </c>
      <c r="L108" s="12">
        <f t="shared" si="5"/>
        <v>3.518754896</v>
      </c>
      <c r="M108" s="8">
        <f t="shared" si="6"/>
        <v>756.6885786</v>
      </c>
      <c r="O108" s="8">
        <f t="shared" si="7"/>
        <v>50.14487094</v>
      </c>
      <c r="P108" s="13">
        <f t="shared" si="8"/>
        <v>52.6891109</v>
      </c>
      <c r="Q108" s="8">
        <f t="shared" si="9"/>
        <v>35.31378284</v>
      </c>
      <c r="R108" s="14">
        <f t="shared" si="10"/>
        <v>67.52019899</v>
      </c>
      <c r="U108" s="22">
        <v>82.0</v>
      </c>
      <c r="V108" s="22">
        <v>53.539279521786554</v>
      </c>
      <c r="W108" s="22">
        <v>0.46072047821344597</v>
      </c>
      <c r="X108" s="22">
        <v>0.05676068166374847</v>
      </c>
      <c r="Z108" s="22">
        <v>42.447916666666664</v>
      </c>
      <c r="AA108" s="22">
        <v>54.0</v>
      </c>
    </row>
    <row r="109">
      <c r="A109" s="7">
        <v>29.447971</v>
      </c>
      <c r="B109" s="7">
        <v>41.0</v>
      </c>
      <c r="D109" s="8">
        <f t="shared" si="1"/>
        <v>44.55494294</v>
      </c>
      <c r="E109" s="8">
        <f t="shared" si="2"/>
        <v>182.1727989</v>
      </c>
      <c r="F109" s="8">
        <f t="shared" si="3"/>
        <v>12.63761929</v>
      </c>
      <c r="G109" s="8">
        <f t="shared" si="4"/>
        <v>290.773546</v>
      </c>
      <c r="L109" s="12">
        <f t="shared" si="5"/>
        <v>14.56057731</v>
      </c>
      <c r="M109" s="8">
        <f t="shared" si="6"/>
        <v>867.182996</v>
      </c>
      <c r="O109" s="8">
        <f t="shared" si="7"/>
        <v>42.97862587</v>
      </c>
      <c r="P109" s="13">
        <f t="shared" si="8"/>
        <v>46.13126</v>
      </c>
      <c r="Q109" s="8">
        <f t="shared" si="9"/>
        <v>28.42485315</v>
      </c>
      <c r="R109" s="14">
        <f t="shared" si="10"/>
        <v>60.68503273</v>
      </c>
      <c r="U109" s="22">
        <v>83.0</v>
      </c>
      <c r="V109" s="22">
        <v>46.85408155732536</v>
      </c>
      <c r="W109" s="22">
        <v>2.145918442674642</v>
      </c>
      <c r="X109" s="22">
        <v>0.26437677368574025</v>
      </c>
      <c r="Z109" s="22">
        <v>42.96875</v>
      </c>
      <c r="AA109" s="22">
        <v>55.0</v>
      </c>
    </row>
    <row r="110">
      <c r="A110" s="7">
        <v>30.897972</v>
      </c>
      <c r="B110" s="7">
        <v>38.0</v>
      </c>
      <c r="D110" s="8">
        <f t="shared" si="1"/>
        <v>39.42608382</v>
      </c>
      <c r="E110" s="8">
        <f t="shared" si="2"/>
        <v>346.9278579</v>
      </c>
      <c r="F110" s="8">
        <f t="shared" si="3"/>
        <v>2.033715059</v>
      </c>
      <c r="G110" s="8">
        <f t="shared" si="4"/>
        <v>402.086046</v>
      </c>
      <c r="L110" s="12">
        <f t="shared" si="5"/>
        <v>27.72900196</v>
      </c>
      <c r="M110" s="8">
        <f t="shared" si="6"/>
        <v>954.6846737</v>
      </c>
      <c r="O110" s="8">
        <f t="shared" si="7"/>
        <v>37.55041251</v>
      </c>
      <c r="P110" s="13">
        <f t="shared" si="8"/>
        <v>41.30175513</v>
      </c>
      <c r="Q110" s="8">
        <f t="shared" si="9"/>
        <v>23.26399349</v>
      </c>
      <c r="R110" s="14">
        <f t="shared" si="10"/>
        <v>55.58817415</v>
      </c>
      <c r="U110" s="22">
        <v>84.0</v>
      </c>
      <c r="V110" s="22">
        <v>40.87631194889181</v>
      </c>
      <c r="W110" s="22">
        <v>1.1236880511081893</v>
      </c>
      <c r="X110" s="22">
        <v>0.13843816972416145</v>
      </c>
      <c r="Z110" s="22">
        <v>43.489583333333336</v>
      </c>
      <c r="AA110" s="22">
        <v>55.0</v>
      </c>
    </row>
    <row r="111">
      <c r="A111" s="7">
        <v>31.847973</v>
      </c>
      <c r="B111" s="7">
        <v>37.0</v>
      </c>
      <c r="D111" s="8">
        <f t="shared" si="1"/>
        <v>36.06579559</v>
      </c>
      <c r="E111" s="8">
        <f t="shared" si="2"/>
        <v>483.3968487</v>
      </c>
      <c r="F111" s="8">
        <f t="shared" si="3"/>
        <v>0.8727378782</v>
      </c>
      <c r="G111" s="8">
        <f t="shared" si="4"/>
        <v>443.1902127</v>
      </c>
      <c r="L111" s="12">
        <f t="shared" si="5"/>
        <v>38.63659795</v>
      </c>
      <c r="M111" s="8">
        <f t="shared" si="6"/>
        <v>1014.293384</v>
      </c>
      <c r="O111" s="8">
        <f t="shared" si="7"/>
        <v>33.97436165</v>
      </c>
      <c r="P111" s="13">
        <f t="shared" si="8"/>
        <v>38.15722954</v>
      </c>
      <c r="Q111" s="8">
        <f t="shared" si="9"/>
        <v>19.87724664</v>
      </c>
      <c r="R111" s="14">
        <f t="shared" si="10"/>
        <v>52.25434454</v>
      </c>
      <c r="U111" s="22">
        <v>85.0</v>
      </c>
      <c r="V111" s="22">
        <v>37.51603079490229</v>
      </c>
      <c r="W111" s="22">
        <v>1.4839692050977078</v>
      </c>
      <c r="X111" s="22">
        <v>0.1828247443568889</v>
      </c>
      <c r="Z111" s="22">
        <v>44.010416666666664</v>
      </c>
      <c r="AA111" s="22">
        <v>55.0</v>
      </c>
    </row>
    <row r="112">
      <c r="A112" s="7">
        <v>31.397972</v>
      </c>
      <c r="B112" s="7">
        <v>41.0</v>
      </c>
      <c r="D112" s="8">
        <f t="shared" si="1"/>
        <v>37.65751293</v>
      </c>
      <c r="E112" s="8">
        <f t="shared" si="2"/>
        <v>415.938502</v>
      </c>
      <c r="F112" s="8">
        <f t="shared" si="3"/>
        <v>11.17221982</v>
      </c>
      <c r="G112" s="8">
        <f t="shared" si="4"/>
        <v>290.773546</v>
      </c>
      <c r="L112" s="12">
        <f t="shared" si="5"/>
        <v>33.24483541</v>
      </c>
      <c r="M112" s="8">
        <f t="shared" si="6"/>
        <v>985.8326457</v>
      </c>
      <c r="O112" s="8">
        <f t="shared" si="7"/>
        <v>35.66980382</v>
      </c>
      <c r="P112" s="13">
        <f t="shared" si="8"/>
        <v>39.64522204</v>
      </c>
      <c r="Q112" s="8">
        <f t="shared" si="9"/>
        <v>21.4820374</v>
      </c>
      <c r="R112" s="14">
        <f t="shared" si="10"/>
        <v>53.83298846</v>
      </c>
      <c r="U112" s="22">
        <v>86.0</v>
      </c>
      <c r="V112" s="22">
        <v>43.70602891014414</v>
      </c>
      <c r="W112" s="22">
        <v>1.2939710898558587</v>
      </c>
      <c r="X112" s="22">
        <v>0.1594170100669481</v>
      </c>
      <c r="Z112" s="22">
        <v>44.53125</v>
      </c>
      <c r="AA112" s="22">
        <v>55.0</v>
      </c>
    </row>
    <row r="113">
      <c r="A113" s="7">
        <v>29.987972</v>
      </c>
      <c r="B113" s="7">
        <v>47.0</v>
      </c>
      <c r="D113" s="8">
        <f t="shared" si="1"/>
        <v>42.64488284</v>
      </c>
      <c r="E113" s="8">
        <f t="shared" si="2"/>
        <v>237.3818271</v>
      </c>
      <c r="F113" s="8">
        <f t="shared" si="3"/>
        <v>18.96704549</v>
      </c>
      <c r="G113" s="8">
        <f t="shared" si="4"/>
        <v>122.148546</v>
      </c>
      <c r="L113" s="12">
        <f t="shared" si="5"/>
        <v>18.97328507</v>
      </c>
      <c r="M113" s="8">
        <f t="shared" si="6"/>
        <v>899.2784647</v>
      </c>
      <c r="O113" s="8">
        <f t="shared" si="7"/>
        <v>40.96230908</v>
      </c>
      <c r="P113" s="13">
        <f t="shared" si="8"/>
        <v>44.32745659</v>
      </c>
      <c r="Q113" s="8">
        <f t="shared" si="9"/>
        <v>26.50406268</v>
      </c>
      <c r="R113" s="14">
        <f t="shared" si="10"/>
        <v>58.785703</v>
      </c>
      <c r="U113" s="22">
        <v>87.0</v>
      </c>
      <c r="V113" s="22">
        <v>45.65145335207836</v>
      </c>
      <c r="W113" s="22">
        <v>5.348546647921637</v>
      </c>
      <c r="X113" s="22">
        <v>0.658940003760243</v>
      </c>
      <c r="Z113" s="22">
        <v>45.052083333333336</v>
      </c>
      <c r="AA113" s="22">
        <v>56.0</v>
      </c>
    </row>
    <row r="114">
      <c r="A114" s="7">
        <v>29.517971</v>
      </c>
      <c r="B114" s="7">
        <v>49.0</v>
      </c>
      <c r="D114" s="8">
        <f t="shared" si="1"/>
        <v>44.30734301</v>
      </c>
      <c r="E114" s="8">
        <f t="shared" si="2"/>
        <v>188.9178865</v>
      </c>
      <c r="F114" s="8">
        <f t="shared" si="3"/>
        <v>22.0210296</v>
      </c>
      <c r="G114" s="8">
        <f t="shared" si="4"/>
        <v>81.94021267</v>
      </c>
      <c r="L114" s="12">
        <f t="shared" si="5"/>
        <v>15.09969385</v>
      </c>
      <c r="M114" s="8">
        <f t="shared" si="6"/>
        <v>871.310612</v>
      </c>
      <c r="O114" s="8">
        <f t="shared" si="7"/>
        <v>42.71766328</v>
      </c>
      <c r="P114" s="13">
        <f t="shared" si="8"/>
        <v>45.89702275</v>
      </c>
      <c r="Q114" s="8">
        <f t="shared" si="9"/>
        <v>28.17594187</v>
      </c>
      <c r="R114" s="14">
        <f t="shared" si="10"/>
        <v>60.43874415</v>
      </c>
      <c r="U114" s="22">
        <v>88.0</v>
      </c>
      <c r="V114" s="22">
        <v>48.09208471751552</v>
      </c>
      <c r="W114" s="22">
        <v>4.907915282484481</v>
      </c>
      <c r="X114" s="22">
        <v>0.60465429724764</v>
      </c>
      <c r="Z114" s="22">
        <v>45.572916666666664</v>
      </c>
      <c r="AA114" s="22">
        <v>56.0</v>
      </c>
    </row>
    <row r="115">
      <c r="A115" s="7">
        <v>28.627972</v>
      </c>
      <c r="B115" s="7">
        <v>52.0</v>
      </c>
      <c r="D115" s="8">
        <f t="shared" si="1"/>
        <v>47.45539566</v>
      </c>
      <c r="E115" s="8">
        <f t="shared" si="2"/>
        <v>112.2897896</v>
      </c>
      <c r="F115" s="8">
        <f t="shared" si="3"/>
        <v>20.65342861</v>
      </c>
      <c r="G115" s="8">
        <f t="shared" si="4"/>
        <v>36.62771267</v>
      </c>
      <c r="L115" s="12">
        <f t="shared" si="5"/>
        <v>8.975018079</v>
      </c>
      <c r="M115" s="8">
        <f t="shared" si="6"/>
        <v>819.5607808</v>
      </c>
      <c r="O115" s="8">
        <f t="shared" si="7"/>
        <v>46.02485058</v>
      </c>
      <c r="P115" s="13">
        <f t="shared" si="8"/>
        <v>48.88594074</v>
      </c>
      <c r="Q115" s="8">
        <f t="shared" si="9"/>
        <v>31.33889851</v>
      </c>
      <c r="R115" s="14">
        <f t="shared" si="10"/>
        <v>63.57189281</v>
      </c>
      <c r="U115" s="22">
        <v>89.0</v>
      </c>
      <c r="V115" s="22">
        <v>48.516538193990314</v>
      </c>
      <c r="W115" s="22">
        <v>5.483461806009686</v>
      </c>
      <c r="X115" s="22">
        <v>0.6755615274432043</v>
      </c>
      <c r="Z115" s="22">
        <v>46.09375</v>
      </c>
      <c r="AA115" s="22">
        <v>56.0</v>
      </c>
    </row>
    <row r="116">
      <c r="A116" s="7">
        <v>27.147972</v>
      </c>
      <c r="B116" s="7">
        <v>56.0</v>
      </c>
      <c r="D116" s="8">
        <f t="shared" si="1"/>
        <v>52.69036549</v>
      </c>
      <c r="E116" s="8">
        <f t="shared" si="2"/>
        <v>28.74801818</v>
      </c>
      <c r="F116" s="8">
        <f t="shared" si="3"/>
        <v>10.95368056</v>
      </c>
      <c r="G116" s="8">
        <f t="shared" si="4"/>
        <v>4.211046007</v>
      </c>
      <c r="L116" s="12">
        <f t="shared" si="5"/>
        <v>2.297751058</v>
      </c>
      <c r="M116" s="8">
        <f t="shared" si="6"/>
        <v>737.0123837</v>
      </c>
      <c r="O116" s="8">
        <f t="shared" si="7"/>
        <v>51.45648006</v>
      </c>
      <c r="P116" s="13">
        <f t="shared" si="8"/>
        <v>53.92425093</v>
      </c>
      <c r="Q116" s="8">
        <f t="shared" si="9"/>
        <v>36.59013275</v>
      </c>
      <c r="R116" s="14">
        <f t="shared" si="10"/>
        <v>68.79059824</v>
      </c>
      <c r="U116" s="22">
        <v>90.0</v>
      </c>
      <c r="V116" s="22">
        <v>52.8318547029007</v>
      </c>
      <c r="W116" s="22">
        <v>3.1681452970993007</v>
      </c>
      <c r="X116" s="22">
        <v>0.3903149418720739</v>
      </c>
      <c r="Z116" s="22">
        <v>46.614583333333336</v>
      </c>
      <c r="AA116" s="22">
        <v>56.0</v>
      </c>
    </row>
    <row r="117">
      <c r="A117" s="7">
        <v>24.017971</v>
      </c>
      <c r="B117" s="7">
        <v>67.0</v>
      </c>
      <c r="D117" s="8">
        <f t="shared" si="1"/>
        <v>63.7616228</v>
      </c>
      <c r="E117" s="8">
        <f t="shared" si="2"/>
        <v>32.59884096</v>
      </c>
      <c r="F117" s="8">
        <f t="shared" si="3"/>
        <v>10.48708687</v>
      </c>
      <c r="G117" s="8">
        <f t="shared" si="4"/>
        <v>80.06521267</v>
      </c>
      <c r="L117" s="12">
        <f t="shared" si="5"/>
        <v>2.605536869</v>
      </c>
      <c r="M117" s="8">
        <f t="shared" si="6"/>
        <v>576.862931</v>
      </c>
      <c r="O117" s="8">
        <f t="shared" si="7"/>
        <v>62.51798854</v>
      </c>
      <c r="P117" s="13">
        <f t="shared" si="8"/>
        <v>65.00525706</v>
      </c>
      <c r="Q117" s="8">
        <f t="shared" si="9"/>
        <v>47.66064</v>
      </c>
      <c r="R117" s="14">
        <f t="shared" si="10"/>
        <v>79.86260561</v>
      </c>
      <c r="U117" s="22">
        <v>91.0</v>
      </c>
      <c r="V117" s="22">
        <v>63.19567304442205</v>
      </c>
      <c r="W117" s="22">
        <v>0.8043269555779489</v>
      </c>
      <c r="X117" s="22">
        <v>0.09909293907700133</v>
      </c>
      <c r="Z117" s="22">
        <v>47.135416666666664</v>
      </c>
      <c r="AA117" s="22">
        <v>57.0</v>
      </c>
    </row>
    <row r="118">
      <c r="A118" s="7">
        <v>22.447971</v>
      </c>
      <c r="B118" s="7">
        <v>72.0</v>
      </c>
      <c r="D118" s="8">
        <f t="shared" si="1"/>
        <v>69.3149354</v>
      </c>
      <c r="E118" s="8">
        <f t="shared" si="2"/>
        <v>126.8518366</v>
      </c>
      <c r="F118" s="8">
        <f t="shared" si="3"/>
        <v>7.209571915</v>
      </c>
      <c r="G118" s="8">
        <f t="shared" si="4"/>
        <v>194.5443793</v>
      </c>
      <c r="L118" s="12">
        <f t="shared" si="5"/>
        <v>10.13892297</v>
      </c>
      <c r="M118" s="8">
        <f t="shared" si="6"/>
        <v>503.911402</v>
      </c>
      <c r="O118" s="8">
        <f t="shared" si="7"/>
        <v>67.85281554</v>
      </c>
      <c r="P118" s="13">
        <f t="shared" si="8"/>
        <v>70.77705526</v>
      </c>
      <c r="Q118" s="8">
        <f t="shared" si="9"/>
        <v>53.19560491</v>
      </c>
      <c r="R118" s="14">
        <f t="shared" si="10"/>
        <v>85.43426589</v>
      </c>
      <c r="U118" s="22">
        <v>92.0</v>
      </c>
      <c r="V118" s="22">
        <v>68.78435705704041</v>
      </c>
      <c r="W118" s="22">
        <v>0.2156429429595903</v>
      </c>
      <c r="X118" s="22">
        <v>0.026567172542073372</v>
      </c>
      <c r="Z118" s="22">
        <v>47.65625</v>
      </c>
      <c r="AA118" s="22">
        <v>57.0</v>
      </c>
    </row>
    <row r="119">
      <c r="A119" s="7">
        <v>21.817972</v>
      </c>
      <c r="B119" s="7">
        <v>76.0</v>
      </c>
      <c r="D119" s="8">
        <f t="shared" si="1"/>
        <v>71.54333118</v>
      </c>
      <c r="E119" s="8">
        <f t="shared" si="2"/>
        <v>182.0137685</v>
      </c>
      <c r="F119" s="8">
        <f t="shared" si="3"/>
        <v>19.86189695</v>
      </c>
      <c r="G119" s="8">
        <f t="shared" si="4"/>
        <v>322.1277127</v>
      </c>
      <c r="L119" s="12">
        <f t="shared" si="5"/>
        <v>14.54786645</v>
      </c>
      <c r="M119" s="8">
        <f t="shared" si="6"/>
        <v>476.0239022</v>
      </c>
      <c r="O119" s="8">
        <f t="shared" si="7"/>
        <v>69.96733054</v>
      </c>
      <c r="P119" s="13">
        <f t="shared" si="8"/>
        <v>73.11933183</v>
      </c>
      <c r="Q119" s="8">
        <f t="shared" si="9"/>
        <v>55.41327231</v>
      </c>
      <c r="R119" s="14">
        <f t="shared" si="10"/>
        <v>87.67339005</v>
      </c>
      <c r="U119" s="22">
        <v>93.0</v>
      </c>
      <c r="V119" s="22">
        <v>70.83590636380413</v>
      </c>
      <c r="W119" s="22">
        <v>0.16409363619587225</v>
      </c>
      <c r="X119" s="22">
        <v>0.020216307039961374</v>
      </c>
      <c r="Z119" s="22">
        <v>48.177083333333336</v>
      </c>
      <c r="AA119" s="22">
        <v>57.0</v>
      </c>
    </row>
    <row r="120">
      <c r="A120" s="7">
        <v>21.447971</v>
      </c>
      <c r="B120" s="7">
        <v>74.0</v>
      </c>
      <c r="D120" s="8">
        <f t="shared" si="1"/>
        <v>72.85207718</v>
      </c>
      <c r="E120" s="8">
        <f t="shared" si="2"/>
        <v>219.0398178</v>
      </c>
      <c r="F120" s="8">
        <f t="shared" si="3"/>
        <v>1.317726804</v>
      </c>
      <c r="G120" s="8">
        <f t="shared" si="4"/>
        <v>254.336046</v>
      </c>
      <c r="L120" s="12">
        <f t="shared" si="5"/>
        <v>17.50725806</v>
      </c>
      <c r="M120" s="8">
        <f t="shared" si="6"/>
        <v>460.01546</v>
      </c>
      <c r="O120" s="8">
        <f t="shared" si="7"/>
        <v>71.2040448</v>
      </c>
      <c r="P120" s="13">
        <f t="shared" si="8"/>
        <v>74.50010956</v>
      </c>
      <c r="Q120" s="8">
        <f t="shared" si="9"/>
        <v>56.71482116</v>
      </c>
      <c r="R120" s="14">
        <f t="shared" si="10"/>
        <v>88.9893332</v>
      </c>
      <c r="U120" s="22">
        <v>94.0</v>
      </c>
      <c r="V120" s="22">
        <v>70.62367431985406</v>
      </c>
      <c r="W120" s="22">
        <v>-5.623674319854061</v>
      </c>
      <c r="X120" s="22">
        <v>-0.6928356844211092</v>
      </c>
      <c r="Z120" s="22">
        <v>48.697916666666664</v>
      </c>
      <c r="AA120" s="22">
        <v>57.0</v>
      </c>
    </row>
    <row r="121">
      <c r="A121" s="7">
        <v>21.227972</v>
      </c>
      <c r="B121" s="7">
        <v>69.0</v>
      </c>
      <c r="D121" s="8">
        <f t="shared" si="1"/>
        <v>73.63024483</v>
      </c>
      <c r="E121" s="8">
        <f t="shared" si="2"/>
        <v>242.6791157</v>
      </c>
      <c r="F121" s="8">
        <f t="shared" si="3"/>
        <v>21.43916721</v>
      </c>
      <c r="G121" s="8">
        <f t="shared" si="4"/>
        <v>119.8568793</v>
      </c>
      <c r="L121" s="12">
        <f t="shared" si="5"/>
        <v>19.39668297</v>
      </c>
      <c r="M121" s="8">
        <f t="shared" si="6"/>
        <v>450.6267952</v>
      </c>
      <c r="O121" s="8">
        <f t="shared" si="7"/>
        <v>71.93782651</v>
      </c>
      <c r="P121" s="13">
        <f t="shared" si="8"/>
        <v>75.32266316</v>
      </c>
      <c r="Q121" s="8">
        <f t="shared" si="9"/>
        <v>57.48839547</v>
      </c>
      <c r="R121" s="14">
        <f t="shared" si="10"/>
        <v>89.7720942</v>
      </c>
      <c r="U121" s="22">
        <v>95.0</v>
      </c>
      <c r="V121" s="22">
        <v>69.81013171042227</v>
      </c>
      <c r="W121" s="22">
        <v>-18.81013171042227</v>
      </c>
      <c r="X121" s="22">
        <v>-2.3174049093902402</v>
      </c>
      <c r="Z121" s="22">
        <v>49.21875</v>
      </c>
      <c r="AA121" s="22">
        <v>57.0</v>
      </c>
    </row>
    <row r="122">
      <c r="A122" s="7">
        <v>21.287971</v>
      </c>
      <c r="B122" s="7">
        <v>63.0</v>
      </c>
      <c r="D122" s="8">
        <f t="shared" si="1"/>
        <v>73.41801986</v>
      </c>
      <c r="E122" s="8">
        <f t="shared" si="2"/>
        <v>236.1120054</v>
      </c>
      <c r="F122" s="8">
        <f t="shared" si="3"/>
        <v>108.5351379</v>
      </c>
      <c r="G122" s="8">
        <f t="shared" si="4"/>
        <v>24.48187934</v>
      </c>
      <c r="L122" s="12">
        <f t="shared" si="5"/>
        <v>18.87179168</v>
      </c>
      <c r="M122" s="8">
        <f t="shared" si="6"/>
        <v>453.1777093</v>
      </c>
      <c r="O122" s="8">
        <f t="shared" si="7"/>
        <v>71.73781454</v>
      </c>
      <c r="P122" s="13">
        <f t="shared" si="8"/>
        <v>75.09822519</v>
      </c>
      <c r="Q122" s="8">
        <f t="shared" si="9"/>
        <v>57.27744642</v>
      </c>
      <c r="R122" s="14">
        <f t="shared" si="10"/>
        <v>89.5585933</v>
      </c>
      <c r="U122" s="22">
        <v>96.0</v>
      </c>
      <c r="V122" s="22">
        <v>66.20224709468131</v>
      </c>
      <c r="W122" s="22">
        <v>-24.20224709468131</v>
      </c>
      <c r="X122" s="22">
        <v>-2.9817125737835184</v>
      </c>
      <c r="Z122" s="22">
        <v>49.739583333333336</v>
      </c>
      <c r="AA122" s="22">
        <v>58.0</v>
      </c>
    </row>
    <row r="123">
      <c r="A123" s="7">
        <v>21.297972</v>
      </c>
      <c r="B123" s="7">
        <v>62.0</v>
      </c>
      <c r="D123" s="8">
        <f t="shared" si="1"/>
        <v>73.38264491</v>
      </c>
      <c r="E123" s="8">
        <f t="shared" si="2"/>
        <v>235.0261182</v>
      </c>
      <c r="F123" s="8">
        <f t="shared" si="3"/>
        <v>129.5646051</v>
      </c>
      <c r="G123" s="8">
        <f t="shared" si="4"/>
        <v>15.58604601</v>
      </c>
      <c r="L123" s="12">
        <f t="shared" si="5"/>
        <v>18.78499966</v>
      </c>
      <c r="M123" s="8">
        <f t="shared" si="6"/>
        <v>453.6036113</v>
      </c>
      <c r="O123" s="8">
        <f t="shared" si="7"/>
        <v>71.7044676</v>
      </c>
      <c r="P123" s="13">
        <f t="shared" si="8"/>
        <v>75.06082222</v>
      </c>
      <c r="Q123" s="8">
        <f t="shared" si="9"/>
        <v>57.24228245</v>
      </c>
      <c r="R123" s="14">
        <f t="shared" si="10"/>
        <v>89.52300736</v>
      </c>
      <c r="U123" s="22">
        <v>97.0</v>
      </c>
      <c r="V123" s="22">
        <v>65.07036172503709</v>
      </c>
      <c r="W123" s="22">
        <v>-25.07036172503709</v>
      </c>
      <c r="X123" s="22">
        <v>-3.088664143143625</v>
      </c>
      <c r="Z123" s="22">
        <v>50.260416666666664</v>
      </c>
      <c r="AA123" s="22">
        <v>59.0</v>
      </c>
    </row>
    <row r="124">
      <c r="A124" s="7">
        <v>21.427973</v>
      </c>
      <c r="B124" s="7">
        <v>61.0</v>
      </c>
      <c r="D124" s="8">
        <f t="shared" si="1"/>
        <v>72.92281294</v>
      </c>
      <c r="E124" s="8">
        <f t="shared" si="2"/>
        <v>221.138599</v>
      </c>
      <c r="F124" s="8">
        <f t="shared" si="3"/>
        <v>142.1534684</v>
      </c>
      <c r="G124" s="8">
        <f t="shared" si="4"/>
        <v>8.690212674</v>
      </c>
      <c r="L124" s="12">
        <f t="shared" si="5"/>
        <v>17.67500795</v>
      </c>
      <c r="M124" s="8">
        <f t="shared" si="6"/>
        <v>459.1580269</v>
      </c>
      <c r="O124" s="8">
        <f t="shared" si="7"/>
        <v>71.27079158</v>
      </c>
      <c r="P124" s="13">
        <f t="shared" si="8"/>
        <v>74.5748343</v>
      </c>
      <c r="Q124" s="8">
        <f t="shared" si="9"/>
        <v>56.78514906</v>
      </c>
      <c r="R124" s="14">
        <f t="shared" si="10"/>
        <v>89.06047682</v>
      </c>
      <c r="U124" s="22">
        <v>98.0</v>
      </c>
      <c r="V124" s="22">
        <v>67.54636450827562</v>
      </c>
      <c r="W124" s="22">
        <v>-25.546364508275616</v>
      </c>
      <c r="X124" s="22">
        <v>-3.1473076020912933</v>
      </c>
      <c r="Z124" s="22">
        <v>50.78125</v>
      </c>
      <c r="AA124" s="22">
        <v>59.0</v>
      </c>
    </row>
    <row r="125">
      <c r="A125" s="7">
        <v>22.677973</v>
      </c>
      <c r="B125" s="7">
        <v>57.0</v>
      </c>
      <c r="D125" s="8">
        <f t="shared" si="1"/>
        <v>68.50138571</v>
      </c>
      <c r="E125" s="8">
        <f t="shared" si="2"/>
        <v>109.1879203</v>
      </c>
      <c r="F125" s="8">
        <f t="shared" si="3"/>
        <v>132.2818734</v>
      </c>
      <c r="G125" s="8">
        <f t="shared" si="4"/>
        <v>1.10687934</v>
      </c>
      <c r="L125" s="12">
        <f t="shared" si="5"/>
        <v>8.727094078</v>
      </c>
      <c r="M125" s="8">
        <f t="shared" si="6"/>
        <v>514.2904594</v>
      </c>
      <c r="O125" s="8">
        <f t="shared" si="7"/>
        <v>67.07765685</v>
      </c>
      <c r="P125" s="13">
        <f t="shared" si="8"/>
        <v>69.92511457</v>
      </c>
      <c r="Q125" s="8">
        <f t="shared" si="9"/>
        <v>52.38549216</v>
      </c>
      <c r="R125" s="14">
        <f t="shared" si="10"/>
        <v>84.61727927</v>
      </c>
      <c r="U125" s="22">
        <v>99.0</v>
      </c>
      <c r="V125" s="22">
        <v>70.23459226118064</v>
      </c>
      <c r="W125" s="22">
        <v>-23.234592261180637</v>
      </c>
      <c r="X125" s="22">
        <v>-2.862497668950759</v>
      </c>
      <c r="Z125" s="22">
        <v>51.302083333333336</v>
      </c>
      <c r="AA125" s="22">
        <v>59.0</v>
      </c>
    </row>
    <row r="126">
      <c r="A126" s="7">
        <v>22.267971</v>
      </c>
      <c r="B126" s="7">
        <v>57.0</v>
      </c>
      <c r="D126" s="8">
        <f t="shared" si="1"/>
        <v>69.95162092</v>
      </c>
      <c r="E126" s="8">
        <f t="shared" si="2"/>
        <v>141.5989947</v>
      </c>
      <c r="F126" s="8">
        <f t="shared" si="3"/>
        <v>167.7444844</v>
      </c>
      <c r="G126" s="8">
        <f t="shared" si="4"/>
        <v>1.10687934</v>
      </c>
      <c r="L126" s="12">
        <f t="shared" si="5"/>
        <v>11.31762328</v>
      </c>
      <c r="M126" s="8">
        <f t="shared" si="6"/>
        <v>495.8625325</v>
      </c>
      <c r="O126" s="8">
        <f t="shared" si="7"/>
        <v>68.45820511</v>
      </c>
      <c r="P126" s="13">
        <f t="shared" si="8"/>
        <v>71.44503673</v>
      </c>
      <c r="Q126" s="8">
        <f t="shared" si="9"/>
        <v>53.82942157</v>
      </c>
      <c r="R126" s="14">
        <f t="shared" si="10"/>
        <v>86.07382027</v>
      </c>
      <c r="U126" s="22">
        <v>100.0</v>
      </c>
      <c r="V126" s="22">
        <v>72.6752165523342</v>
      </c>
      <c r="W126" s="22">
        <v>-19.675216552334206</v>
      </c>
      <c r="X126" s="22">
        <v>-2.423983209348396</v>
      </c>
      <c r="Z126" s="22">
        <v>51.82291666666667</v>
      </c>
      <c r="AA126" s="22">
        <v>59.0</v>
      </c>
    </row>
    <row r="127">
      <c r="A127" s="7">
        <v>21.927973</v>
      </c>
      <c r="B127" s="7">
        <v>59.0</v>
      </c>
      <c r="D127" s="8">
        <f t="shared" si="1"/>
        <v>71.15424205</v>
      </c>
      <c r="E127" s="8">
        <f t="shared" si="2"/>
        <v>171.666563</v>
      </c>
      <c r="F127" s="8">
        <f t="shared" si="3"/>
        <v>147.7255998</v>
      </c>
      <c r="G127" s="8">
        <f t="shared" si="4"/>
        <v>0.8985460069</v>
      </c>
      <c r="L127" s="12">
        <f t="shared" si="5"/>
        <v>13.7208424</v>
      </c>
      <c r="M127" s="8">
        <f t="shared" si="6"/>
        <v>480.8359999</v>
      </c>
      <c r="O127" s="8">
        <f t="shared" si="7"/>
        <v>69.59896752</v>
      </c>
      <c r="P127" s="13">
        <f t="shared" si="8"/>
        <v>72.70951658</v>
      </c>
      <c r="Q127" s="8">
        <f t="shared" si="9"/>
        <v>55.02619505</v>
      </c>
      <c r="R127" s="14">
        <f t="shared" si="10"/>
        <v>87.28228905</v>
      </c>
      <c r="U127" s="22">
        <v>101.0</v>
      </c>
      <c r="V127" s="22">
        <v>69.20881760779878</v>
      </c>
      <c r="W127" s="22">
        <v>-16.20881760779878</v>
      </c>
      <c r="X127" s="22">
        <v>-1.996923470711871</v>
      </c>
      <c r="Z127" s="22">
        <v>52.34375</v>
      </c>
      <c r="AA127" s="22">
        <v>59.0</v>
      </c>
    </row>
    <row r="128">
      <c r="A128" s="7">
        <v>21.707972</v>
      </c>
      <c r="B128" s="7">
        <v>61.0</v>
      </c>
      <c r="D128" s="8">
        <f t="shared" si="1"/>
        <v>71.93241678</v>
      </c>
      <c r="E128" s="8">
        <f t="shared" si="2"/>
        <v>192.6636565</v>
      </c>
      <c r="F128" s="8">
        <f t="shared" si="3"/>
        <v>119.5177366</v>
      </c>
      <c r="G128" s="8">
        <f t="shared" si="4"/>
        <v>8.690212674</v>
      </c>
      <c r="L128" s="12">
        <f t="shared" si="5"/>
        <v>15.39908309</v>
      </c>
      <c r="M128" s="8">
        <f t="shared" si="6"/>
        <v>471.2360484</v>
      </c>
      <c r="O128" s="8">
        <f t="shared" si="7"/>
        <v>70.3353646</v>
      </c>
      <c r="P128" s="13">
        <f t="shared" si="8"/>
        <v>73.52946896</v>
      </c>
      <c r="Q128" s="8">
        <f t="shared" si="9"/>
        <v>55.80028745</v>
      </c>
      <c r="R128" s="14">
        <f t="shared" si="10"/>
        <v>88.06454611</v>
      </c>
      <c r="U128" s="22">
        <v>102.0</v>
      </c>
      <c r="V128" s="22">
        <v>71.79093110729966</v>
      </c>
      <c r="W128" s="22">
        <v>-12.790931107299656</v>
      </c>
      <c r="X128" s="22">
        <v>-1.5758404566250184</v>
      </c>
      <c r="Z128" s="22">
        <v>52.864583333333336</v>
      </c>
      <c r="AA128" s="22">
        <v>60.0</v>
      </c>
    </row>
    <row r="129">
      <c r="A129" s="7">
        <v>21.507973</v>
      </c>
      <c r="B129" s="7">
        <v>64.0</v>
      </c>
      <c r="D129" s="8">
        <f t="shared" si="1"/>
        <v>72.6398416</v>
      </c>
      <c r="E129" s="8">
        <f t="shared" si="2"/>
        <v>212.8026912</v>
      </c>
      <c r="F129" s="8">
        <f t="shared" si="3"/>
        <v>74.64686283</v>
      </c>
      <c r="G129" s="8">
        <f t="shared" si="4"/>
        <v>35.37771267</v>
      </c>
      <c r="L129" s="12">
        <f t="shared" si="5"/>
        <v>17.00874146</v>
      </c>
      <c r="M129" s="8">
        <f t="shared" si="6"/>
        <v>462.5929026</v>
      </c>
      <c r="O129" s="8">
        <f t="shared" si="7"/>
        <v>71.00372101</v>
      </c>
      <c r="P129" s="13">
        <f t="shared" si="8"/>
        <v>74.27596218</v>
      </c>
      <c r="Q129" s="8">
        <f t="shared" si="9"/>
        <v>56.50379773</v>
      </c>
      <c r="R129" s="14">
        <f t="shared" si="10"/>
        <v>88.77588546</v>
      </c>
      <c r="U129" s="22">
        <v>103.0</v>
      </c>
      <c r="V129" s="22">
        <v>73.8778447575812</v>
      </c>
      <c r="W129" s="22">
        <v>-10.877844757581201</v>
      </c>
      <c r="X129" s="22">
        <v>-1.340148555729473</v>
      </c>
      <c r="Z129" s="22">
        <v>53.38541666666667</v>
      </c>
      <c r="AA129" s="22">
        <v>60.0</v>
      </c>
    </row>
    <row r="130">
      <c r="A130" s="7">
        <v>24.487972</v>
      </c>
      <c r="B130" s="7">
        <v>55.0</v>
      </c>
      <c r="D130" s="8">
        <f t="shared" si="1"/>
        <v>62.09916263</v>
      </c>
      <c r="E130" s="8">
        <f t="shared" si="2"/>
        <v>16.37885083</v>
      </c>
      <c r="F130" s="8">
        <f t="shared" si="3"/>
        <v>50.39811004</v>
      </c>
      <c r="G130" s="8">
        <f t="shared" si="4"/>
        <v>9.315212674</v>
      </c>
      <c r="L130" s="12">
        <f t="shared" si="5"/>
        <v>1.309117087</v>
      </c>
      <c r="M130" s="8">
        <f t="shared" si="6"/>
        <v>599.6607727</v>
      </c>
      <c r="O130" s="8">
        <f t="shared" si="7"/>
        <v>60.897126</v>
      </c>
      <c r="P130" s="13">
        <f t="shared" si="8"/>
        <v>63.30119926</v>
      </c>
      <c r="Q130" s="8">
        <f t="shared" si="9"/>
        <v>46.00133939</v>
      </c>
      <c r="R130" s="14">
        <f t="shared" si="10"/>
        <v>78.19698587</v>
      </c>
      <c r="U130" s="22">
        <v>104.0</v>
      </c>
      <c r="V130" s="22">
        <v>66.59133269049651</v>
      </c>
      <c r="W130" s="22">
        <v>-10.591332690496515</v>
      </c>
      <c r="X130" s="22">
        <v>-1.3048503195935872</v>
      </c>
      <c r="Z130" s="22">
        <v>53.90625</v>
      </c>
      <c r="AA130" s="22">
        <v>60.0</v>
      </c>
    </row>
    <row r="131">
      <c r="A131" s="7">
        <v>26.997972</v>
      </c>
      <c r="B131" s="7">
        <v>46.0</v>
      </c>
      <c r="D131" s="8">
        <f t="shared" si="1"/>
        <v>53.22093676</v>
      </c>
      <c r="E131" s="8">
        <f t="shared" si="2"/>
        <v>23.3399772</v>
      </c>
      <c r="F131" s="8">
        <f t="shared" si="3"/>
        <v>52.14192771</v>
      </c>
      <c r="G131" s="8">
        <f t="shared" si="4"/>
        <v>145.2527127</v>
      </c>
      <c r="L131" s="12">
        <f t="shared" si="5"/>
        <v>1.865501022</v>
      </c>
      <c r="M131" s="8">
        <f t="shared" si="6"/>
        <v>728.8904921</v>
      </c>
      <c r="O131" s="8">
        <f t="shared" si="7"/>
        <v>52.00087395</v>
      </c>
      <c r="P131" s="13">
        <f t="shared" si="8"/>
        <v>54.44099957</v>
      </c>
      <c r="Q131" s="8">
        <f t="shared" si="9"/>
        <v>37.12175746</v>
      </c>
      <c r="R131" s="14">
        <f t="shared" si="10"/>
        <v>69.32011607</v>
      </c>
      <c r="U131" s="22">
        <v>105.0</v>
      </c>
      <c r="V131" s="22">
        <v>59.234077787809056</v>
      </c>
      <c r="W131" s="22">
        <v>-6.234077787809056</v>
      </c>
      <c r="X131" s="22">
        <v>-0.7680372840230919</v>
      </c>
      <c r="Z131" s="22">
        <v>54.427083333333336</v>
      </c>
      <c r="AA131" s="22">
        <v>61.0</v>
      </c>
    </row>
    <row r="132">
      <c r="A132" s="7">
        <v>29.297972</v>
      </c>
      <c r="B132" s="7">
        <v>38.0</v>
      </c>
      <c r="D132" s="8">
        <f t="shared" si="1"/>
        <v>45.08551067</v>
      </c>
      <c r="E132" s="8">
        <f t="shared" si="2"/>
        <v>168.1320067</v>
      </c>
      <c r="F132" s="8">
        <f t="shared" si="3"/>
        <v>50.20446142</v>
      </c>
      <c r="G132" s="8">
        <f t="shared" si="4"/>
        <v>402.086046</v>
      </c>
      <c r="L132" s="12">
        <f t="shared" si="5"/>
        <v>13.43833491</v>
      </c>
      <c r="M132" s="8">
        <f t="shared" si="6"/>
        <v>858.3711633</v>
      </c>
      <c r="O132" s="8">
        <f t="shared" si="7"/>
        <v>43.53737965</v>
      </c>
      <c r="P132" s="13">
        <f t="shared" si="8"/>
        <v>46.63364168</v>
      </c>
      <c r="Q132" s="8">
        <f t="shared" si="9"/>
        <v>28.95815097</v>
      </c>
      <c r="R132" s="14">
        <f t="shared" si="10"/>
        <v>61.21287036</v>
      </c>
      <c r="U132" s="22">
        <v>106.0</v>
      </c>
      <c r="V132" s="22">
        <v>51.41699091656186</v>
      </c>
      <c r="W132" s="22">
        <v>-5.416990916561858</v>
      </c>
      <c r="X132" s="22">
        <v>-0.6673723255859635</v>
      </c>
      <c r="Z132" s="22">
        <v>54.94791666666667</v>
      </c>
      <c r="AA132" s="22">
        <v>61.0</v>
      </c>
    </row>
    <row r="133">
      <c r="A133" s="7">
        <v>31.307972</v>
      </c>
      <c r="B133" s="7">
        <v>33.0</v>
      </c>
      <c r="D133" s="8">
        <f t="shared" si="1"/>
        <v>37.97585569</v>
      </c>
      <c r="E133" s="8">
        <f t="shared" si="2"/>
        <v>403.0549164</v>
      </c>
      <c r="F133" s="8">
        <f t="shared" si="3"/>
        <v>24.75913984</v>
      </c>
      <c r="G133" s="8">
        <f t="shared" si="4"/>
        <v>627.6068793</v>
      </c>
      <c r="L133" s="12">
        <f t="shared" si="5"/>
        <v>32.21508539</v>
      </c>
      <c r="M133" s="8">
        <f t="shared" si="6"/>
        <v>980.1891108</v>
      </c>
      <c r="O133" s="8">
        <f t="shared" si="7"/>
        <v>36.00857843</v>
      </c>
      <c r="P133" s="13">
        <f t="shared" si="8"/>
        <v>39.94313295</v>
      </c>
      <c r="Q133" s="8">
        <f t="shared" si="9"/>
        <v>21.8028782</v>
      </c>
      <c r="R133" s="14">
        <f t="shared" si="10"/>
        <v>54.14883318</v>
      </c>
      <c r="U133" s="22">
        <v>107.0</v>
      </c>
      <c r="V133" s="22">
        <v>44.55494293737732</v>
      </c>
      <c r="W133" s="22">
        <v>-3.5549429373773194</v>
      </c>
      <c r="X133" s="22">
        <v>-0.4379683429391267</v>
      </c>
      <c r="Z133" s="22">
        <v>55.46875</v>
      </c>
      <c r="AA133" s="22">
        <v>61.0</v>
      </c>
    </row>
    <row r="134">
      <c r="A134" s="7">
        <v>32.887974</v>
      </c>
      <c r="B134" s="7">
        <v>31.0</v>
      </c>
      <c r="D134" s="8">
        <f t="shared" si="1"/>
        <v>32.3871646</v>
      </c>
      <c r="E134" s="8">
        <f t="shared" si="2"/>
        <v>658.6880535</v>
      </c>
      <c r="F134" s="8">
        <f t="shared" si="3"/>
        <v>1.924225634</v>
      </c>
      <c r="G134" s="8">
        <f t="shared" si="4"/>
        <v>731.8152127</v>
      </c>
      <c r="L134" s="12">
        <f t="shared" si="5"/>
        <v>52.64714812</v>
      </c>
      <c r="M134" s="8">
        <f t="shared" si="6"/>
        <v>1081.618834</v>
      </c>
      <c r="O134" s="8">
        <f t="shared" si="7"/>
        <v>30.04760321</v>
      </c>
      <c r="P134" s="13">
        <f t="shared" si="8"/>
        <v>34.726726</v>
      </c>
      <c r="Q134" s="8">
        <f t="shared" si="9"/>
        <v>16.1646935</v>
      </c>
      <c r="R134" s="14">
        <f t="shared" si="10"/>
        <v>48.6096357</v>
      </c>
      <c r="U134" s="22">
        <v>108.0</v>
      </c>
      <c r="V134" s="22">
        <v>39.42608381903514</v>
      </c>
      <c r="W134" s="22">
        <v>-1.4260838190351421</v>
      </c>
      <c r="X134" s="22">
        <v>-0.17569327500258272</v>
      </c>
      <c r="Z134" s="22">
        <v>55.989583333333336</v>
      </c>
      <c r="AA134" s="22">
        <v>62.0</v>
      </c>
    </row>
    <row r="135">
      <c r="A135" s="7">
        <v>34.19797</v>
      </c>
      <c r="B135" s="7">
        <v>29.0</v>
      </c>
      <c r="D135" s="8">
        <f t="shared" si="1"/>
        <v>27.75352302</v>
      </c>
      <c r="E135" s="8">
        <f t="shared" si="2"/>
        <v>918.0027571</v>
      </c>
      <c r="F135" s="8">
        <f t="shared" si="3"/>
        <v>1.553704865</v>
      </c>
      <c r="G135" s="8">
        <f t="shared" si="4"/>
        <v>844.023546</v>
      </c>
      <c r="L135" s="12">
        <f t="shared" si="5"/>
        <v>73.37346848</v>
      </c>
      <c r="M135" s="8">
        <f t="shared" si="6"/>
        <v>1169.501152</v>
      </c>
      <c r="O135" s="8">
        <f t="shared" si="7"/>
        <v>25.08893927</v>
      </c>
      <c r="P135" s="13">
        <f t="shared" si="8"/>
        <v>30.41810677</v>
      </c>
      <c r="Q135" s="8">
        <f t="shared" si="9"/>
        <v>11.48099932</v>
      </c>
      <c r="R135" s="14">
        <f t="shared" si="10"/>
        <v>44.02604672</v>
      </c>
      <c r="U135" s="22">
        <v>109.0</v>
      </c>
      <c r="V135" s="22">
        <v>36.065795590762065</v>
      </c>
      <c r="W135" s="22">
        <v>0.9342044092379354</v>
      </c>
      <c r="X135" s="22">
        <v>0.11509381846286924</v>
      </c>
      <c r="Z135" s="22">
        <v>56.51041666666667</v>
      </c>
      <c r="AA135" s="22">
        <v>63.0</v>
      </c>
    </row>
    <row r="136">
      <c r="A136" s="7">
        <v>34.58797</v>
      </c>
      <c r="B136" s="7">
        <v>28.0</v>
      </c>
      <c r="D136" s="8">
        <f t="shared" si="1"/>
        <v>26.37403772</v>
      </c>
      <c r="E136" s="8">
        <f t="shared" si="2"/>
        <v>1003.498574</v>
      </c>
      <c r="F136" s="8">
        <f t="shared" si="3"/>
        <v>2.643753321</v>
      </c>
      <c r="G136" s="8">
        <f t="shared" si="4"/>
        <v>903.1277127</v>
      </c>
      <c r="L136" s="12">
        <f t="shared" si="5"/>
        <v>80.20691702</v>
      </c>
      <c r="M136" s="8">
        <f t="shared" si="6"/>
        <v>1196.327669</v>
      </c>
      <c r="O136" s="8">
        <f t="shared" si="7"/>
        <v>23.61066143</v>
      </c>
      <c r="P136" s="13">
        <f t="shared" si="8"/>
        <v>29.13741402</v>
      </c>
      <c r="Q136" s="8">
        <f t="shared" si="9"/>
        <v>10.08504544</v>
      </c>
      <c r="R136" s="14">
        <f t="shared" si="10"/>
        <v>42.66303001</v>
      </c>
      <c r="U136" s="22">
        <v>110.0</v>
      </c>
      <c r="V136" s="22">
        <v>37.65751292896604</v>
      </c>
      <c r="W136" s="22">
        <v>3.3424870710339576</v>
      </c>
      <c r="X136" s="22">
        <v>0.4117938176741034</v>
      </c>
      <c r="Z136" s="22">
        <v>57.03125</v>
      </c>
      <c r="AA136" s="22">
        <v>63.0</v>
      </c>
    </row>
    <row r="137">
      <c r="A137" s="7">
        <v>32.96797</v>
      </c>
      <c r="B137" s="7">
        <v>32.0</v>
      </c>
      <c r="D137" s="8">
        <f t="shared" si="1"/>
        <v>32.10420741</v>
      </c>
      <c r="E137" s="8">
        <f t="shared" si="2"/>
        <v>673.292265</v>
      </c>
      <c r="F137" s="8">
        <f t="shared" si="3"/>
        <v>0.01085918397</v>
      </c>
      <c r="G137" s="8">
        <f t="shared" si="4"/>
        <v>678.711046</v>
      </c>
      <c r="L137" s="12">
        <f t="shared" si="5"/>
        <v>53.81442311</v>
      </c>
      <c r="M137" s="8">
        <f t="shared" si="6"/>
        <v>1086.887046</v>
      </c>
      <c r="O137" s="8">
        <f t="shared" si="7"/>
        <v>29.74515098</v>
      </c>
      <c r="P137" s="13">
        <f t="shared" si="8"/>
        <v>34.46326384</v>
      </c>
      <c r="Q137" s="8">
        <f t="shared" si="9"/>
        <v>15.87891332</v>
      </c>
      <c r="R137" s="14">
        <f t="shared" si="10"/>
        <v>48.3295015</v>
      </c>
      <c r="U137" s="22">
        <v>111.0</v>
      </c>
      <c r="V137" s="22">
        <v>42.64488283896091</v>
      </c>
      <c r="W137" s="22">
        <v>4.3551171610390895</v>
      </c>
      <c r="X137" s="22">
        <v>0.536549666176426</v>
      </c>
      <c r="Z137" s="22">
        <v>57.552083333333336</v>
      </c>
      <c r="AA137" s="22">
        <v>63.0</v>
      </c>
    </row>
    <row r="138">
      <c r="A138" s="7">
        <v>31.337973</v>
      </c>
      <c r="B138" s="7">
        <v>37.0</v>
      </c>
      <c r="D138" s="8">
        <f t="shared" si="1"/>
        <v>37.8697379</v>
      </c>
      <c r="E138" s="8">
        <f t="shared" si="2"/>
        <v>407.3270672</v>
      </c>
      <c r="F138" s="8">
        <f t="shared" si="3"/>
        <v>0.7564440123</v>
      </c>
      <c r="G138" s="8">
        <f t="shared" si="4"/>
        <v>443.1902127</v>
      </c>
      <c r="L138" s="12">
        <f t="shared" si="5"/>
        <v>32.55654681</v>
      </c>
      <c r="M138" s="8">
        <f t="shared" si="6"/>
        <v>982.0685517</v>
      </c>
      <c r="O138" s="8">
        <f t="shared" si="7"/>
        <v>35.89566207</v>
      </c>
      <c r="P138" s="13">
        <f t="shared" si="8"/>
        <v>39.84381372</v>
      </c>
      <c r="Q138" s="8">
        <f t="shared" si="9"/>
        <v>21.69593203</v>
      </c>
      <c r="R138" s="14">
        <f t="shared" si="10"/>
        <v>54.04354377</v>
      </c>
      <c r="U138" s="22">
        <v>112.0</v>
      </c>
      <c r="V138" s="22">
        <v>44.30734301276763</v>
      </c>
      <c r="W138" s="22">
        <v>4.692656987232368</v>
      </c>
      <c r="X138" s="22">
        <v>0.5781345132352917</v>
      </c>
      <c r="Z138" s="22">
        <v>58.07291666666667</v>
      </c>
      <c r="AA138" s="22">
        <v>63.0</v>
      </c>
    </row>
    <row r="139">
      <c r="A139" s="7">
        <v>30.217972</v>
      </c>
      <c r="B139" s="7">
        <v>40.0</v>
      </c>
      <c r="D139" s="8">
        <f t="shared" si="1"/>
        <v>41.83134023</v>
      </c>
      <c r="E139" s="8">
        <f t="shared" si="2"/>
        <v>263.1125068</v>
      </c>
      <c r="F139" s="8">
        <f t="shared" si="3"/>
        <v>3.353807036</v>
      </c>
      <c r="G139" s="8">
        <f t="shared" si="4"/>
        <v>325.8777127</v>
      </c>
      <c r="L139" s="12">
        <f t="shared" si="5"/>
        <v>21.02986846</v>
      </c>
      <c r="M139" s="8">
        <f t="shared" si="6"/>
        <v>913.1258318</v>
      </c>
      <c r="O139" s="8">
        <f t="shared" si="7"/>
        <v>40.10147291</v>
      </c>
      <c r="P139" s="13">
        <f t="shared" si="8"/>
        <v>43.56120755</v>
      </c>
      <c r="Q139" s="8">
        <f t="shared" si="9"/>
        <v>25.68552151</v>
      </c>
      <c r="R139" s="14">
        <f t="shared" si="10"/>
        <v>57.97715895</v>
      </c>
      <c r="U139" s="22">
        <v>113.0</v>
      </c>
      <c r="V139" s="22">
        <v>47.45539565994885</v>
      </c>
      <c r="W139" s="22">
        <v>4.544604340051151</v>
      </c>
      <c r="X139" s="22">
        <v>0.559894453212965</v>
      </c>
      <c r="Z139" s="22">
        <v>58.59375</v>
      </c>
      <c r="AA139" s="22">
        <v>63.0</v>
      </c>
    </row>
    <row r="140">
      <c r="A140" s="7">
        <v>28.467972</v>
      </c>
      <c r="B140" s="7">
        <v>47.0</v>
      </c>
      <c r="D140" s="8">
        <f t="shared" si="1"/>
        <v>48.02133834</v>
      </c>
      <c r="E140" s="8">
        <f t="shared" si="2"/>
        <v>100.615845</v>
      </c>
      <c r="F140" s="8">
        <f t="shared" si="3"/>
        <v>1.043132015</v>
      </c>
      <c r="G140" s="8">
        <f t="shared" si="4"/>
        <v>122.148546</v>
      </c>
      <c r="L140" s="12">
        <f t="shared" si="5"/>
        <v>8.041951374</v>
      </c>
      <c r="M140" s="8">
        <f t="shared" si="6"/>
        <v>810.4254298</v>
      </c>
      <c r="O140" s="8">
        <f t="shared" si="7"/>
        <v>46.61661824</v>
      </c>
      <c r="P140" s="13">
        <f t="shared" si="8"/>
        <v>49.42605845</v>
      </c>
      <c r="Q140" s="8">
        <f t="shared" si="9"/>
        <v>31.90711296</v>
      </c>
      <c r="R140" s="14">
        <f t="shared" si="10"/>
        <v>64.13556373</v>
      </c>
      <c r="U140" s="22">
        <v>114.0</v>
      </c>
      <c r="V140" s="22">
        <v>52.69036549455339</v>
      </c>
      <c r="W140" s="22">
        <v>3.30963450544661</v>
      </c>
      <c r="X140" s="22">
        <v>0.4077463873875839</v>
      </c>
      <c r="Z140" s="22">
        <v>59.114583333333336</v>
      </c>
      <c r="AA140" s="22">
        <v>64.0</v>
      </c>
    </row>
    <row r="141">
      <c r="A141" s="7">
        <v>25.337973</v>
      </c>
      <c r="B141" s="7">
        <v>59.0</v>
      </c>
      <c r="D141" s="8">
        <f t="shared" si="1"/>
        <v>59.09258858</v>
      </c>
      <c r="E141" s="8">
        <f t="shared" si="2"/>
        <v>1.082651167</v>
      </c>
      <c r="F141" s="8">
        <f t="shared" si="3"/>
        <v>0.008572645047</v>
      </c>
      <c r="G141" s="8">
        <f t="shared" si="4"/>
        <v>0.8985460069</v>
      </c>
      <c r="L141" s="12">
        <f t="shared" si="5"/>
        <v>0.08653336897</v>
      </c>
      <c r="M141" s="8">
        <f t="shared" si="6"/>
        <v>642.0128757</v>
      </c>
      <c r="O141" s="8">
        <f t="shared" si="7"/>
        <v>57.9311446</v>
      </c>
      <c r="P141" s="13">
        <f t="shared" si="8"/>
        <v>60.25403256</v>
      </c>
      <c r="Q141" s="8">
        <f t="shared" si="9"/>
        <v>42.99774552</v>
      </c>
      <c r="R141" s="14">
        <f t="shared" si="10"/>
        <v>75.18743164</v>
      </c>
      <c r="U141" s="22">
        <v>115.0</v>
      </c>
      <c r="V141" s="22">
        <v>63.76162280352773</v>
      </c>
      <c r="W141" s="22">
        <v>3.238377196472271</v>
      </c>
      <c r="X141" s="22">
        <v>0.3989674994888046</v>
      </c>
      <c r="Z141" s="22">
        <v>59.63541666666667</v>
      </c>
      <c r="AA141" s="22">
        <v>64.0</v>
      </c>
    </row>
    <row r="142">
      <c r="A142" s="7">
        <v>23.927973</v>
      </c>
      <c r="B142" s="7">
        <v>65.0</v>
      </c>
      <c r="D142" s="8">
        <f t="shared" si="1"/>
        <v>64.07995849</v>
      </c>
      <c r="E142" s="8">
        <f t="shared" si="2"/>
        <v>36.3352789</v>
      </c>
      <c r="F142" s="8">
        <f t="shared" si="3"/>
        <v>0.8464763811</v>
      </c>
      <c r="G142" s="8">
        <f t="shared" si="4"/>
        <v>48.27354601</v>
      </c>
      <c r="L142" s="12">
        <f t="shared" si="5"/>
        <v>2.904180211</v>
      </c>
      <c r="M142" s="8">
        <f t="shared" si="6"/>
        <v>572.5478919</v>
      </c>
      <c r="O142" s="8">
        <f t="shared" si="7"/>
        <v>62.82693748</v>
      </c>
      <c r="P142" s="13">
        <f t="shared" si="8"/>
        <v>65.3329795</v>
      </c>
      <c r="Q142" s="8">
        <f t="shared" si="9"/>
        <v>47.97824794</v>
      </c>
      <c r="R142" s="14">
        <f t="shared" si="10"/>
        <v>80.18166904</v>
      </c>
      <c r="U142" s="22">
        <v>116.0</v>
      </c>
      <c r="V142" s="22">
        <v>69.31493539834472</v>
      </c>
      <c r="W142" s="22">
        <v>2.6850646016552844</v>
      </c>
      <c r="X142" s="22">
        <v>0.330799485388942</v>
      </c>
      <c r="Z142" s="22">
        <v>60.15625</v>
      </c>
      <c r="AA142" s="22">
        <v>64.0</v>
      </c>
    </row>
    <row r="143">
      <c r="A143" s="7">
        <v>23.827972</v>
      </c>
      <c r="B143" s="7">
        <v>64.0</v>
      </c>
      <c r="D143" s="8">
        <f t="shared" si="1"/>
        <v>64.4336762</v>
      </c>
      <c r="E143" s="8">
        <f t="shared" si="2"/>
        <v>40.72472757</v>
      </c>
      <c r="F143" s="8">
        <f t="shared" si="3"/>
        <v>0.1880750504</v>
      </c>
      <c r="G143" s="8">
        <f t="shared" si="4"/>
        <v>35.37771267</v>
      </c>
      <c r="L143" s="12">
        <f t="shared" si="5"/>
        <v>3.255016929</v>
      </c>
      <c r="M143" s="8">
        <f t="shared" si="6"/>
        <v>567.7722496</v>
      </c>
      <c r="O143" s="8">
        <f t="shared" si="7"/>
        <v>63.16971699</v>
      </c>
      <c r="P143" s="13">
        <f t="shared" si="8"/>
        <v>65.69763542</v>
      </c>
      <c r="Q143" s="8">
        <f t="shared" si="9"/>
        <v>48.33111076</v>
      </c>
      <c r="R143" s="14">
        <f t="shared" si="10"/>
        <v>80.53624165</v>
      </c>
      <c r="U143" s="22">
        <v>117.0</v>
      </c>
      <c r="V143" s="22">
        <v>71.54333118268998</v>
      </c>
      <c r="W143" s="22">
        <v>4.4566688173100175</v>
      </c>
      <c r="X143" s="22">
        <v>0.5490608123194678</v>
      </c>
      <c r="Z143" s="22">
        <v>60.677083333333336</v>
      </c>
      <c r="AA143" s="22">
        <v>64.0</v>
      </c>
    </row>
    <row r="144">
      <c r="A144" s="7">
        <v>24.307972</v>
      </c>
      <c r="B144" s="7">
        <v>61.0</v>
      </c>
      <c r="D144" s="8">
        <f t="shared" si="1"/>
        <v>62.73584815</v>
      </c>
      <c r="E144" s="8">
        <f t="shared" si="2"/>
        <v>21.93765286</v>
      </c>
      <c r="F144" s="8">
        <f t="shared" si="3"/>
        <v>3.0131688</v>
      </c>
      <c r="G144" s="8">
        <f t="shared" si="4"/>
        <v>8.690212674</v>
      </c>
      <c r="L144" s="12">
        <f t="shared" si="5"/>
        <v>1.753417044</v>
      </c>
      <c r="M144" s="8">
        <f t="shared" si="6"/>
        <v>590.8775028</v>
      </c>
      <c r="O144" s="8">
        <f t="shared" si="7"/>
        <v>61.51939524</v>
      </c>
      <c r="P144" s="13">
        <f t="shared" si="8"/>
        <v>63.95230106</v>
      </c>
      <c r="Q144" s="8">
        <f t="shared" si="9"/>
        <v>46.63694202</v>
      </c>
      <c r="R144" s="14">
        <f t="shared" si="10"/>
        <v>78.83475428</v>
      </c>
      <c r="U144" s="22">
        <v>118.0</v>
      </c>
      <c r="V144" s="22">
        <v>72.85207717848292</v>
      </c>
      <c r="W144" s="22">
        <v>1.147922821517085</v>
      </c>
      <c r="X144" s="22">
        <v>0.1414238891645204</v>
      </c>
      <c r="Z144" s="22">
        <v>61.19791666666667</v>
      </c>
      <c r="AA144" s="22">
        <v>64.0</v>
      </c>
    </row>
    <row r="145">
      <c r="A145" s="7">
        <v>24.847973</v>
      </c>
      <c r="B145" s="7">
        <v>57.0</v>
      </c>
      <c r="D145" s="8">
        <f t="shared" si="1"/>
        <v>60.82578805</v>
      </c>
      <c r="E145" s="8">
        <f t="shared" si="2"/>
        <v>7.693437865</v>
      </c>
      <c r="F145" s="8">
        <f t="shared" si="3"/>
        <v>14.63665422</v>
      </c>
      <c r="G145" s="8">
        <f t="shared" si="4"/>
        <v>1.10687934</v>
      </c>
      <c r="L145" s="12">
        <f t="shared" si="5"/>
        <v>0.6149156049</v>
      </c>
      <c r="M145" s="8">
        <f t="shared" si="6"/>
        <v>617.4217622</v>
      </c>
      <c r="O145" s="8">
        <f t="shared" si="7"/>
        <v>59.64662907</v>
      </c>
      <c r="P145" s="13">
        <f t="shared" si="8"/>
        <v>62.00494704</v>
      </c>
      <c r="Q145" s="8">
        <f t="shared" si="9"/>
        <v>44.72965693</v>
      </c>
      <c r="R145" s="14">
        <f t="shared" si="10"/>
        <v>76.92191917</v>
      </c>
      <c r="U145" s="22">
        <v>119.0</v>
      </c>
      <c r="V145" s="22">
        <v>73.63024483297153</v>
      </c>
      <c r="W145" s="22">
        <v>-4.630244832971528</v>
      </c>
      <c r="X145" s="22">
        <v>-0.5704453468372939</v>
      </c>
      <c r="Z145" s="22">
        <v>61.71875</v>
      </c>
      <c r="AA145" s="22">
        <v>65.0</v>
      </c>
    </row>
    <row r="146">
      <c r="A146" s="7">
        <v>24.937971</v>
      </c>
      <c r="B146" s="7">
        <v>57.0</v>
      </c>
      <c r="D146" s="8">
        <f t="shared" si="1"/>
        <v>60.50745237</v>
      </c>
      <c r="E146" s="8">
        <f t="shared" si="2"/>
        <v>6.028837086</v>
      </c>
      <c r="F146" s="8">
        <f t="shared" si="3"/>
        <v>12.3022221</v>
      </c>
      <c r="G146" s="8">
        <f t="shared" si="4"/>
        <v>1.10687934</v>
      </c>
      <c r="L146" s="12">
        <f t="shared" si="5"/>
        <v>0.4818685831</v>
      </c>
      <c r="M146" s="8">
        <f t="shared" si="6"/>
        <v>621.9023976</v>
      </c>
      <c r="O146" s="8">
        <f t="shared" si="7"/>
        <v>59.33272887</v>
      </c>
      <c r="P146" s="13">
        <f t="shared" si="8"/>
        <v>61.68217586</v>
      </c>
      <c r="Q146" s="8">
        <f t="shared" si="9"/>
        <v>44.41164557</v>
      </c>
      <c r="R146" s="14">
        <f t="shared" si="10"/>
        <v>76.60325916</v>
      </c>
      <c r="U146" s="22">
        <v>120.0</v>
      </c>
      <c r="V146" s="22">
        <v>73.41801986330502</v>
      </c>
      <c r="W146" s="22">
        <v>-10.41801986330502</v>
      </c>
      <c r="X146" s="22">
        <v>-1.2834982098488514</v>
      </c>
      <c r="Z146" s="22">
        <v>62.239583333333336</v>
      </c>
      <c r="AA146" s="22">
        <v>65.0</v>
      </c>
    </row>
    <row r="147">
      <c r="A147" s="7">
        <v>24.637972</v>
      </c>
      <c r="B147" s="7">
        <v>58.0</v>
      </c>
      <c r="D147" s="8">
        <f t="shared" si="1"/>
        <v>61.56859136</v>
      </c>
      <c r="E147" s="8">
        <f t="shared" si="2"/>
        <v>12.36582872</v>
      </c>
      <c r="F147" s="8">
        <f t="shared" si="3"/>
        <v>12.73484431</v>
      </c>
      <c r="G147" s="8">
        <f t="shared" si="4"/>
        <v>0.002712673611</v>
      </c>
      <c r="L147" s="12">
        <f t="shared" si="5"/>
        <v>0.9883671229</v>
      </c>
      <c r="M147" s="8">
        <f t="shared" si="6"/>
        <v>607.0296643</v>
      </c>
      <c r="O147" s="8">
        <f t="shared" si="7"/>
        <v>60.37707056</v>
      </c>
      <c r="P147" s="13">
        <f t="shared" si="8"/>
        <v>62.76011216</v>
      </c>
      <c r="Q147" s="8">
        <f t="shared" si="9"/>
        <v>45.47154993</v>
      </c>
      <c r="R147" s="14">
        <f t="shared" si="10"/>
        <v>77.6656328</v>
      </c>
      <c r="U147" s="22">
        <v>121.0</v>
      </c>
      <c r="V147" s="22">
        <v>73.38264490836185</v>
      </c>
      <c r="W147" s="22">
        <v>-11.382644908361854</v>
      </c>
      <c r="X147" s="22">
        <v>-1.4023398452796596</v>
      </c>
      <c r="Z147" s="22">
        <v>62.76041666666667</v>
      </c>
      <c r="AA147" s="22">
        <v>65.0</v>
      </c>
    </row>
    <row r="148">
      <c r="A148" s="7">
        <v>24.207972</v>
      </c>
      <c r="B148" s="7">
        <v>63.0</v>
      </c>
      <c r="D148" s="8">
        <f t="shared" si="1"/>
        <v>63.08956233</v>
      </c>
      <c r="E148" s="8">
        <f t="shared" si="2"/>
        <v>25.37619462</v>
      </c>
      <c r="F148" s="8">
        <f t="shared" si="3"/>
        <v>0.008021410625</v>
      </c>
      <c r="G148" s="8">
        <f t="shared" si="4"/>
        <v>24.48187934</v>
      </c>
      <c r="L148" s="12">
        <f t="shared" si="5"/>
        <v>2.028250353</v>
      </c>
      <c r="M148" s="8">
        <f t="shared" si="6"/>
        <v>586.0259084</v>
      </c>
      <c r="O148" s="8">
        <f t="shared" si="7"/>
        <v>61.86427677</v>
      </c>
      <c r="P148" s="13">
        <f t="shared" si="8"/>
        <v>64.31484789</v>
      </c>
      <c r="Q148" s="8">
        <f t="shared" si="9"/>
        <v>46.98998638</v>
      </c>
      <c r="R148" s="14">
        <f t="shared" si="10"/>
        <v>79.18913828</v>
      </c>
      <c r="U148" s="22">
        <v>122.0</v>
      </c>
      <c r="V148" s="22">
        <v>72.9228129398021</v>
      </c>
      <c r="W148" s="22">
        <v>-11.9228129398021</v>
      </c>
      <c r="X148" s="22">
        <v>-1.4688884514896683</v>
      </c>
      <c r="Z148" s="22">
        <v>63.28125</v>
      </c>
      <c r="AA148" s="22">
        <v>66.0</v>
      </c>
    </row>
    <row r="149">
      <c r="A149" s="7">
        <v>23.887972</v>
      </c>
      <c r="B149" s="7">
        <v>64.0</v>
      </c>
      <c r="D149" s="8">
        <f t="shared" si="1"/>
        <v>64.2214477</v>
      </c>
      <c r="E149" s="8">
        <f t="shared" si="2"/>
        <v>38.06105666</v>
      </c>
      <c r="F149" s="8">
        <f t="shared" si="3"/>
        <v>0.04903908286</v>
      </c>
      <c r="G149" s="8">
        <f t="shared" si="4"/>
        <v>35.37771267</v>
      </c>
      <c r="L149" s="12">
        <f t="shared" si="5"/>
        <v>3.042116943</v>
      </c>
      <c r="M149" s="8">
        <f t="shared" si="6"/>
        <v>570.6352063</v>
      </c>
      <c r="O149" s="8">
        <f t="shared" si="7"/>
        <v>62.96411482</v>
      </c>
      <c r="P149" s="13">
        <f t="shared" si="8"/>
        <v>65.47878058</v>
      </c>
      <c r="Q149" s="8">
        <f t="shared" si="9"/>
        <v>48.11940103</v>
      </c>
      <c r="R149" s="14">
        <f t="shared" si="10"/>
        <v>80.32349437</v>
      </c>
      <c r="U149" s="22">
        <v>123.0</v>
      </c>
      <c r="V149" s="22">
        <v>68.50138571462935</v>
      </c>
      <c r="W149" s="22">
        <v>-11.50138571462935</v>
      </c>
      <c r="X149" s="22">
        <v>-1.4169686916708195</v>
      </c>
      <c r="Z149" s="22">
        <v>63.802083333333336</v>
      </c>
      <c r="AA149" s="22">
        <v>66.0</v>
      </c>
    </row>
    <row r="150">
      <c r="A150" s="7">
        <v>22.717972</v>
      </c>
      <c r="B150" s="7">
        <v>71.0</v>
      </c>
      <c r="D150" s="8">
        <f t="shared" si="1"/>
        <v>68.35990358</v>
      </c>
      <c r="E150" s="8">
        <f t="shared" si="2"/>
        <v>106.2511582</v>
      </c>
      <c r="F150" s="8">
        <f t="shared" si="3"/>
        <v>6.970109104</v>
      </c>
      <c r="G150" s="8">
        <f t="shared" si="4"/>
        <v>167.648546</v>
      </c>
      <c r="L150" s="12">
        <f t="shared" si="5"/>
        <v>8.492366663</v>
      </c>
      <c r="M150" s="8">
        <f t="shared" si="6"/>
        <v>516.1062518</v>
      </c>
      <c r="O150" s="8">
        <f t="shared" si="7"/>
        <v>66.94265834</v>
      </c>
      <c r="P150" s="13">
        <f t="shared" si="8"/>
        <v>69.77714882</v>
      </c>
      <c r="Q150" s="8">
        <f t="shared" si="9"/>
        <v>52.24458152</v>
      </c>
      <c r="R150" s="14">
        <f t="shared" si="10"/>
        <v>84.47522564</v>
      </c>
      <c r="U150" s="22">
        <v>124.0</v>
      </c>
      <c r="V150" s="22">
        <v>69.95162091876958</v>
      </c>
      <c r="W150" s="22">
        <v>-12.951620918769578</v>
      </c>
      <c r="X150" s="22">
        <v>-1.5956374130590374</v>
      </c>
      <c r="Z150" s="22">
        <v>64.32291666666667</v>
      </c>
      <c r="AA150" s="22">
        <v>66.0</v>
      </c>
    </row>
    <row r="151">
      <c r="A151" s="7">
        <v>22.497972</v>
      </c>
      <c r="B151" s="7">
        <v>74.0</v>
      </c>
      <c r="D151" s="8">
        <f t="shared" si="1"/>
        <v>69.13807477</v>
      </c>
      <c r="E151" s="8">
        <f t="shared" si="2"/>
        <v>122.8992062</v>
      </c>
      <c r="F151" s="8">
        <f t="shared" si="3"/>
        <v>23.63831692</v>
      </c>
      <c r="G151" s="8">
        <f t="shared" si="4"/>
        <v>254.336046</v>
      </c>
      <c r="L151" s="12">
        <f t="shared" si="5"/>
        <v>9.822999944</v>
      </c>
      <c r="M151" s="8">
        <f t="shared" si="6"/>
        <v>506.1587441</v>
      </c>
      <c r="O151" s="8">
        <f t="shared" si="7"/>
        <v>67.68445755</v>
      </c>
      <c r="P151" s="13">
        <f t="shared" si="8"/>
        <v>70.59169199</v>
      </c>
      <c r="Q151" s="8">
        <f t="shared" si="9"/>
        <v>53.0195133</v>
      </c>
      <c r="R151" s="14">
        <f t="shared" si="10"/>
        <v>85.25663625</v>
      </c>
      <c r="U151" s="22">
        <v>125.0</v>
      </c>
      <c r="V151" s="22">
        <v>71.154242049733</v>
      </c>
      <c r="W151" s="22">
        <v>-12.154242049733</v>
      </c>
      <c r="X151" s="22">
        <v>-1.4974004770185763</v>
      </c>
      <c r="Z151" s="22">
        <v>64.84375000000001</v>
      </c>
      <c r="AA151" s="22">
        <v>67.0</v>
      </c>
    </row>
    <row r="152">
      <c r="A152" s="7">
        <v>22.427973</v>
      </c>
      <c r="B152" s="7">
        <v>77.0</v>
      </c>
      <c r="D152" s="8">
        <f t="shared" si="1"/>
        <v>69.38567116</v>
      </c>
      <c r="E152" s="8">
        <f t="shared" si="2"/>
        <v>128.450213</v>
      </c>
      <c r="F152" s="8">
        <f t="shared" si="3"/>
        <v>57.97800369</v>
      </c>
      <c r="G152" s="8">
        <f t="shared" si="4"/>
        <v>359.023546</v>
      </c>
      <c r="L152" s="12">
        <f t="shared" si="5"/>
        <v>10.26667685</v>
      </c>
      <c r="M152" s="8">
        <f t="shared" si="6"/>
        <v>503.0139729</v>
      </c>
      <c r="O152" s="8">
        <f t="shared" si="7"/>
        <v>67.92012698</v>
      </c>
      <c r="P152" s="13">
        <f t="shared" si="8"/>
        <v>70.85121533</v>
      </c>
      <c r="Q152" s="8">
        <f t="shared" si="9"/>
        <v>53.2660297</v>
      </c>
      <c r="R152" s="14">
        <f t="shared" si="10"/>
        <v>85.50531262</v>
      </c>
      <c r="U152" s="22">
        <v>126.0</v>
      </c>
      <c r="V152" s="22">
        <v>71.93241677850519</v>
      </c>
      <c r="W152" s="22">
        <v>-10.932416778505186</v>
      </c>
      <c r="X152" s="22">
        <v>-1.3468718190830473</v>
      </c>
      <c r="Z152" s="22">
        <v>65.36458333333334</v>
      </c>
      <c r="AA152" s="22">
        <v>67.0</v>
      </c>
    </row>
    <row r="153">
      <c r="A153" s="7">
        <v>22.267971</v>
      </c>
      <c r="B153" s="7">
        <v>79.0</v>
      </c>
      <c r="D153" s="8">
        <f t="shared" si="1"/>
        <v>69.95162092</v>
      </c>
      <c r="E153" s="8">
        <f t="shared" si="2"/>
        <v>141.5989947</v>
      </c>
      <c r="F153" s="8">
        <f t="shared" si="3"/>
        <v>81.873164</v>
      </c>
      <c r="G153" s="8">
        <f t="shared" si="4"/>
        <v>438.8152127</v>
      </c>
      <c r="L153" s="12">
        <f t="shared" si="5"/>
        <v>11.31762328</v>
      </c>
      <c r="M153" s="8">
        <f t="shared" si="6"/>
        <v>495.8625325</v>
      </c>
      <c r="O153" s="8">
        <f t="shared" si="7"/>
        <v>68.45820511</v>
      </c>
      <c r="P153" s="13">
        <f t="shared" si="8"/>
        <v>71.44503673</v>
      </c>
      <c r="Q153" s="8">
        <f t="shared" si="9"/>
        <v>53.82942157</v>
      </c>
      <c r="R153" s="14">
        <f t="shared" si="10"/>
        <v>86.07382027</v>
      </c>
      <c r="U153" s="22">
        <v>127.0</v>
      </c>
      <c r="V153" s="22">
        <v>72.63984159739105</v>
      </c>
      <c r="W153" s="22">
        <v>-8.639841597391055</v>
      </c>
      <c r="X153" s="22">
        <v>-1.0644269610857804</v>
      </c>
      <c r="Z153" s="22">
        <v>65.88541666666667</v>
      </c>
      <c r="AA153" s="22">
        <v>67.0</v>
      </c>
    </row>
    <row r="154">
      <c r="A154" s="7">
        <v>24.857971</v>
      </c>
      <c r="B154" s="7">
        <v>67.0</v>
      </c>
      <c r="D154" s="8">
        <f t="shared" si="1"/>
        <v>60.79042371</v>
      </c>
      <c r="E154" s="8">
        <f t="shared" si="2"/>
        <v>7.498508009</v>
      </c>
      <c r="F154" s="8">
        <f t="shared" si="3"/>
        <v>38.55883772</v>
      </c>
      <c r="G154" s="8">
        <f t="shared" si="4"/>
        <v>80.06521267</v>
      </c>
      <c r="L154" s="12">
        <f t="shared" si="5"/>
        <v>0.5993353906</v>
      </c>
      <c r="M154" s="8">
        <f t="shared" si="6"/>
        <v>617.9187222</v>
      </c>
      <c r="O154" s="8">
        <f t="shared" si="7"/>
        <v>59.61178327</v>
      </c>
      <c r="P154" s="13">
        <f t="shared" si="8"/>
        <v>61.96906415</v>
      </c>
      <c r="Q154" s="8">
        <f t="shared" si="9"/>
        <v>44.69433057</v>
      </c>
      <c r="R154" s="14">
        <f t="shared" si="10"/>
        <v>76.88651685</v>
      </c>
      <c r="U154" s="22">
        <v>128.0</v>
      </c>
      <c r="V154" s="22">
        <v>62.09916262972101</v>
      </c>
      <c r="W154" s="22">
        <v>-7.0991626297210075</v>
      </c>
      <c r="X154" s="22">
        <v>-0.8746155839812495</v>
      </c>
      <c r="Z154" s="22">
        <v>66.40625000000001</v>
      </c>
      <c r="AA154" s="22">
        <v>67.0</v>
      </c>
    </row>
    <row r="155">
      <c r="A155" s="7">
        <v>27.477972</v>
      </c>
      <c r="B155" s="7">
        <v>55.0</v>
      </c>
      <c r="D155" s="8">
        <f t="shared" si="1"/>
        <v>51.52310871</v>
      </c>
      <c r="E155" s="8">
        <f t="shared" si="2"/>
        <v>42.62750967</v>
      </c>
      <c r="F155" s="8">
        <f t="shared" si="3"/>
        <v>12.08877306</v>
      </c>
      <c r="G155" s="8">
        <f t="shared" si="4"/>
        <v>9.315212674</v>
      </c>
      <c r="L155" s="12">
        <f t="shared" si="5"/>
        <v>3.407101137</v>
      </c>
      <c r="M155" s="8">
        <f t="shared" si="6"/>
        <v>755.0389452</v>
      </c>
      <c r="O155" s="8">
        <f t="shared" si="7"/>
        <v>50.25443719</v>
      </c>
      <c r="P155" s="13">
        <f t="shared" si="8"/>
        <v>52.79178023</v>
      </c>
      <c r="Q155" s="8">
        <f t="shared" si="9"/>
        <v>35.42017269</v>
      </c>
      <c r="R155" s="14">
        <f t="shared" si="10"/>
        <v>67.62604473</v>
      </c>
      <c r="U155" s="22">
        <v>129.0</v>
      </c>
      <c r="V155" s="22">
        <v>53.22093676157411</v>
      </c>
      <c r="W155" s="22">
        <v>-7.220936761574109</v>
      </c>
      <c r="X155" s="22">
        <v>-0.8896181355496019</v>
      </c>
      <c r="Z155" s="22">
        <v>66.92708333333334</v>
      </c>
      <c r="AA155" s="22">
        <v>68.0</v>
      </c>
    </row>
    <row r="156">
      <c r="A156" s="7">
        <v>28.367971</v>
      </c>
      <c r="B156" s="7">
        <v>48.0</v>
      </c>
      <c r="D156" s="8">
        <f t="shared" si="1"/>
        <v>48.37505606</v>
      </c>
      <c r="E156" s="8">
        <f t="shared" si="2"/>
        <v>93.64485685</v>
      </c>
      <c r="F156" s="8">
        <f t="shared" si="3"/>
        <v>0.1406670481</v>
      </c>
      <c r="G156" s="8">
        <f t="shared" si="4"/>
        <v>101.0443793</v>
      </c>
      <c r="L156" s="12">
        <f t="shared" si="5"/>
        <v>7.484779212</v>
      </c>
      <c r="M156" s="8">
        <f t="shared" si="6"/>
        <v>804.7417787</v>
      </c>
      <c r="O156" s="8">
        <f t="shared" si="7"/>
        <v>46.98598603</v>
      </c>
      <c r="P156" s="13">
        <f t="shared" si="8"/>
        <v>49.76412609</v>
      </c>
      <c r="Q156" s="8">
        <f t="shared" si="9"/>
        <v>32.2621874</v>
      </c>
      <c r="R156" s="14">
        <f t="shared" si="10"/>
        <v>64.48792472</v>
      </c>
      <c r="U156" s="22">
        <v>130.0</v>
      </c>
      <c r="V156" s="22">
        <v>45.08551066725626</v>
      </c>
      <c r="W156" s="22">
        <v>-7.085510667256258</v>
      </c>
      <c r="X156" s="22">
        <v>-0.8729336646132373</v>
      </c>
      <c r="Z156" s="22">
        <v>67.44791666666667</v>
      </c>
      <c r="AA156" s="22">
        <v>68.0</v>
      </c>
    </row>
    <row r="157">
      <c r="A157" s="7">
        <v>30.147972</v>
      </c>
      <c r="B157" s="7">
        <v>43.0</v>
      </c>
      <c r="D157" s="8">
        <f t="shared" si="1"/>
        <v>42.07894015</v>
      </c>
      <c r="E157" s="8">
        <f t="shared" si="2"/>
        <v>255.141303</v>
      </c>
      <c r="F157" s="8">
        <f t="shared" si="3"/>
        <v>0.8483512397</v>
      </c>
      <c r="G157" s="8">
        <f t="shared" si="4"/>
        <v>226.5652127</v>
      </c>
      <c r="L157" s="12">
        <f t="shared" si="5"/>
        <v>20.39275178</v>
      </c>
      <c r="M157" s="8">
        <f t="shared" si="6"/>
        <v>908.9002157</v>
      </c>
      <c r="O157" s="8">
        <f t="shared" si="7"/>
        <v>40.36358468</v>
      </c>
      <c r="P157" s="13">
        <f t="shared" si="8"/>
        <v>43.79429563</v>
      </c>
      <c r="Q157" s="8">
        <f t="shared" si="9"/>
        <v>25.93466979</v>
      </c>
      <c r="R157" s="14">
        <f t="shared" si="10"/>
        <v>58.22321051</v>
      </c>
      <c r="U157" s="22">
        <v>131.0</v>
      </c>
      <c r="V157" s="22">
        <v>37.97585568917847</v>
      </c>
      <c r="W157" s="22">
        <v>-4.9758556891784735</v>
      </c>
      <c r="X157" s="22">
        <v>-0.6130245433704458</v>
      </c>
      <c r="Z157" s="22">
        <v>67.96875000000001</v>
      </c>
      <c r="AA157" s="22">
        <v>68.0</v>
      </c>
    </row>
    <row r="158">
      <c r="A158" s="7">
        <v>30.527971</v>
      </c>
      <c r="B158" s="7">
        <v>41.0</v>
      </c>
      <c r="D158" s="8">
        <f t="shared" si="1"/>
        <v>40.73482981</v>
      </c>
      <c r="E158" s="8">
        <f t="shared" si="2"/>
        <v>299.8872694</v>
      </c>
      <c r="F158" s="8">
        <f t="shared" si="3"/>
        <v>0.0703152271</v>
      </c>
      <c r="G158" s="8">
        <f t="shared" si="4"/>
        <v>290.773546</v>
      </c>
      <c r="L158" s="12">
        <f t="shared" si="5"/>
        <v>23.96917541</v>
      </c>
      <c r="M158" s="8">
        <f t="shared" si="6"/>
        <v>931.9570134</v>
      </c>
      <c r="O158" s="8">
        <f t="shared" si="7"/>
        <v>38.93953108</v>
      </c>
      <c r="P158" s="13">
        <f t="shared" si="8"/>
        <v>42.53012855</v>
      </c>
      <c r="Q158" s="8">
        <f t="shared" si="9"/>
        <v>24.58186976</v>
      </c>
      <c r="R158" s="14">
        <f t="shared" si="10"/>
        <v>56.88778987</v>
      </c>
      <c r="U158" s="22">
        <v>132.0</v>
      </c>
      <c r="V158" s="22">
        <v>32.38716460227657</v>
      </c>
      <c r="W158" s="22">
        <v>-1.3871646022765702</v>
      </c>
      <c r="X158" s="22">
        <v>-0.1708984343616762</v>
      </c>
      <c r="Z158" s="22">
        <v>68.48958333333334</v>
      </c>
      <c r="AA158" s="22">
        <v>68.0</v>
      </c>
    </row>
    <row r="159">
      <c r="A159" s="7">
        <v>29.977972</v>
      </c>
      <c r="B159" s="7">
        <v>42.0</v>
      </c>
      <c r="D159" s="8">
        <f t="shared" si="1"/>
        <v>42.68025426</v>
      </c>
      <c r="E159" s="8">
        <f t="shared" si="2"/>
        <v>236.2931292</v>
      </c>
      <c r="F159" s="8">
        <f t="shared" si="3"/>
        <v>0.4627458538</v>
      </c>
      <c r="G159" s="8">
        <f t="shared" si="4"/>
        <v>257.6693793</v>
      </c>
      <c r="L159" s="12">
        <f t="shared" si="5"/>
        <v>18.8862684</v>
      </c>
      <c r="M159" s="8">
        <f t="shared" si="6"/>
        <v>898.6788052</v>
      </c>
      <c r="O159" s="8">
        <f t="shared" si="7"/>
        <v>40.9997109</v>
      </c>
      <c r="P159" s="13">
        <f t="shared" si="8"/>
        <v>44.36079761</v>
      </c>
      <c r="Q159" s="8">
        <f t="shared" si="9"/>
        <v>26.53964562</v>
      </c>
      <c r="R159" s="14">
        <f t="shared" si="10"/>
        <v>58.82086289</v>
      </c>
      <c r="U159" s="22">
        <v>133.0</v>
      </c>
      <c r="V159" s="22">
        <v>27.75352301886265</v>
      </c>
      <c r="W159" s="22">
        <v>1.2464769811373486</v>
      </c>
      <c r="X159" s="22">
        <v>0.15356574424883554</v>
      </c>
      <c r="Z159" s="22">
        <v>69.01041666666667</v>
      </c>
      <c r="AA159" s="22">
        <v>69.0</v>
      </c>
    </row>
    <row r="160">
      <c r="A160" s="7">
        <v>32.10797</v>
      </c>
      <c r="B160" s="7">
        <v>37.0</v>
      </c>
      <c r="D160" s="8">
        <f t="shared" si="1"/>
        <v>35.14614934</v>
      </c>
      <c r="E160" s="8">
        <f t="shared" si="2"/>
        <v>524.6818121</v>
      </c>
      <c r="F160" s="8">
        <f t="shared" si="3"/>
        <v>3.436762272</v>
      </c>
      <c r="G160" s="8">
        <f t="shared" si="4"/>
        <v>443.1902127</v>
      </c>
      <c r="L160" s="12">
        <f t="shared" si="5"/>
        <v>41.93639301</v>
      </c>
      <c r="M160" s="8">
        <f t="shared" si="6"/>
        <v>1030.921738</v>
      </c>
      <c r="O160" s="8">
        <f t="shared" si="7"/>
        <v>32.9936993</v>
      </c>
      <c r="P160" s="13">
        <f t="shared" si="8"/>
        <v>37.29859938</v>
      </c>
      <c r="Q160" s="8">
        <f t="shared" si="9"/>
        <v>18.94960458</v>
      </c>
      <c r="R160" s="14">
        <f t="shared" si="10"/>
        <v>51.3426941</v>
      </c>
      <c r="U160" s="22">
        <v>134.0</v>
      </c>
      <c r="V160" s="22">
        <v>26.374037724608755</v>
      </c>
      <c r="W160" s="22">
        <v>1.6259622753912453</v>
      </c>
      <c r="X160" s="22">
        <v>0.2003182655753137</v>
      </c>
      <c r="Z160" s="22">
        <v>69.53125000000001</v>
      </c>
      <c r="AA160" s="22">
        <v>69.0</v>
      </c>
    </row>
    <row r="161">
      <c r="A161" s="7">
        <v>32.457973</v>
      </c>
      <c r="B161" s="7">
        <v>36.0</v>
      </c>
      <c r="D161" s="8">
        <f t="shared" si="1"/>
        <v>33.9081391</v>
      </c>
      <c r="E161" s="8">
        <f t="shared" si="2"/>
        <v>582.9300429</v>
      </c>
      <c r="F161" s="8">
        <f t="shared" si="3"/>
        <v>4.375882005</v>
      </c>
      <c r="G161" s="8">
        <f t="shared" si="4"/>
        <v>486.2943793</v>
      </c>
      <c r="L161" s="12">
        <f t="shared" si="5"/>
        <v>46.59201598</v>
      </c>
      <c r="M161" s="8">
        <f t="shared" si="6"/>
        <v>1053.520011</v>
      </c>
      <c r="O161" s="8">
        <f t="shared" si="7"/>
        <v>31.67243286</v>
      </c>
      <c r="P161" s="13">
        <f t="shared" si="8"/>
        <v>36.14384535</v>
      </c>
      <c r="Q161" s="8">
        <f t="shared" si="9"/>
        <v>17.7003199</v>
      </c>
      <c r="R161" s="14">
        <f t="shared" si="10"/>
        <v>50.11595831</v>
      </c>
      <c r="U161" s="22">
        <v>135.0</v>
      </c>
      <c r="V161" s="22">
        <v>32.10420740843263</v>
      </c>
      <c r="W161" s="22">
        <v>-0.10420740843262877</v>
      </c>
      <c r="X161" s="22">
        <v>-0.012838334340997903</v>
      </c>
      <c r="Z161" s="22">
        <v>70.05208333333334</v>
      </c>
      <c r="AA161" s="22">
        <v>69.0</v>
      </c>
    </row>
    <row r="162">
      <c r="A162" s="7">
        <v>30.747972</v>
      </c>
      <c r="B162" s="7">
        <v>39.0</v>
      </c>
      <c r="D162" s="8">
        <f t="shared" si="1"/>
        <v>39.95665509</v>
      </c>
      <c r="E162" s="8">
        <f t="shared" si="2"/>
        <v>327.4445235</v>
      </c>
      <c r="F162" s="8">
        <f t="shared" si="3"/>
        <v>0.9151889537</v>
      </c>
      <c r="G162" s="8">
        <f t="shared" si="4"/>
        <v>362.9818793</v>
      </c>
      <c r="L162" s="12">
        <f t="shared" si="5"/>
        <v>26.17175192</v>
      </c>
      <c r="M162" s="8">
        <f t="shared" si="6"/>
        <v>945.4377821</v>
      </c>
      <c r="O162" s="8">
        <f t="shared" si="7"/>
        <v>38.11384729</v>
      </c>
      <c r="P162" s="13">
        <f t="shared" si="8"/>
        <v>41.79946289</v>
      </c>
      <c r="Q162" s="8">
        <f t="shared" si="9"/>
        <v>23.79834572</v>
      </c>
      <c r="R162" s="14">
        <f t="shared" si="10"/>
        <v>56.11496445</v>
      </c>
      <c r="U162" s="22">
        <v>136.0</v>
      </c>
      <c r="V162" s="22">
        <v>37.86973789863255</v>
      </c>
      <c r="W162" s="22">
        <v>-0.8697378986325504</v>
      </c>
      <c r="X162" s="22">
        <v>-0.1071515557255275</v>
      </c>
      <c r="Z162" s="22">
        <v>70.57291666666667</v>
      </c>
      <c r="AA162" s="22">
        <v>69.0</v>
      </c>
    </row>
    <row r="163">
      <c r="A163" s="7">
        <v>31.227972</v>
      </c>
      <c r="B163" s="7">
        <v>39.0</v>
      </c>
      <c r="D163" s="8">
        <f t="shared" si="1"/>
        <v>38.25882703</v>
      </c>
      <c r="E163" s="8">
        <f t="shared" si="2"/>
        <v>391.772995</v>
      </c>
      <c r="F163" s="8">
        <f t="shared" si="3"/>
        <v>0.5493373691</v>
      </c>
      <c r="G163" s="8">
        <f t="shared" si="4"/>
        <v>362.9818793</v>
      </c>
      <c r="L163" s="12">
        <f t="shared" si="5"/>
        <v>31.31335204</v>
      </c>
      <c r="M163" s="8">
        <f t="shared" si="6"/>
        <v>975.1862352</v>
      </c>
      <c r="O163" s="8">
        <f t="shared" si="7"/>
        <v>36.30961745</v>
      </c>
      <c r="P163" s="13">
        <f t="shared" si="8"/>
        <v>40.20803661</v>
      </c>
      <c r="Q163" s="8">
        <f t="shared" si="9"/>
        <v>22.08803735</v>
      </c>
      <c r="R163" s="14">
        <f t="shared" si="10"/>
        <v>54.42961672</v>
      </c>
      <c r="U163" s="22">
        <v>137.0</v>
      </c>
      <c r="V163" s="22">
        <v>41.83134022952912</v>
      </c>
      <c r="W163" s="22">
        <v>-1.8313402295291183</v>
      </c>
      <c r="X163" s="22">
        <v>-0.22562079330487347</v>
      </c>
      <c r="Z163" s="22">
        <v>71.09375000000001</v>
      </c>
      <c r="AA163" s="22">
        <v>69.0</v>
      </c>
    </row>
    <row r="164">
      <c r="A164" s="7">
        <v>29.847973</v>
      </c>
      <c r="B164" s="7">
        <v>42.0</v>
      </c>
      <c r="D164" s="8">
        <f t="shared" si="1"/>
        <v>43.14007915</v>
      </c>
      <c r="E164" s="8">
        <f t="shared" si="2"/>
        <v>222.3678687</v>
      </c>
      <c r="F164" s="8">
        <f t="shared" si="3"/>
        <v>1.299780471</v>
      </c>
      <c r="G164" s="8">
        <f t="shared" si="4"/>
        <v>257.6693793</v>
      </c>
      <c r="L164" s="12">
        <f t="shared" si="5"/>
        <v>17.77326014</v>
      </c>
      <c r="M164" s="8">
        <f t="shared" si="6"/>
        <v>890.9014922</v>
      </c>
      <c r="O164" s="8">
        <f t="shared" si="7"/>
        <v>41.48572588</v>
      </c>
      <c r="P164" s="13">
        <f t="shared" si="8"/>
        <v>44.79443242</v>
      </c>
      <c r="Q164" s="8">
        <f t="shared" si="9"/>
        <v>27.00217638</v>
      </c>
      <c r="R164" s="14">
        <f t="shared" si="10"/>
        <v>59.27798192</v>
      </c>
      <c r="U164" s="22">
        <v>138.0</v>
      </c>
      <c r="V164" s="22">
        <v>48.02133834477097</v>
      </c>
      <c r="W164" s="22">
        <v>-1.0213383447709674</v>
      </c>
      <c r="X164" s="22">
        <v>-0.12582870395369541</v>
      </c>
      <c r="Z164" s="22">
        <v>71.61458333333334</v>
      </c>
      <c r="AA164" s="22">
        <v>70.0</v>
      </c>
    </row>
    <row r="165">
      <c r="A165" s="7">
        <v>28.837973</v>
      </c>
      <c r="B165" s="7">
        <v>45.0</v>
      </c>
      <c r="D165" s="8">
        <f t="shared" si="1"/>
        <v>46.71259235</v>
      </c>
      <c r="E165" s="8">
        <f t="shared" si="2"/>
        <v>128.5840558</v>
      </c>
      <c r="F165" s="8">
        <f t="shared" si="3"/>
        <v>2.932972554</v>
      </c>
      <c r="G165" s="8">
        <f t="shared" si="4"/>
        <v>170.3568793</v>
      </c>
      <c r="L165" s="12">
        <f t="shared" si="5"/>
        <v>10.27737454</v>
      </c>
      <c r="M165" s="8">
        <f t="shared" si="6"/>
        <v>831.6286867</v>
      </c>
      <c r="O165" s="8">
        <f t="shared" si="7"/>
        <v>45.2467618</v>
      </c>
      <c r="P165" s="13">
        <f t="shared" si="8"/>
        <v>48.1784229</v>
      </c>
      <c r="Q165" s="8">
        <f t="shared" si="9"/>
        <v>30.59292485</v>
      </c>
      <c r="R165" s="14">
        <f t="shared" si="10"/>
        <v>62.83225985</v>
      </c>
      <c r="U165" s="22">
        <v>139.0</v>
      </c>
      <c r="V165" s="22">
        <v>59.09258857946175</v>
      </c>
      <c r="W165" s="22">
        <v>-0.09258857946174714</v>
      </c>
      <c r="X165" s="22">
        <v>-0.011406896660868965</v>
      </c>
      <c r="Z165" s="22">
        <v>72.13541666666667</v>
      </c>
      <c r="AA165" s="22">
        <v>71.0</v>
      </c>
    </row>
    <row r="166">
      <c r="A166" s="7">
        <v>26.077972</v>
      </c>
      <c r="B166" s="7">
        <v>51.0</v>
      </c>
      <c r="D166" s="8">
        <f t="shared" si="1"/>
        <v>56.4751072</v>
      </c>
      <c r="E166" s="8">
        <f t="shared" si="2"/>
        <v>2.486853727</v>
      </c>
      <c r="F166" s="8">
        <f t="shared" si="3"/>
        <v>29.97679884</v>
      </c>
      <c r="G166" s="8">
        <f t="shared" si="4"/>
        <v>49.73187934</v>
      </c>
      <c r="L166" s="12">
        <f t="shared" si="5"/>
        <v>0.1987674679</v>
      </c>
      <c r="M166" s="8">
        <f t="shared" si="6"/>
        <v>680.0606236</v>
      </c>
      <c r="O166" s="8">
        <f t="shared" si="7"/>
        <v>55.30987784</v>
      </c>
      <c r="P166" s="13">
        <f t="shared" si="8"/>
        <v>57.64033656</v>
      </c>
      <c r="Q166" s="8">
        <f t="shared" si="9"/>
        <v>40.37999053</v>
      </c>
      <c r="R166" s="14">
        <f t="shared" si="10"/>
        <v>72.57022387</v>
      </c>
      <c r="U166" s="22">
        <v>140.0</v>
      </c>
      <c r="V166" s="22">
        <v>64.0799584894566</v>
      </c>
      <c r="W166" s="22">
        <v>0.920041510543399</v>
      </c>
      <c r="X166" s="22">
        <v>0.11334895184145533</v>
      </c>
      <c r="Z166" s="22">
        <v>72.65625000000001</v>
      </c>
      <c r="AA166" s="22">
        <v>71.0</v>
      </c>
    </row>
    <row r="167">
      <c r="A167" s="7">
        <v>23.547972</v>
      </c>
      <c r="B167" s="7">
        <v>53.0</v>
      </c>
      <c r="D167" s="8">
        <f t="shared" si="1"/>
        <v>65.4240759</v>
      </c>
      <c r="E167" s="8">
        <f t="shared" si="2"/>
        <v>54.34627445</v>
      </c>
      <c r="F167" s="8">
        <f t="shared" si="3"/>
        <v>154.357662</v>
      </c>
      <c r="G167" s="8">
        <f t="shared" si="4"/>
        <v>25.52354601</v>
      </c>
      <c r="L167" s="12">
        <f t="shared" si="5"/>
        <v>4.343750195</v>
      </c>
      <c r="M167" s="8">
        <f t="shared" si="6"/>
        <v>554.5069853</v>
      </c>
      <c r="O167" s="8">
        <f t="shared" si="7"/>
        <v>64.12675975</v>
      </c>
      <c r="P167" s="13">
        <f t="shared" si="8"/>
        <v>66.72139205</v>
      </c>
      <c r="Q167" s="8">
        <f t="shared" si="9"/>
        <v>49.3188578</v>
      </c>
      <c r="R167" s="14">
        <f t="shared" si="10"/>
        <v>81.52929401</v>
      </c>
      <c r="U167" s="22">
        <v>141.0</v>
      </c>
      <c r="V167" s="22">
        <v>64.43367620461221</v>
      </c>
      <c r="W167" s="22">
        <v>-0.4336762046122118</v>
      </c>
      <c r="X167" s="22">
        <v>-0.05342883192557426</v>
      </c>
      <c r="Z167" s="22">
        <v>73.17708333333334</v>
      </c>
      <c r="AA167" s="22">
        <v>71.0</v>
      </c>
    </row>
    <row r="168">
      <c r="A168" s="7">
        <v>22.407972</v>
      </c>
      <c r="B168" s="7">
        <v>65.0</v>
      </c>
      <c r="D168" s="8">
        <f t="shared" si="1"/>
        <v>69.45641753</v>
      </c>
      <c r="E168" s="8">
        <f t="shared" si="2"/>
        <v>130.0588385</v>
      </c>
      <c r="F168" s="8">
        <f t="shared" si="3"/>
        <v>19.85965722</v>
      </c>
      <c r="G168" s="8">
        <f t="shared" si="4"/>
        <v>48.27354601</v>
      </c>
      <c r="L168" s="12">
        <f t="shared" si="5"/>
        <v>10.39524992</v>
      </c>
      <c r="M168" s="8">
        <f t="shared" si="6"/>
        <v>502.1172092</v>
      </c>
      <c r="O168" s="8">
        <f t="shared" si="7"/>
        <v>67.98743514</v>
      </c>
      <c r="P168" s="13">
        <f t="shared" si="8"/>
        <v>70.92539992</v>
      </c>
      <c r="Q168" s="8">
        <f t="shared" si="9"/>
        <v>53.33646312</v>
      </c>
      <c r="R168" s="14">
        <f t="shared" si="10"/>
        <v>85.57637195</v>
      </c>
      <c r="U168" s="22">
        <v>142.0</v>
      </c>
      <c r="V168" s="22">
        <v>62.73584815014587</v>
      </c>
      <c r="W168" s="22">
        <v>-1.7358481501458698</v>
      </c>
      <c r="X168" s="22">
        <v>-0.21385618596573353</v>
      </c>
      <c r="Z168" s="22">
        <v>73.69791666666667</v>
      </c>
      <c r="AA168" s="22">
        <v>71.0</v>
      </c>
    </row>
    <row r="169">
      <c r="A169" s="7">
        <v>22.257973</v>
      </c>
      <c r="B169" s="7">
        <v>68.0</v>
      </c>
      <c r="D169" s="8">
        <f t="shared" si="1"/>
        <v>69.98698526</v>
      </c>
      <c r="E169" s="8">
        <f t="shared" si="2"/>
        <v>142.4418841</v>
      </c>
      <c r="F169" s="8">
        <f t="shared" si="3"/>
        <v>3.948110433</v>
      </c>
      <c r="G169" s="8">
        <f t="shared" si="4"/>
        <v>98.96104601</v>
      </c>
      <c r="L169" s="12">
        <f t="shared" si="5"/>
        <v>11.38499314</v>
      </c>
      <c r="M169" s="8">
        <f t="shared" si="6"/>
        <v>495.4173621</v>
      </c>
      <c r="O169" s="8">
        <f t="shared" si="7"/>
        <v>68.49180049</v>
      </c>
      <c r="P169" s="13">
        <f t="shared" si="8"/>
        <v>71.48217003</v>
      </c>
      <c r="Q169" s="8">
        <f t="shared" si="9"/>
        <v>53.86462196</v>
      </c>
      <c r="R169" s="14">
        <f t="shared" si="10"/>
        <v>86.10934857</v>
      </c>
      <c r="U169" s="22">
        <v>143.0</v>
      </c>
      <c r="V169" s="22">
        <v>60.82578805172946</v>
      </c>
      <c r="W169" s="22">
        <v>-3.825788051729461</v>
      </c>
      <c r="X169" s="22">
        <v>-0.4713364132613692</v>
      </c>
      <c r="Z169" s="22">
        <v>74.21875000000001</v>
      </c>
      <c r="AA169" s="22">
        <v>71.0</v>
      </c>
    </row>
    <row r="170">
      <c r="A170" s="7">
        <v>22.077972</v>
      </c>
      <c r="B170" s="7">
        <v>67.0</v>
      </c>
      <c r="D170" s="8">
        <f t="shared" si="1"/>
        <v>70.62367432</v>
      </c>
      <c r="E170" s="8">
        <f t="shared" si="2"/>
        <v>158.0448999</v>
      </c>
      <c r="F170" s="8">
        <f t="shared" si="3"/>
        <v>13.13101558</v>
      </c>
      <c r="G170" s="8">
        <f t="shared" si="4"/>
        <v>80.06521267</v>
      </c>
      <c r="L170" s="12">
        <f t="shared" si="5"/>
        <v>12.63209984</v>
      </c>
      <c r="M170" s="8">
        <f t="shared" si="6"/>
        <v>487.4368476</v>
      </c>
      <c r="O170" s="8">
        <f t="shared" si="7"/>
        <v>69.09611357</v>
      </c>
      <c r="P170" s="13">
        <f t="shared" si="8"/>
        <v>72.15123507</v>
      </c>
      <c r="Q170" s="8">
        <f t="shared" si="9"/>
        <v>54.49827625</v>
      </c>
      <c r="R170" s="14">
        <f t="shared" si="10"/>
        <v>86.74907239</v>
      </c>
      <c r="U170" s="22">
        <v>144.0</v>
      </c>
      <c r="V170" s="22">
        <v>60.50745236580059</v>
      </c>
      <c r="W170" s="22">
        <v>-3.5074523658005887</v>
      </c>
      <c r="X170" s="22">
        <v>-0.43211751289625755</v>
      </c>
      <c r="Z170" s="22">
        <v>74.73958333333334</v>
      </c>
      <c r="AA170" s="22">
        <v>71.0</v>
      </c>
    </row>
    <row r="171">
      <c r="A171" s="7">
        <v>21.787971</v>
      </c>
      <c r="B171" s="7">
        <v>66.0</v>
      </c>
      <c r="D171" s="8">
        <f t="shared" si="1"/>
        <v>71.64944897</v>
      </c>
      <c r="E171" s="8">
        <f t="shared" si="2"/>
        <v>184.8883523</v>
      </c>
      <c r="F171" s="8">
        <f t="shared" si="3"/>
        <v>31.9162737</v>
      </c>
      <c r="G171" s="8">
        <f t="shared" si="4"/>
        <v>63.16937934</v>
      </c>
      <c r="L171" s="12">
        <f t="shared" si="5"/>
        <v>14.77762413</v>
      </c>
      <c r="M171" s="8">
        <f t="shared" si="6"/>
        <v>474.7156803</v>
      </c>
      <c r="O171" s="8">
        <f t="shared" si="7"/>
        <v>70.06773856</v>
      </c>
      <c r="P171" s="13">
        <f t="shared" si="8"/>
        <v>73.23115939</v>
      </c>
      <c r="Q171" s="8">
        <f t="shared" si="9"/>
        <v>55.51883123</v>
      </c>
      <c r="R171" s="14">
        <f t="shared" si="10"/>
        <v>87.78006672</v>
      </c>
      <c r="U171" s="22">
        <v>145.0</v>
      </c>
      <c r="V171" s="22">
        <v>61.56859136270026</v>
      </c>
      <c r="W171" s="22">
        <v>-3.5685913627002606</v>
      </c>
      <c r="X171" s="22">
        <v>-0.43964982653189205</v>
      </c>
      <c r="Z171" s="22">
        <v>75.26041666666667</v>
      </c>
      <c r="AA171" s="22">
        <v>72.0</v>
      </c>
    </row>
    <row r="172">
      <c r="A172" s="7">
        <v>21.377972</v>
      </c>
      <c r="B172" s="7">
        <v>67.0</v>
      </c>
      <c r="D172" s="8">
        <f t="shared" si="1"/>
        <v>73.09967357</v>
      </c>
      <c r="E172" s="8">
        <f t="shared" si="2"/>
        <v>226.4299718</v>
      </c>
      <c r="F172" s="8">
        <f t="shared" si="3"/>
        <v>37.20601761</v>
      </c>
      <c r="G172" s="8">
        <f t="shared" si="4"/>
        <v>80.06521267</v>
      </c>
      <c r="L172" s="12">
        <f t="shared" si="5"/>
        <v>18.09793301</v>
      </c>
      <c r="M172" s="8">
        <f t="shared" si="6"/>
        <v>457.0176868</v>
      </c>
      <c r="O172" s="8">
        <f t="shared" si="7"/>
        <v>71.43763782</v>
      </c>
      <c r="P172" s="13">
        <f t="shared" si="8"/>
        <v>74.76170932</v>
      </c>
      <c r="Q172" s="8">
        <f t="shared" si="9"/>
        <v>56.96098143</v>
      </c>
      <c r="R172" s="14">
        <f t="shared" si="10"/>
        <v>89.2383657</v>
      </c>
      <c r="U172" s="22">
        <v>146.0</v>
      </c>
      <c r="V172" s="22">
        <v>63.08956232815969</v>
      </c>
      <c r="W172" s="22">
        <v>-0.0895623281596869</v>
      </c>
      <c r="X172" s="22">
        <v>-0.011034063034161436</v>
      </c>
      <c r="Z172" s="22">
        <v>75.78125000000001</v>
      </c>
      <c r="AA172" s="22">
        <v>72.0</v>
      </c>
    </row>
    <row r="173">
      <c r="A173" s="7">
        <v>21.267971</v>
      </c>
      <c r="B173" s="7">
        <v>68.0</v>
      </c>
      <c r="D173" s="8">
        <f t="shared" si="1"/>
        <v>73.4887627</v>
      </c>
      <c r="E173" s="8">
        <f t="shared" si="2"/>
        <v>238.2910698</v>
      </c>
      <c r="F173" s="8">
        <f t="shared" si="3"/>
        <v>30.12651596</v>
      </c>
      <c r="G173" s="8">
        <f t="shared" si="4"/>
        <v>98.96104601</v>
      </c>
      <c r="L173" s="12">
        <f t="shared" si="5"/>
        <v>19.04595838</v>
      </c>
      <c r="M173" s="8">
        <f t="shared" si="6"/>
        <v>452.3265905</v>
      </c>
      <c r="O173" s="8">
        <f t="shared" si="7"/>
        <v>71.8044951</v>
      </c>
      <c r="P173" s="13">
        <f t="shared" si="8"/>
        <v>75.1730303</v>
      </c>
      <c r="Q173" s="8">
        <f t="shared" si="9"/>
        <v>57.34776588</v>
      </c>
      <c r="R173" s="14">
        <f t="shared" si="10"/>
        <v>89.62975952</v>
      </c>
      <c r="U173" s="22">
        <v>147.0</v>
      </c>
      <c r="V173" s="22">
        <v>64.22144769780391</v>
      </c>
      <c r="W173" s="22">
        <v>-0.22144769780391016</v>
      </c>
      <c r="X173" s="22">
        <v>-0.02728231731517351</v>
      </c>
      <c r="Z173" s="22">
        <v>76.30208333333334</v>
      </c>
      <c r="AA173" s="22">
        <v>72.0</v>
      </c>
    </row>
    <row r="174">
      <c r="A174" s="7">
        <v>20.757973</v>
      </c>
      <c r="B174" s="7">
        <v>71.0</v>
      </c>
      <c r="D174" s="8">
        <f t="shared" si="1"/>
        <v>75.29269793</v>
      </c>
      <c r="E174" s="8">
        <f t="shared" si="2"/>
        <v>297.2387918</v>
      </c>
      <c r="F174" s="8">
        <f t="shared" si="3"/>
        <v>18.42725554</v>
      </c>
      <c r="G174" s="8">
        <f t="shared" si="4"/>
        <v>167.648546</v>
      </c>
      <c r="L174" s="12">
        <f t="shared" si="5"/>
        <v>23.75748978</v>
      </c>
      <c r="M174" s="8">
        <f t="shared" si="6"/>
        <v>430.8934431</v>
      </c>
      <c r="O174" s="8">
        <f t="shared" si="7"/>
        <v>73.5020316</v>
      </c>
      <c r="P174" s="13">
        <f t="shared" si="8"/>
        <v>77.08336426</v>
      </c>
      <c r="Q174" s="8">
        <f t="shared" si="9"/>
        <v>59.14025208</v>
      </c>
      <c r="R174" s="14">
        <f t="shared" si="10"/>
        <v>91.44514378</v>
      </c>
      <c r="U174" s="22">
        <v>148.0</v>
      </c>
      <c r="V174" s="22">
        <v>68.35990358056561</v>
      </c>
      <c r="W174" s="22">
        <v>2.6400964194343857</v>
      </c>
      <c r="X174" s="22">
        <v>0.3252594132698656</v>
      </c>
      <c r="Z174" s="22">
        <v>76.82291666666667</v>
      </c>
      <c r="AA174" s="22">
        <v>72.0</v>
      </c>
    </row>
    <row r="175">
      <c r="A175" s="7">
        <v>20.007973</v>
      </c>
      <c r="B175" s="7">
        <v>75.0</v>
      </c>
      <c r="D175" s="8">
        <f t="shared" si="1"/>
        <v>77.94555427</v>
      </c>
      <c r="E175" s="8">
        <f t="shared" si="2"/>
        <v>395.7501858</v>
      </c>
      <c r="F175" s="8">
        <f t="shared" si="3"/>
        <v>8.676289943</v>
      </c>
      <c r="G175" s="8">
        <f t="shared" si="4"/>
        <v>287.2318793</v>
      </c>
      <c r="L175" s="12">
        <f t="shared" si="5"/>
        <v>31.6312381</v>
      </c>
      <c r="M175" s="8">
        <f t="shared" si="6"/>
        <v>400.3189836</v>
      </c>
      <c r="O175" s="8">
        <f t="shared" si="7"/>
        <v>75.98995628</v>
      </c>
      <c r="P175" s="13">
        <f t="shared" si="8"/>
        <v>79.90115226</v>
      </c>
      <c r="Q175" s="8">
        <f t="shared" si="9"/>
        <v>61.77399329</v>
      </c>
      <c r="R175" s="14">
        <f t="shared" si="10"/>
        <v>94.11711525</v>
      </c>
      <c r="U175" s="22">
        <v>149.0</v>
      </c>
      <c r="V175" s="22">
        <v>69.138074772196</v>
      </c>
      <c r="W175" s="22">
        <v>4.861925227803994</v>
      </c>
      <c r="X175" s="22">
        <v>0.5989883306217585</v>
      </c>
      <c r="Z175" s="22">
        <v>77.34375000000001</v>
      </c>
      <c r="AA175" s="22">
        <v>73.0</v>
      </c>
    </row>
    <row r="176">
      <c r="A176" s="7">
        <v>19.647972</v>
      </c>
      <c r="B176" s="7">
        <v>76.0</v>
      </c>
      <c r="D176" s="8">
        <f t="shared" si="1"/>
        <v>79.21892885</v>
      </c>
      <c r="E176" s="8">
        <f t="shared" si="2"/>
        <v>448.0353489</v>
      </c>
      <c r="F176" s="8">
        <f t="shared" si="3"/>
        <v>10.36150291</v>
      </c>
      <c r="G176" s="8">
        <f t="shared" si="4"/>
        <v>322.1277127</v>
      </c>
      <c r="L176" s="12">
        <f t="shared" si="5"/>
        <v>35.81024926</v>
      </c>
      <c r="M176" s="8">
        <f t="shared" si="6"/>
        <v>386.0428037</v>
      </c>
      <c r="O176" s="8">
        <f t="shared" si="7"/>
        <v>77.18120866</v>
      </c>
      <c r="P176" s="13">
        <f t="shared" si="8"/>
        <v>81.25664903</v>
      </c>
      <c r="Q176" s="8">
        <f t="shared" si="9"/>
        <v>63.03723164</v>
      </c>
      <c r="R176" s="14">
        <f t="shared" si="10"/>
        <v>95.40062606</v>
      </c>
      <c r="U176" s="22">
        <v>150.0</v>
      </c>
      <c r="V176" s="22">
        <v>69.3856711596639</v>
      </c>
      <c r="W176" s="22">
        <v>7.6143288403361</v>
      </c>
      <c r="X176" s="22">
        <v>0.9380839702748923</v>
      </c>
      <c r="Z176" s="22">
        <v>77.86458333333334</v>
      </c>
      <c r="AA176" s="22">
        <v>73.0</v>
      </c>
    </row>
    <row r="177">
      <c r="A177" s="7">
        <v>19.317972</v>
      </c>
      <c r="B177" s="7">
        <v>76.0</v>
      </c>
      <c r="D177" s="8">
        <f t="shared" si="1"/>
        <v>80.38618563</v>
      </c>
      <c r="E177" s="8">
        <f t="shared" si="2"/>
        <v>498.8121255</v>
      </c>
      <c r="F177" s="8">
        <f t="shared" si="3"/>
        <v>19.23862441</v>
      </c>
      <c r="G177" s="8">
        <f t="shared" si="4"/>
        <v>322.1277127</v>
      </c>
      <c r="L177" s="12">
        <f t="shared" si="5"/>
        <v>39.86869918</v>
      </c>
      <c r="M177" s="8">
        <f t="shared" si="6"/>
        <v>373.1840422</v>
      </c>
      <c r="O177" s="8">
        <f t="shared" si="7"/>
        <v>78.27176307</v>
      </c>
      <c r="P177" s="13">
        <f t="shared" si="8"/>
        <v>82.5006082</v>
      </c>
      <c r="Q177" s="8">
        <f t="shared" si="9"/>
        <v>64.19465069</v>
      </c>
      <c r="R177" s="14">
        <f t="shared" si="10"/>
        <v>96.57772058</v>
      </c>
      <c r="U177" s="22">
        <v>151.0</v>
      </c>
      <c r="V177" s="22">
        <v>69.95162091876958</v>
      </c>
      <c r="W177" s="22">
        <v>9.048379081230422</v>
      </c>
      <c r="X177" s="22">
        <v>1.114758707045577</v>
      </c>
      <c r="Z177" s="22">
        <v>78.38541666666667</v>
      </c>
      <c r="AA177" s="22">
        <v>73.0</v>
      </c>
    </row>
    <row r="178">
      <c r="A178" s="7">
        <v>23.247972</v>
      </c>
      <c r="B178" s="7">
        <v>60.0</v>
      </c>
      <c r="D178" s="8">
        <f t="shared" si="1"/>
        <v>66.48521844</v>
      </c>
      <c r="E178" s="8">
        <f t="shared" si="2"/>
        <v>71.11776768</v>
      </c>
      <c r="F178" s="8">
        <f t="shared" si="3"/>
        <v>42.05805818</v>
      </c>
      <c r="G178" s="8">
        <f t="shared" si="4"/>
        <v>3.79437934</v>
      </c>
      <c r="L178" s="12">
        <f t="shared" si="5"/>
        <v>5.684250123</v>
      </c>
      <c r="M178" s="8">
        <f t="shared" si="6"/>
        <v>540.4682021</v>
      </c>
      <c r="O178" s="8">
        <f t="shared" si="7"/>
        <v>65.1479741</v>
      </c>
      <c r="P178" s="13">
        <f t="shared" si="8"/>
        <v>67.82246277</v>
      </c>
      <c r="Q178" s="8">
        <f t="shared" si="9"/>
        <v>50.37673485</v>
      </c>
      <c r="R178" s="14">
        <f t="shared" si="10"/>
        <v>82.59370202</v>
      </c>
      <c r="U178" s="22">
        <v>152.0</v>
      </c>
      <c r="V178" s="22">
        <v>60.79042370821165</v>
      </c>
      <c r="W178" s="22">
        <v>6.209576291788352</v>
      </c>
      <c r="X178" s="22">
        <v>0.7650187040343976</v>
      </c>
      <c r="Z178" s="22">
        <v>78.90625000000001</v>
      </c>
      <c r="AA178" s="22">
        <v>74.0</v>
      </c>
    </row>
    <row r="179">
      <c r="A179" s="7">
        <v>26.087973</v>
      </c>
      <c r="B179" s="7">
        <v>50.0</v>
      </c>
      <c r="D179" s="8">
        <f t="shared" si="1"/>
        <v>56.43973224</v>
      </c>
      <c r="E179" s="8">
        <f t="shared" si="2"/>
        <v>2.599676034</v>
      </c>
      <c r="F179" s="8">
        <f t="shared" si="3"/>
        <v>41.47015138</v>
      </c>
      <c r="G179" s="8">
        <f t="shared" si="4"/>
        <v>64.83604601</v>
      </c>
      <c r="L179" s="12">
        <f t="shared" si="5"/>
        <v>0.2077850487</v>
      </c>
      <c r="M179" s="8">
        <f t="shared" si="6"/>
        <v>680.5823352</v>
      </c>
      <c r="O179" s="8">
        <f t="shared" si="7"/>
        <v>55.27419927</v>
      </c>
      <c r="P179" s="13">
        <f t="shared" si="8"/>
        <v>57.60526522</v>
      </c>
      <c r="Q179" s="8">
        <f t="shared" si="9"/>
        <v>40.34459359</v>
      </c>
      <c r="R179" s="14">
        <f t="shared" si="10"/>
        <v>72.53487089</v>
      </c>
      <c r="U179" s="22">
        <v>153.0</v>
      </c>
      <c r="V179" s="22">
        <v>51.52310870710778</v>
      </c>
      <c r="W179" s="22">
        <v>3.476891292892219</v>
      </c>
      <c r="X179" s="22">
        <v>0.42835239410366305</v>
      </c>
      <c r="Z179" s="22">
        <v>79.42708333333334</v>
      </c>
      <c r="AA179" s="22">
        <v>74.0</v>
      </c>
    </row>
    <row r="180">
      <c r="A180" s="7">
        <v>29.037971</v>
      </c>
      <c r="B180" s="7">
        <v>41.0</v>
      </c>
      <c r="D180" s="8">
        <f t="shared" si="1"/>
        <v>46.00517107</v>
      </c>
      <c r="E180" s="8">
        <f t="shared" si="2"/>
        <v>145.1280951</v>
      </c>
      <c r="F180" s="8">
        <f t="shared" si="3"/>
        <v>25.05173741</v>
      </c>
      <c r="G180" s="8">
        <f t="shared" si="4"/>
        <v>290.773546</v>
      </c>
      <c r="L180" s="12">
        <f t="shared" si="5"/>
        <v>11.5996947</v>
      </c>
      <c r="M180" s="8">
        <f t="shared" si="6"/>
        <v>843.2037598</v>
      </c>
      <c r="O180" s="8">
        <f t="shared" si="7"/>
        <v>44.50436269</v>
      </c>
      <c r="P180" s="13">
        <f t="shared" si="8"/>
        <v>47.50597945</v>
      </c>
      <c r="Q180" s="8">
        <f t="shared" si="9"/>
        <v>29.88228526</v>
      </c>
      <c r="R180" s="14">
        <f t="shared" si="10"/>
        <v>62.12805688</v>
      </c>
      <c r="U180" s="22">
        <v>154.0</v>
      </c>
      <c r="V180" s="22">
        <v>48.375056059926564</v>
      </c>
      <c r="W180" s="22">
        <v>-0.375056059926564</v>
      </c>
      <c r="X180" s="22">
        <v>-0.04620684043848558</v>
      </c>
      <c r="Z180" s="22">
        <v>79.94791666666667</v>
      </c>
      <c r="AA180" s="22">
        <v>74.0</v>
      </c>
    </row>
    <row r="181">
      <c r="A181" s="7">
        <v>31.447971</v>
      </c>
      <c r="B181" s="7">
        <v>33.0</v>
      </c>
      <c r="D181" s="8">
        <f t="shared" si="1"/>
        <v>37.48065938</v>
      </c>
      <c r="E181" s="8">
        <f t="shared" si="2"/>
        <v>423.1834836</v>
      </c>
      <c r="F181" s="8">
        <f t="shared" si="3"/>
        <v>20.07630845</v>
      </c>
      <c r="G181" s="8">
        <f t="shared" si="4"/>
        <v>627.6068793</v>
      </c>
      <c r="L181" s="12">
        <f t="shared" si="5"/>
        <v>33.82390712</v>
      </c>
      <c r="M181" s="8">
        <f t="shared" si="6"/>
        <v>988.97488</v>
      </c>
      <c r="O181" s="8">
        <f t="shared" si="7"/>
        <v>35.48155231</v>
      </c>
      <c r="P181" s="13">
        <f t="shared" si="8"/>
        <v>39.47976645</v>
      </c>
      <c r="Q181" s="8">
        <f t="shared" si="9"/>
        <v>21.30377927</v>
      </c>
      <c r="R181" s="14">
        <f t="shared" si="10"/>
        <v>53.65753949</v>
      </c>
      <c r="U181" s="22">
        <v>155.0</v>
      </c>
      <c r="V181" s="22">
        <v>42.07894015413879</v>
      </c>
      <c r="W181" s="22">
        <v>0.9210598458612083</v>
      </c>
      <c r="X181" s="22">
        <v>0.11347441057301695</v>
      </c>
      <c r="Z181" s="22">
        <v>80.46875000000001</v>
      </c>
      <c r="AA181" s="22">
        <v>74.0</v>
      </c>
    </row>
    <row r="182">
      <c r="A182" s="7">
        <v>33.01797</v>
      </c>
      <c r="B182" s="7">
        <v>29.0</v>
      </c>
      <c r="D182" s="8">
        <f t="shared" si="1"/>
        <v>31.92735032</v>
      </c>
      <c r="E182" s="8">
        <f t="shared" si="2"/>
        <v>682.501675</v>
      </c>
      <c r="F182" s="8">
        <f t="shared" si="3"/>
        <v>8.569379893</v>
      </c>
      <c r="G182" s="8">
        <f t="shared" si="4"/>
        <v>844.023546</v>
      </c>
      <c r="L182" s="12">
        <f t="shared" si="5"/>
        <v>54.55050625</v>
      </c>
      <c r="M182" s="8">
        <f t="shared" si="6"/>
        <v>1090.186343</v>
      </c>
      <c r="O182" s="8">
        <f t="shared" si="7"/>
        <v>29.55608273</v>
      </c>
      <c r="P182" s="13">
        <f t="shared" si="8"/>
        <v>34.29861791</v>
      </c>
      <c r="Q182" s="8">
        <f t="shared" si="9"/>
        <v>15.70027631</v>
      </c>
      <c r="R182" s="14">
        <f t="shared" si="10"/>
        <v>48.15442433</v>
      </c>
      <c r="U182" s="22">
        <v>156.0</v>
      </c>
      <c r="V182" s="22">
        <v>40.734829814828046</v>
      </c>
      <c r="W182" s="22">
        <v>0.2651701851719537</v>
      </c>
      <c r="X182" s="22">
        <v>0.03266892004806752</v>
      </c>
      <c r="Z182" s="22">
        <v>80.98958333333334</v>
      </c>
      <c r="AA182" s="22">
        <v>74.0</v>
      </c>
    </row>
    <row r="183">
      <c r="A183" s="7">
        <v>33.847973</v>
      </c>
      <c r="B183" s="7">
        <v>27.0</v>
      </c>
      <c r="D183" s="8">
        <f t="shared" si="1"/>
        <v>28.99151203</v>
      </c>
      <c r="E183" s="8">
        <f t="shared" si="2"/>
        <v>844.5168044</v>
      </c>
      <c r="F183" s="8">
        <f t="shared" si="3"/>
        <v>3.966120168</v>
      </c>
      <c r="G183" s="8">
        <f t="shared" si="4"/>
        <v>964.2318793</v>
      </c>
      <c r="L183" s="12">
        <f t="shared" si="5"/>
        <v>67.49993576</v>
      </c>
      <c r="M183" s="8">
        <f t="shared" si="6"/>
        <v>1145.685276</v>
      </c>
      <c r="O183" s="8">
        <f t="shared" si="7"/>
        <v>26.41486846</v>
      </c>
      <c r="P183" s="13">
        <f t="shared" si="8"/>
        <v>31.5681556</v>
      </c>
      <c r="Q183" s="8">
        <f t="shared" si="9"/>
        <v>12.73315685</v>
      </c>
      <c r="R183" s="14">
        <f t="shared" si="10"/>
        <v>45.24986721</v>
      </c>
      <c r="U183" s="22">
        <v>157.0</v>
      </c>
      <c r="V183" s="22">
        <v>42.68025425676228</v>
      </c>
      <c r="W183" s="22">
        <v>-0.6802542567622822</v>
      </c>
      <c r="X183" s="22">
        <v>-0.08380720446423354</v>
      </c>
      <c r="Z183" s="22">
        <v>81.51041666666667</v>
      </c>
      <c r="AA183" s="22">
        <v>75.0</v>
      </c>
    </row>
    <row r="184">
      <c r="A184" s="7">
        <v>34.44797</v>
      </c>
      <c r="B184" s="7">
        <v>26.0</v>
      </c>
      <c r="D184" s="8">
        <f t="shared" si="1"/>
        <v>26.86923757</v>
      </c>
      <c r="E184" s="8">
        <f t="shared" si="2"/>
        <v>972.3698697</v>
      </c>
      <c r="F184" s="8">
        <f t="shared" si="3"/>
        <v>0.7555739598</v>
      </c>
      <c r="G184" s="8">
        <f t="shared" si="4"/>
        <v>1027.336046</v>
      </c>
      <c r="L184" s="12">
        <f t="shared" si="5"/>
        <v>77.71888421</v>
      </c>
      <c r="M184" s="8">
        <f t="shared" si="6"/>
        <v>1186.662637</v>
      </c>
      <c r="O184" s="8">
        <f t="shared" si="7"/>
        <v>24.14141704</v>
      </c>
      <c r="P184" s="13">
        <f t="shared" si="8"/>
        <v>29.59705811</v>
      </c>
      <c r="Q184" s="8">
        <f t="shared" si="9"/>
        <v>10.58623951</v>
      </c>
      <c r="R184" s="14">
        <f t="shared" si="10"/>
        <v>43.15223564</v>
      </c>
      <c r="U184" s="22">
        <v>158.0</v>
      </c>
      <c r="V184" s="22">
        <v>35.14614933935147</v>
      </c>
      <c r="W184" s="22">
        <v>1.8538506606485328</v>
      </c>
      <c r="X184" s="22">
        <v>0.22839407444887086</v>
      </c>
      <c r="Z184" s="22">
        <v>82.03125000000001</v>
      </c>
      <c r="AA184" s="22">
        <v>75.0</v>
      </c>
    </row>
    <row r="185">
      <c r="A185" s="7">
        <v>32.797974</v>
      </c>
      <c r="B185" s="7">
        <v>28.0</v>
      </c>
      <c r="D185" s="8">
        <f t="shared" si="1"/>
        <v>32.70550736</v>
      </c>
      <c r="E185" s="8">
        <f t="shared" si="2"/>
        <v>642.4489134</v>
      </c>
      <c r="F185" s="8">
        <f t="shared" si="3"/>
        <v>22.14179954</v>
      </c>
      <c r="G185" s="8">
        <f t="shared" si="4"/>
        <v>903.1277127</v>
      </c>
      <c r="L185" s="12">
        <f t="shared" si="5"/>
        <v>51.34919774</v>
      </c>
      <c r="M185" s="8">
        <f t="shared" si="6"/>
        <v>1075.707099</v>
      </c>
      <c r="O185" s="8">
        <f t="shared" si="7"/>
        <v>30.38781599</v>
      </c>
      <c r="P185" s="13">
        <f t="shared" si="8"/>
        <v>35.02319874</v>
      </c>
      <c r="Q185" s="8">
        <f t="shared" si="9"/>
        <v>16.48617586</v>
      </c>
      <c r="R185" s="14">
        <f t="shared" si="10"/>
        <v>48.92483886</v>
      </c>
      <c r="U185" s="22">
        <v>159.0</v>
      </c>
      <c r="V185" s="22">
        <v>33.90813910487776</v>
      </c>
      <c r="W185" s="22">
        <v>2.091860895122238</v>
      </c>
      <c r="X185" s="22">
        <v>0.2577168933608127</v>
      </c>
      <c r="Z185" s="22">
        <v>82.55208333333334</v>
      </c>
      <c r="AA185" s="22">
        <v>75.0</v>
      </c>
    </row>
    <row r="186">
      <c r="A186" s="7">
        <v>32.62797</v>
      </c>
      <c r="B186" s="7">
        <v>30.0</v>
      </c>
      <c r="D186" s="8">
        <f t="shared" si="1"/>
        <v>33.30683561</v>
      </c>
      <c r="E186" s="8">
        <f t="shared" si="2"/>
        <v>612.3272847</v>
      </c>
      <c r="F186" s="8">
        <f t="shared" si="3"/>
        <v>10.93516178</v>
      </c>
      <c r="G186" s="8">
        <f t="shared" si="4"/>
        <v>786.9193793</v>
      </c>
      <c r="L186" s="12">
        <f t="shared" si="5"/>
        <v>48.94165772</v>
      </c>
      <c r="M186" s="8">
        <f t="shared" si="6"/>
        <v>1064.584426</v>
      </c>
      <c r="O186" s="8">
        <f t="shared" si="7"/>
        <v>31.03026667</v>
      </c>
      <c r="P186" s="13">
        <f t="shared" si="8"/>
        <v>35.58340455</v>
      </c>
      <c r="Q186" s="8">
        <f t="shared" si="9"/>
        <v>17.09332929</v>
      </c>
      <c r="R186" s="14">
        <f t="shared" si="10"/>
        <v>49.52034193</v>
      </c>
      <c r="U186" s="22">
        <v>160.0</v>
      </c>
      <c r="V186" s="22">
        <v>39.95665508605586</v>
      </c>
      <c r="W186" s="22">
        <v>-0.9566550860558607</v>
      </c>
      <c r="X186" s="22">
        <v>-0.1178597378874614</v>
      </c>
      <c r="Z186" s="22">
        <v>83.07291666666667</v>
      </c>
      <c r="AA186" s="22">
        <v>76.0</v>
      </c>
    </row>
    <row r="187">
      <c r="A187" s="7">
        <v>31.917973</v>
      </c>
      <c r="B187" s="7">
        <v>33.0</v>
      </c>
      <c r="D187" s="8">
        <f t="shared" si="1"/>
        <v>35.81819567</v>
      </c>
      <c r="E187" s="8">
        <f t="shared" si="2"/>
        <v>494.3457608</v>
      </c>
      <c r="F187" s="8">
        <f t="shared" si="3"/>
        <v>7.942226813</v>
      </c>
      <c r="G187" s="8">
        <f t="shared" si="4"/>
        <v>627.6068793</v>
      </c>
      <c r="L187" s="12">
        <f t="shared" si="5"/>
        <v>39.51171477</v>
      </c>
      <c r="M187" s="8">
        <f t="shared" si="6"/>
        <v>1018.757</v>
      </c>
      <c r="O187" s="8">
        <f t="shared" si="7"/>
        <v>33.71040794</v>
      </c>
      <c r="P187" s="13">
        <f t="shared" si="8"/>
        <v>37.92598339</v>
      </c>
      <c r="Q187" s="8">
        <f t="shared" si="9"/>
        <v>19.62752582</v>
      </c>
      <c r="R187" s="14">
        <f t="shared" si="10"/>
        <v>52.00886551</v>
      </c>
      <c r="U187" s="22">
        <v>161.0</v>
      </c>
      <c r="V187" s="22">
        <v>38.25882703158953</v>
      </c>
      <c r="W187" s="22">
        <v>0.7411729684104671</v>
      </c>
      <c r="X187" s="22">
        <v>0.09131237899573408</v>
      </c>
      <c r="Z187" s="22">
        <v>83.59375000000001</v>
      </c>
      <c r="AA187" s="22">
        <v>76.0</v>
      </c>
    </row>
    <row r="188">
      <c r="A188" s="7">
        <v>31.067972</v>
      </c>
      <c r="B188" s="7">
        <v>33.0</v>
      </c>
      <c r="D188" s="8">
        <f t="shared" si="1"/>
        <v>38.82476972</v>
      </c>
      <c r="E188" s="8">
        <f t="shared" si="2"/>
        <v>369.6895889</v>
      </c>
      <c r="F188" s="8">
        <f t="shared" si="3"/>
        <v>33.92794225</v>
      </c>
      <c r="G188" s="8">
        <f t="shared" si="4"/>
        <v>627.6068793</v>
      </c>
      <c r="L188" s="12">
        <f t="shared" si="5"/>
        <v>29.54828533</v>
      </c>
      <c r="M188" s="8">
        <f t="shared" si="6"/>
        <v>965.2188842</v>
      </c>
      <c r="O188" s="8">
        <f t="shared" si="7"/>
        <v>36.91141985</v>
      </c>
      <c r="P188" s="13">
        <f t="shared" si="8"/>
        <v>40.73811958</v>
      </c>
      <c r="Q188" s="8">
        <f t="shared" si="9"/>
        <v>22.65826333</v>
      </c>
      <c r="R188" s="14">
        <f t="shared" si="10"/>
        <v>54.9912761</v>
      </c>
      <c r="U188" s="22">
        <v>162.0</v>
      </c>
      <c r="V188" s="22">
        <v>43.140079151038464</v>
      </c>
      <c r="W188" s="22">
        <v>-1.1400791510384636</v>
      </c>
      <c r="X188" s="22">
        <v>-0.1404575503448552</v>
      </c>
      <c r="Z188" s="22">
        <v>84.11458333333334</v>
      </c>
      <c r="AA188" s="22">
        <v>76.0</v>
      </c>
    </row>
    <row r="189">
      <c r="A189" s="7">
        <v>27.127972</v>
      </c>
      <c r="B189" s="7">
        <v>42.0</v>
      </c>
      <c r="D189" s="8">
        <f t="shared" si="1"/>
        <v>52.76110833</v>
      </c>
      <c r="E189" s="8">
        <f t="shared" si="2"/>
        <v>27.99441648</v>
      </c>
      <c r="F189" s="8">
        <f t="shared" si="3"/>
        <v>115.8014525</v>
      </c>
      <c r="G189" s="8">
        <f t="shared" si="4"/>
        <v>257.6693793</v>
      </c>
      <c r="L189" s="12">
        <f t="shared" si="5"/>
        <v>2.237517719</v>
      </c>
      <c r="M189" s="8">
        <f t="shared" si="6"/>
        <v>735.9268648</v>
      </c>
      <c r="O189" s="8">
        <f t="shared" si="7"/>
        <v>51.52913976</v>
      </c>
      <c r="P189" s="13">
        <f t="shared" si="8"/>
        <v>53.9930769</v>
      </c>
      <c r="Q189" s="8">
        <f t="shared" si="9"/>
        <v>36.66102238</v>
      </c>
      <c r="R189" s="14">
        <f t="shared" si="10"/>
        <v>68.86119428</v>
      </c>
      <c r="U189" s="22">
        <v>163.0</v>
      </c>
      <c r="V189" s="22">
        <v>46.71259234897805</v>
      </c>
      <c r="W189" s="22">
        <v>-1.712592348978049</v>
      </c>
      <c r="X189" s="22">
        <v>-0.21099107536322506</v>
      </c>
      <c r="Z189" s="22">
        <v>84.63541666666667</v>
      </c>
      <c r="AA189" s="22">
        <v>76.0</v>
      </c>
    </row>
    <row r="190">
      <c r="A190" s="7">
        <v>23.777971</v>
      </c>
      <c r="B190" s="7">
        <v>55.0</v>
      </c>
      <c r="D190" s="8">
        <f t="shared" si="1"/>
        <v>64.61053683</v>
      </c>
      <c r="E190" s="8">
        <f t="shared" si="2"/>
        <v>43.01331228</v>
      </c>
      <c r="F190" s="8">
        <f t="shared" si="3"/>
        <v>92.36241818</v>
      </c>
      <c r="G190" s="8">
        <f t="shared" si="4"/>
        <v>9.315212674</v>
      </c>
      <c r="L190" s="12">
        <f t="shared" si="5"/>
        <v>3.437937292</v>
      </c>
      <c r="M190" s="8">
        <f t="shared" si="6"/>
        <v>565.3919049</v>
      </c>
      <c r="O190" s="8">
        <f t="shared" si="7"/>
        <v>63.34091199</v>
      </c>
      <c r="P190" s="13">
        <f t="shared" si="8"/>
        <v>65.88016167</v>
      </c>
      <c r="Q190" s="8">
        <f t="shared" si="9"/>
        <v>48.50752567</v>
      </c>
      <c r="R190" s="14">
        <f t="shared" si="10"/>
        <v>80.71354799</v>
      </c>
      <c r="U190" s="22">
        <v>164.0</v>
      </c>
      <c r="V190" s="22">
        <v>56.47510719930126</v>
      </c>
      <c r="W190" s="22">
        <v>-5.475107199301263</v>
      </c>
      <c r="X190" s="22">
        <v>-0.6745322413701357</v>
      </c>
      <c r="Z190" s="22">
        <v>85.15625000000001</v>
      </c>
      <c r="AA190" s="22">
        <v>76.0</v>
      </c>
    </row>
    <row r="191">
      <c r="A191" s="7">
        <v>23.267971</v>
      </c>
      <c r="B191" s="7">
        <v>57.0</v>
      </c>
      <c r="D191" s="8">
        <f t="shared" si="1"/>
        <v>66.41447914</v>
      </c>
      <c r="E191" s="8">
        <f t="shared" si="2"/>
        <v>69.9296636</v>
      </c>
      <c r="F191" s="8">
        <f t="shared" si="3"/>
        <v>88.63241745</v>
      </c>
      <c r="G191" s="8">
        <f t="shared" si="4"/>
        <v>1.10687934</v>
      </c>
      <c r="L191" s="12">
        <f t="shared" si="5"/>
        <v>5.58928819</v>
      </c>
      <c r="M191" s="8">
        <f t="shared" si="6"/>
        <v>541.3984745</v>
      </c>
      <c r="O191" s="8">
        <f t="shared" si="7"/>
        <v>65.08002403</v>
      </c>
      <c r="P191" s="13">
        <f t="shared" si="8"/>
        <v>67.74893425</v>
      </c>
      <c r="Q191" s="8">
        <f t="shared" si="9"/>
        <v>50.30622686</v>
      </c>
      <c r="R191" s="14">
        <f t="shared" si="10"/>
        <v>82.52273142</v>
      </c>
      <c r="U191" s="22">
        <v>165.0</v>
      </c>
      <c r="V191" s="22">
        <v>65.4240759030509</v>
      </c>
      <c r="W191" s="22">
        <v>-12.424075903050905</v>
      </c>
      <c r="X191" s="22">
        <v>-1.5306439601597457</v>
      </c>
      <c r="Z191" s="22">
        <v>85.67708333333334</v>
      </c>
      <c r="AA191" s="22">
        <v>77.0</v>
      </c>
    </row>
    <row r="192">
      <c r="A192" s="7">
        <v>22.277971</v>
      </c>
      <c r="B192" s="7">
        <v>60.0</v>
      </c>
      <c r="D192" s="8">
        <f t="shared" si="1"/>
        <v>69.9162495</v>
      </c>
      <c r="E192" s="8">
        <f t="shared" si="2"/>
        <v>140.7584389</v>
      </c>
      <c r="F192" s="8">
        <f t="shared" si="3"/>
        <v>98.33200417</v>
      </c>
      <c r="G192" s="8">
        <f t="shared" si="4"/>
        <v>3.79437934</v>
      </c>
      <c r="L192" s="12">
        <f t="shared" si="5"/>
        <v>11.25043993</v>
      </c>
      <c r="M192" s="8">
        <f t="shared" si="6"/>
        <v>496.3079919</v>
      </c>
      <c r="O192" s="8">
        <f t="shared" si="7"/>
        <v>68.42459985</v>
      </c>
      <c r="P192" s="13">
        <f t="shared" si="8"/>
        <v>71.40789915</v>
      </c>
      <c r="Q192" s="8">
        <f t="shared" si="9"/>
        <v>53.79421366</v>
      </c>
      <c r="R192" s="14">
        <f t="shared" si="10"/>
        <v>86.03828534</v>
      </c>
      <c r="U192" s="22">
        <v>166.0</v>
      </c>
      <c r="V192" s="22">
        <v>69.45641753240845</v>
      </c>
      <c r="W192" s="22">
        <v>-4.456417532408452</v>
      </c>
      <c r="X192" s="22">
        <v>-0.5490298540639112</v>
      </c>
      <c r="Z192" s="22">
        <v>86.19791666666667</v>
      </c>
      <c r="AA192" s="22">
        <v>77.0</v>
      </c>
    </row>
    <row r="193">
      <c r="A193" s="7">
        <v>21.567972</v>
      </c>
      <c r="B193" s="7">
        <v>63.0</v>
      </c>
      <c r="D193" s="8">
        <f t="shared" si="1"/>
        <v>72.42761663</v>
      </c>
      <c r="E193" s="8">
        <f t="shared" si="2"/>
        <v>206.6559575</v>
      </c>
      <c r="F193" s="8">
        <f t="shared" si="3"/>
        <v>88.87995528</v>
      </c>
      <c r="G193" s="8">
        <f t="shared" si="4"/>
        <v>24.48187934</v>
      </c>
      <c r="L193" s="12">
        <f t="shared" si="5"/>
        <v>16.51744972</v>
      </c>
      <c r="M193" s="8">
        <f t="shared" si="6"/>
        <v>465.1774162</v>
      </c>
      <c r="O193" s="8">
        <f t="shared" si="7"/>
        <v>70.80332066</v>
      </c>
      <c r="P193" s="13">
        <f t="shared" si="8"/>
        <v>74.05191259</v>
      </c>
      <c r="Q193" s="8">
        <f t="shared" si="9"/>
        <v>56.29276744</v>
      </c>
      <c r="R193" s="14">
        <f t="shared" si="10"/>
        <v>88.56246582</v>
      </c>
      <c r="U193" s="22">
        <v>167.0</v>
      </c>
      <c r="V193" s="22">
        <v>69.9869852622874</v>
      </c>
      <c r="W193" s="22">
        <v>-1.986985262287405</v>
      </c>
      <c r="X193" s="22">
        <v>-0.24479623389131053</v>
      </c>
      <c r="Z193" s="22">
        <v>86.71875000000001</v>
      </c>
      <c r="AA193" s="22">
        <v>77.0</v>
      </c>
    </row>
    <row r="194">
      <c r="A194" s="7">
        <v>21.287971</v>
      </c>
      <c r="B194" s="7">
        <v>64.0</v>
      </c>
      <c r="D194" s="8">
        <f t="shared" si="1"/>
        <v>73.41801986</v>
      </c>
      <c r="E194" s="8">
        <f t="shared" si="2"/>
        <v>236.1120054</v>
      </c>
      <c r="F194" s="8">
        <f t="shared" si="3"/>
        <v>88.69909815</v>
      </c>
      <c r="G194" s="8">
        <f t="shared" si="4"/>
        <v>35.37771267</v>
      </c>
      <c r="L194" s="12">
        <f t="shared" si="5"/>
        <v>18.87179168</v>
      </c>
      <c r="M194" s="8">
        <f t="shared" si="6"/>
        <v>453.1777093</v>
      </c>
      <c r="O194" s="8">
        <f t="shared" si="7"/>
        <v>71.73781454</v>
      </c>
      <c r="P194" s="13">
        <f t="shared" si="8"/>
        <v>75.09822519</v>
      </c>
      <c r="Q194" s="8">
        <f t="shared" si="9"/>
        <v>57.27744642</v>
      </c>
      <c r="R194" s="14">
        <f t="shared" si="10"/>
        <v>89.5585933</v>
      </c>
      <c r="U194" s="22">
        <v>168.0</v>
      </c>
      <c r="V194" s="22">
        <v>70.62367431985406</v>
      </c>
      <c r="W194" s="22">
        <v>-3.623674319854061</v>
      </c>
      <c r="X194" s="22">
        <v>-0.44643603713887153</v>
      </c>
      <c r="Z194" s="22">
        <v>87.23958333333334</v>
      </c>
      <c r="AA194" s="22">
        <v>79.0</v>
      </c>
    </row>
    <row r="195">
      <c r="A195" s="39">
        <v>24.25</v>
      </c>
      <c r="D195" s="40">
        <f t="shared" si="1"/>
        <v>62.94090333</v>
      </c>
      <c r="O195" s="40">
        <f t="shared" si="7"/>
        <v>61.78238636</v>
      </c>
      <c r="P195" s="41">
        <f t="shared" si="8"/>
        <v>64.0994203</v>
      </c>
      <c r="Q195" s="40">
        <f t="shared" si="9"/>
        <v>46.84627123</v>
      </c>
      <c r="R195" s="42">
        <f t="shared" si="10"/>
        <v>79.03553544</v>
      </c>
      <c r="U195" s="22">
        <v>169.0</v>
      </c>
      <c r="V195" s="22">
        <v>71.64944897323592</v>
      </c>
      <c r="W195" s="22">
        <v>-5.64944897323592</v>
      </c>
      <c r="X195" s="22">
        <v>-0.6960111171721652</v>
      </c>
      <c r="Z195" s="22">
        <v>87.76041666666667</v>
      </c>
      <c r="AA195" s="22">
        <v>79.0</v>
      </c>
    </row>
    <row r="196">
      <c r="R196" s="14"/>
      <c r="U196" s="22">
        <v>170.0</v>
      </c>
      <c r="V196" s="22">
        <v>73.0996735659508</v>
      </c>
      <c r="W196" s="22">
        <v>-6.099673565950795</v>
      </c>
      <c r="X196" s="22">
        <v>-0.7514787075935323</v>
      </c>
      <c r="Z196" s="22">
        <v>88.28125000000001</v>
      </c>
      <c r="AA196" s="22">
        <v>79.0</v>
      </c>
    </row>
    <row r="197">
      <c r="R197" s="14"/>
      <c r="U197" s="22">
        <v>171.0</v>
      </c>
      <c r="V197" s="22">
        <v>73.48876269890778</v>
      </c>
      <c r="W197" s="22">
        <v>-5.488762698907777</v>
      </c>
      <c r="X197" s="22">
        <v>-0.6762145965133896</v>
      </c>
      <c r="Z197" s="22">
        <v>88.80208333333334</v>
      </c>
      <c r="AA197" s="22">
        <v>79.0</v>
      </c>
    </row>
    <row r="198">
      <c r="R198" s="14"/>
      <c r="U198" s="22">
        <v>172.0</v>
      </c>
      <c r="V198" s="22">
        <v>75.2926979324947</v>
      </c>
      <c r="W198" s="22">
        <v>-4.292697932494704</v>
      </c>
      <c r="X198" s="22">
        <v>-0.528859628227943</v>
      </c>
      <c r="Z198" s="22">
        <v>89.32291666666667</v>
      </c>
      <c r="AA198" s="22">
        <v>80.0</v>
      </c>
    </row>
    <row r="199">
      <c r="B199" s="8">
        <f>sqrt(0.76553)</f>
        <v>0.8749457126</v>
      </c>
      <c r="R199" s="14"/>
      <c r="U199" s="22">
        <v>173.0</v>
      </c>
      <c r="V199" s="22">
        <v>77.94555426759835</v>
      </c>
      <c r="W199" s="22">
        <v>-2.9455542675983537</v>
      </c>
      <c r="X199" s="22">
        <v>-0.3628917662934621</v>
      </c>
      <c r="Z199" s="22">
        <v>89.84375000000001</v>
      </c>
      <c r="AA199" s="22">
        <v>81.0</v>
      </c>
    </row>
    <row r="200">
      <c r="R200" s="14"/>
      <c r="U200" s="22">
        <v>174.0</v>
      </c>
      <c r="V200" s="22">
        <v>79.21892884558989</v>
      </c>
      <c r="W200" s="22">
        <v>-3.218928845589886</v>
      </c>
      <c r="X200" s="22">
        <v>-0.3965714660899842</v>
      </c>
      <c r="Z200" s="22">
        <v>90.36458333333334</v>
      </c>
      <c r="AA200" s="22">
        <v>81.0</v>
      </c>
    </row>
    <row r="201">
      <c r="R201" s="14"/>
      <c r="U201" s="22">
        <v>175.0</v>
      </c>
      <c r="V201" s="22">
        <v>80.38618563303548</v>
      </c>
      <c r="W201" s="22">
        <v>-4.386185633035481</v>
      </c>
      <c r="X201" s="22">
        <v>-0.5403772964471805</v>
      </c>
      <c r="Z201" s="22">
        <v>90.88541666666667</v>
      </c>
      <c r="AA201" s="22">
        <v>82.0</v>
      </c>
    </row>
    <row r="202">
      <c r="R202" s="14"/>
      <c r="U202" s="22">
        <v>176.0</v>
      </c>
      <c r="V202" s="22">
        <v>66.48521843709236</v>
      </c>
      <c r="W202" s="22">
        <v>-6.485218437092357</v>
      </c>
      <c r="X202" s="22">
        <v>-0.7989777677239106</v>
      </c>
      <c r="Z202" s="22">
        <v>91.40625000000001</v>
      </c>
      <c r="AA202" s="22">
        <v>82.0</v>
      </c>
    </row>
    <row r="203">
      <c r="R203" s="14"/>
      <c r="U203" s="22">
        <v>177.0</v>
      </c>
      <c r="V203" s="22">
        <v>56.4397322443581</v>
      </c>
      <c r="W203" s="22">
        <v>-6.4397322443580975</v>
      </c>
      <c r="X203" s="22">
        <v>-0.793373876800944</v>
      </c>
      <c r="Z203" s="22">
        <v>91.92708333333334</v>
      </c>
      <c r="AA203" s="22">
        <v>83.0</v>
      </c>
    </row>
    <row r="204">
      <c r="R204" s="14"/>
      <c r="U204" s="22">
        <v>178.0</v>
      </c>
      <c r="V204" s="22">
        <v>46.005171067233974</v>
      </c>
      <c r="W204" s="22">
        <v>-5.005171067233974</v>
      </c>
      <c r="X204" s="22">
        <v>-0.6166361927768561</v>
      </c>
      <c r="Z204" s="22">
        <v>92.44791666666667</v>
      </c>
      <c r="AA204" s="22">
        <v>83.0</v>
      </c>
    </row>
    <row r="205">
      <c r="R205" s="14"/>
      <c r="U205" s="22">
        <v>179.0</v>
      </c>
      <c r="V205" s="22">
        <v>37.48065937710092</v>
      </c>
      <c r="W205" s="22">
        <v>-4.48065937710092</v>
      </c>
      <c r="X205" s="22">
        <v>-0.5520164450547588</v>
      </c>
      <c r="Z205" s="22">
        <v>92.96875000000001</v>
      </c>
      <c r="AA205" s="22">
        <v>83.0</v>
      </c>
    </row>
    <row r="206">
      <c r="R206" s="14"/>
      <c r="U206" s="22">
        <v>180.0</v>
      </c>
      <c r="V206" s="22">
        <v>31.927350319425727</v>
      </c>
      <c r="W206" s="22">
        <v>-2.9273503194257273</v>
      </c>
      <c r="X206" s="22">
        <v>-0.36064904308902246</v>
      </c>
      <c r="Z206" s="22">
        <v>93.48958333333334</v>
      </c>
      <c r="AA206" s="22">
        <v>84.0</v>
      </c>
    </row>
    <row r="207">
      <c r="R207" s="14"/>
      <c r="U207" s="22">
        <v>181.0</v>
      </c>
      <c r="V207" s="22">
        <v>28.991512030485666</v>
      </c>
      <c r="W207" s="22">
        <v>-1.9915120304856657</v>
      </c>
      <c r="X207" s="22">
        <v>-0.2453539309350005</v>
      </c>
      <c r="Z207" s="22">
        <v>94.01041666666667</v>
      </c>
      <c r="AA207" s="22">
        <v>84.0</v>
      </c>
    </row>
    <row r="208">
      <c r="R208" s="14"/>
      <c r="U208" s="22">
        <v>182.0</v>
      </c>
      <c r="V208" s="22">
        <v>26.8692375738281</v>
      </c>
      <c r="W208" s="22">
        <v>-0.8692375738281015</v>
      </c>
      <c r="X208" s="22">
        <v>-0.10708991579785612</v>
      </c>
      <c r="Z208" s="22">
        <v>94.53125000000001</v>
      </c>
      <c r="AA208" s="22">
        <v>85.0</v>
      </c>
    </row>
    <row r="209">
      <c r="R209" s="14"/>
      <c r="U209" s="22">
        <v>183.0</v>
      </c>
      <c r="V209" s="22">
        <v>32.70550736248899</v>
      </c>
      <c r="W209" s="22">
        <v>-4.705507362488987</v>
      </c>
      <c r="X209" s="22">
        <v>-0.5797176772006294</v>
      </c>
      <c r="Z209" s="22">
        <v>95.05208333333334</v>
      </c>
      <c r="AA209" s="22">
        <v>85.0</v>
      </c>
    </row>
    <row r="210">
      <c r="R210" s="14"/>
      <c r="U210" s="22">
        <v>184.0</v>
      </c>
      <c r="V210" s="22">
        <v>33.306835613679624</v>
      </c>
      <c r="W210" s="22">
        <v>-3.306835613679624</v>
      </c>
      <c r="X210" s="22">
        <v>-0.4074015644155006</v>
      </c>
      <c r="Z210" s="22">
        <v>95.57291666666667</v>
      </c>
      <c r="AA210" s="22">
        <v>86.0</v>
      </c>
    </row>
    <row r="211">
      <c r="R211" s="14"/>
      <c r="U211" s="22">
        <v>185.0</v>
      </c>
      <c r="V211" s="22">
        <v>35.81819566615239</v>
      </c>
      <c r="W211" s="22">
        <v>-2.8181956661523913</v>
      </c>
      <c r="X211" s="22">
        <v>-0.34720120905614</v>
      </c>
      <c r="Z211" s="22">
        <v>96.09375000000001</v>
      </c>
      <c r="AA211" s="22">
        <v>86.0</v>
      </c>
    </row>
    <row r="212">
      <c r="R212" s="14"/>
      <c r="U212" s="22">
        <v>186.0</v>
      </c>
      <c r="V212" s="22">
        <v>38.82476971641164</v>
      </c>
      <c r="W212" s="22">
        <v>-5.824769716411637</v>
      </c>
      <c r="X212" s="22">
        <v>-0.7176106018120435</v>
      </c>
      <c r="Z212" s="22">
        <v>96.61458333333334</v>
      </c>
      <c r="AA212" s="22">
        <v>86.0</v>
      </c>
    </row>
    <row r="213">
      <c r="R213" s="14"/>
      <c r="U213" s="22">
        <v>187.0</v>
      </c>
      <c r="V213" s="22">
        <v>52.76110833015615</v>
      </c>
      <c r="W213" s="22">
        <v>-10.761108330156148</v>
      </c>
      <c r="X213" s="22">
        <v>-1.3257666484582122</v>
      </c>
      <c r="Z213" s="22">
        <v>97.13541666666667</v>
      </c>
      <c r="AA213" s="22">
        <v>87.0</v>
      </c>
    </row>
    <row r="214">
      <c r="R214" s="14"/>
      <c r="U214" s="22">
        <v>188.0</v>
      </c>
      <c r="V214" s="22">
        <v>64.61053683076089</v>
      </c>
      <c r="W214" s="22">
        <v>-9.610536830760893</v>
      </c>
      <c r="X214" s="22">
        <v>-1.184016442646219</v>
      </c>
      <c r="Z214" s="22">
        <v>97.65625000000001</v>
      </c>
      <c r="AA214" s="22">
        <v>87.0</v>
      </c>
    </row>
    <row r="215">
      <c r="R215" s="14"/>
      <c r="U215" s="22">
        <v>189.0</v>
      </c>
      <c r="V215" s="22">
        <v>66.41447913863138</v>
      </c>
      <c r="W215" s="22">
        <v>-9.414479138631378</v>
      </c>
      <c r="X215" s="22">
        <v>-1.159862169552378</v>
      </c>
      <c r="Z215" s="22">
        <v>98.17708333333334</v>
      </c>
      <c r="AA215" s="22">
        <v>87.0</v>
      </c>
    </row>
    <row r="216">
      <c r="R216" s="14"/>
      <c r="U216" s="22">
        <v>190.0</v>
      </c>
      <c r="V216" s="22">
        <v>69.91624950096819</v>
      </c>
      <c r="W216" s="22">
        <v>-9.916249500968192</v>
      </c>
      <c r="X216" s="22">
        <v>-1.2216801897006138</v>
      </c>
      <c r="Z216" s="22">
        <v>98.69791666666667</v>
      </c>
      <c r="AA216" s="22">
        <v>89.0</v>
      </c>
    </row>
    <row r="217">
      <c r="R217" s="14"/>
      <c r="U217" s="22">
        <v>191.0</v>
      </c>
      <c r="V217" s="22">
        <v>72.42761662772453</v>
      </c>
      <c r="W217" s="22">
        <v>-9.427616627724532</v>
      </c>
      <c r="X217" s="22">
        <v>-1.1614807058917418</v>
      </c>
      <c r="Z217" s="22">
        <v>99.21875000000001</v>
      </c>
      <c r="AA217" s="22">
        <v>89.0</v>
      </c>
    </row>
    <row r="218">
      <c r="R218" s="14"/>
      <c r="U218" s="26">
        <v>192.0</v>
      </c>
      <c r="V218" s="26">
        <v>73.41801986330502</v>
      </c>
      <c r="W218" s="26">
        <v>-9.41801986330502</v>
      </c>
      <c r="X218" s="26">
        <v>-1.1602983862077325</v>
      </c>
      <c r="Z218" s="26">
        <v>99.73958333333334</v>
      </c>
      <c r="AA218" s="26">
        <v>91.0</v>
      </c>
    </row>
    <row r="219">
      <c r="R219" s="14"/>
    </row>
    <row r="220">
      <c r="R220" s="14"/>
    </row>
  </sheetData>
  <drawing r:id="rId1"/>
</worksheet>
</file>