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Music\Excel\Perso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B36" i="1"/>
  <c r="Z17" i="1"/>
  <c r="Z18" i="1"/>
  <c r="Z19" i="1"/>
  <c r="Z20" i="1"/>
  <c r="Z21" i="1"/>
  <c r="Z22" i="1"/>
  <c r="Z24" i="1"/>
  <c r="Z25" i="1"/>
  <c r="Z26" i="1"/>
  <c r="Z27" i="1"/>
  <c r="Z28" i="1"/>
  <c r="Z30" i="1"/>
  <c r="Z31" i="1"/>
  <c r="Z32" i="1"/>
  <c r="E33" i="1"/>
  <c r="D33" i="1"/>
  <c r="C33" i="1"/>
  <c r="B33" i="1"/>
  <c r="Z8" i="1"/>
  <c r="Z9" i="1"/>
  <c r="Z10" i="1"/>
  <c r="Z11" i="1" s="1"/>
  <c r="E11" i="1"/>
  <c r="D11" i="1"/>
  <c r="C11" i="1"/>
  <c r="B11" i="1"/>
  <c r="Z33" i="1" l="1"/>
</calcChain>
</file>

<file path=xl/sharedStrings.xml><?xml version="1.0" encoding="utf-8"?>
<sst xmlns="http://schemas.openxmlformats.org/spreadsheetml/2006/main" count="79" uniqueCount="51">
  <si>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</si>
  <si>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</si>
  <si>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</si>
  <si>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</si>
  <si>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</si>
  <si>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</si>
  <si>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</si>
  <si>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</si>
  <si>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</si>
  <si>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</si>
  <si>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</si>
  <si>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</si>
  <si>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</si>
  <si>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</si>
  <si>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Income</t>
  </si>
  <si>
    <t>Salary</t>
  </si>
  <si>
    <t>Ride Shear</t>
  </si>
  <si>
    <t>Freelancing</t>
  </si>
  <si>
    <t>Jan2</t>
  </si>
  <si>
    <t>Feb3</t>
  </si>
  <si>
    <t>Mar4</t>
  </si>
  <si>
    <t>Apr5</t>
  </si>
  <si>
    <t>May6</t>
  </si>
  <si>
    <t>Jun7</t>
  </si>
  <si>
    <t>Jul8</t>
  </si>
  <si>
    <t>Aug9</t>
  </si>
  <si>
    <t>Sep10</t>
  </si>
  <si>
    <t>Oct11</t>
  </si>
  <si>
    <t>Nov12</t>
  </si>
  <si>
    <t>Dec13</t>
  </si>
  <si>
    <t>Total</t>
  </si>
  <si>
    <t>Expense</t>
  </si>
  <si>
    <t>Housing</t>
  </si>
  <si>
    <t>Rent</t>
  </si>
  <si>
    <t>Phone</t>
  </si>
  <si>
    <t>Electricity</t>
  </si>
  <si>
    <t>Gas</t>
  </si>
  <si>
    <t>water</t>
  </si>
  <si>
    <t>Others</t>
  </si>
  <si>
    <t>Food</t>
  </si>
  <si>
    <t>Meat</t>
  </si>
  <si>
    <t>Fish</t>
  </si>
  <si>
    <t>Rice</t>
  </si>
  <si>
    <t>vegetables</t>
  </si>
  <si>
    <t>Transportation</t>
  </si>
  <si>
    <t>Fuel</t>
  </si>
  <si>
    <t>Bus/Train</t>
  </si>
  <si>
    <t>Vehicle maintenance</t>
  </si>
  <si>
    <t>Personal Income, Expance Tracker</t>
  </si>
  <si>
    <t>Monthly saving target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</si>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</sst>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43" fontId="0" fillId="0" borderId="0" xfId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43" fontId="2" fillId="0" borderId="0" xfId="1" applyFo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5" borderId="0" xfId="0" applyFont="1" applyFill="1"/>
  </cellXfs>
  <cellStyles count="2">
    <cellStyle name="Comma" xfId="1" builtinId="3"/>
    <cellStyle name="Normal" xfId="0" builtinId="0"/>
  </cellStyles>
  <dxfs count="4">
    <dxf>
      <font>
        <color theme="0"/>
      </font>
      <fill>
        <patternFill patternType="solid"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0.499984740745262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7:Z11" totalsRowCount="1" headerRowDxfId="3">
  <autoFilter ref="A7:Z10"/>
  <tableColumns count="26">
    <tableColumn id="1" name="Item" totalsRowLabel="Total"/>
    <tableColumn id="2" name="Jan" totalsRowFunction="sum" dataCellStyle="Comma"/>
    <tableColumn id="3" name="Feb" totalsRowFunction="sum" dataCellStyle="Comma"/>
    <tableColumn id="4" name="Mar" totalsRowFunction="sum" dataCellStyle="Comma"/>
    <tableColumn id="5" name="Apr" totalsRowFunction="sum" dataCellStyle="Comma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Jan2"/>
    <tableColumn id="15" name="Feb3"/>
    <tableColumn id="16" name="Mar4"/>
    <tableColumn id="17" name="Apr5"/>
    <tableColumn id="18" name="May6"/>
    <tableColumn id="19" name="Jun7"/>
    <tableColumn id="20" name="Jul8"/>
    <tableColumn id="21" name="Aug9"/>
    <tableColumn id="22" name="Sep10"/>
    <tableColumn id="23" name="Oct11"/>
    <tableColumn id="24" name="Nov12"/>
    <tableColumn id="25" name="Dec13"/>
    <tableColumn id="26" name="Year to Date" totalsRowFunction="sum" dataCellStyle="Comma">
      <calculatedColumnFormula>SUM(Table1[[#This Row],[Jan]:[Dec13]])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5:Z33" totalsRowCount="1" headerRowDxfId="1" headerRowBorderDxfId="2" dataCellStyle="Comma">
  <autoFilter ref="A15:Z32"/>
  <tableColumns count="26">
    <tableColumn id="1" name="Item" totalsRowLabel="Total" dataCellStyle="Comma"/>
    <tableColumn id="2" name="Jan" totalsRowFunction="sum" dataCellStyle="Comma"/>
    <tableColumn id="3" name="Feb" totalsRowFunction="sum" dataCellStyle="Comma"/>
    <tableColumn id="4" name="Mar" totalsRowFunction="sum" dataCellStyle="Comma"/>
    <tableColumn id="5" name="Apr" totalsRowFunction="sum" dataCellStyle="Comma"/>
    <tableColumn id="6" name="May" dataCellStyle="Comma"/>
    <tableColumn id="7" name="Jun" dataCellStyle="Comma"/>
    <tableColumn id="8" name="Jul" dataCellStyle="Comma"/>
    <tableColumn id="9" name="Aug" dataCellStyle="Comma"/>
    <tableColumn id="10" name="Sep" dataCellStyle="Comma"/>
    <tableColumn id="11" name="Oct" dataCellStyle="Comma"/>
    <tableColumn id="12" name="Nov" dataCellStyle="Comma"/>
    <tableColumn id="13" name="Dec" dataCellStyle="Comma"/>
    <tableColumn id="14" name="Jan2" dataCellStyle="Comma"/>
    <tableColumn id="15" name="Feb3" dataCellStyle="Comma"/>
    <tableColumn id="16" name="Mar4" dataCellStyle="Comma"/>
    <tableColumn id="17" name="Apr5" dataCellStyle="Comma"/>
    <tableColumn id="18" name="May6" dataCellStyle="Comma"/>
    <tableColumn id="19" name="Jun7" dataCellStyle="Comma"/>
    <tableColumn id="20" name="Jul8" dataCellStyle="Comma"/>
    <tableColumn id="21" name="Aug9" dataCellStyle="Comma"/>
    <tableColumn id="22" name="Sep10" dataCellStyle="Comma"/>
    <tableColumn id="23" name="Oct11" dataCellStyle="Comma"/>
    <tableColumn id="24" name="Nov12" dataCellStyle="Comma"/>
    <tableColumn id="25" name="Dec13" dataCellStyle="Comma"/>
    <tableColumn id="26" name="Year to Date" totalsRowFunction="sum" dataCellStyle="Comma">
      <calculatedColumnFormula>SUM(Table3[[#This Row],[Jan]:[Dec13]])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zoomScale="85" zoomScaleNormal="85" workbookViewId="0">
      <selection sqref="A1:Z1"/>
    </sheetView>
  </sheetViews>
  <sheetFormatPr defaultRowHeight="15" x14ac:dyDescent="0.25"/>
  <cols>
    <col min="1" max="1" width="27.42578125" bestFit="1" customWidth="1"/>
    <col min="2" max="4" width="10.5703125" bestFit="1" customWidth="1"/>
    <col min="5" max="5" width="10.7109375" bestFit="1" customWidth="1"/>
    <col min="6" max="6" width="9.5703125" bestFit="1" customWidth="1"/>
    <col min="26" max="26" width="14" customWidth="1"/>
  </cols>
  <sheetData>
    <row r="1" spans="1:26" ht="21" x14ac:dyDescent="0.35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4" spans="1:26" ht="18.75" x14ac:dyDescent="0.3">
      <c r="A4" s="11" t="s">
        <v>49</v>
      </c>
      <c r="B4" s="11">
        <v>2000</v>
      </c>
    </row>
    <row r="6" spans="1:26" ht="21" x14ac:dyDescent="0.35">
      <c r="A6" s="7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18</v>
      </c>
      <c r="O7" s="1" t="s">
        <v>19</v>
      </c>
      <c r="P7" s="1" t="s">
        <v>20</v>
      </c>
      <c r="Q7" s="1" t="s">
        <v>21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  <c r="Z7" s="1" t="s">
        <v>13</v>
      </c>
    </row>
    <row r="8" spans="1:26" x14ac:dyDescent="0.25">
      <c r="A8" t="s">
        <v>15</v>
      </c>
      <c r="B8" s="2">
        <v>15000</v>
      </c>
      <c r="C8" s="2">
        <v>15000</v>
      </c>
      <c r="D8" s="2">
        <v>15000</v>
      </c>
      <c r="E8" s="2">
        <v>15000</v>
      </c>
      <c r="Z8" s="2">
        <f>SUM(Table1[[#This Row],[Jan]:[Dec13]])</f>
        <v>60000</v>
      </c>
    </row>
    <row r="9" spans="1:26" x14ac:dyDescent="0.25">
      <c r="A9" t="s">
        <v>16</v>
      </c>
      <c r="B9" s="2">
        <v>3000</v>
      </c>
      <c r="C9" s="2">
        <v>2500</v>
      </c>
      <c r="D9" s="2">
        <v>3500</v>
      </c>
      <c r="E9" s="2">
        <v>2000</v>
      </c>
      <c r="Z9" s="2">
        <f>SUM(Table1[[#This Row],[Jan]:[Dec13]])</f>
        <v>11000</v>
      </c>
    </row>
    <row r="10" spans="1:26" x14ac:dyDescent="0.25">
      <c r="A10" t="s">
        <v>17</v>
      </c>
      <c r="B10" s="2">
        <v>0</v>
      </c>
      <c r="C10" s="2">
        <v>0</v>
      </c>
      <c r="D10" s="2">
        <v>500</v>
      </c>
      <c r="E10" s="2">
        <v>1000</v>
      </c>
      <c r="Z10" s="2">
        <f>SUM(Table1[[#This Row],[Jan]:[Dec13]])</f>
        <v>1500</v>
      </c>
    </row>
    <row r="11" spans="1:26" x14ac:dyDescent="0.25">
      <c r="A11" t="s">
        <v>30</v>
      </c>
      <c r="B11" s="2">
        <f>SUBTOTAL(109,Table1[Jan])</f>
        <v>18000</v>
      </c>
      <c r="C11" s="2">
        <f>SUBTOTAL(109,Table1[Feb])</f>
        <v>17500</v>
      </c>
      <c r="D11" s="2">
        <f>SUBTOTAL(109,Table1[Mar])</f>
        <v>19000</v>
      </c>
      <c r="E11" s="2">
        <f>SUBTOTAL(109,Table1[Apr])</f>
        <v>18000</v>
      </c>
      <c r="Z11" s="2">
        <f>SUBTOTAL(109,Table1[Year to Date])</f>
        <v>72500</v>
      </c>
    </row>
    <row r="14" spans="1:26" ht="21" x14ac:dyDescent="0.35">
      <c r="A14" s="6" t="s">
        <v>31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thickBot="1" x14ac:dyDescent="0.3">
      <c r="A15" s="3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4" t="s">
        <v>18</v>
      </c>
      <c r="O15" s="4" t="s">
        <v>19</v>
      </c>
      <c r="P15" s="4" t="s">
        <v>20</v>
      </c>
      <c r="Q15" s="4" t="s">
        <v>21</v>
      </c>
      <c r="R15" s="4" t="s">
        <v>22</v>
      </c>
      <c r="S15" s="4" t="s">
        <v>23</v>
      </c>
      <c r="T15" s="4" t="s">
        <v>24</v>
      </c>
      <c r="U15" s="4" t="s">
        <v>25</v>
      </c>
      <c r="V15" s="4" t="s">
        <v>26</v>
      </c>
      <c r="W15" s="4" t="s">
        <v>27</v>
      </c>
      <c r="X15" s="4" t="s">
        <v>28</v>
      </c>
      <c r="Y15" s="4" t="s">
        <v>29</v>
      </c>
      <c r="Z15" s="5" t="s">
        <v>13</v>
      </c>
    </row>
    <row r="16" spans="1:26" ht="15.75" thickTop="1" x14ac:dyDescent="0.25">
      <c r="A16" s="8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33</v>
      </c>
      <c r="B17" s="2">
        <v>7500</v>
      </c>
      <c r="C17" s="2">
        <v>7500</v>
      </c>
      <c r="D17" s="2">
        <v>7500</v>
      </c>
      <c r="E17" s="2">
        <v>7500</v>
      </c>
      <c r="F17" s="2">
        <v>7500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f>SUM(Table3[[#This Row],[Jan]:[Dec13]])</f>
        <v>37500</v>
      </c>
    </row>
    <row r="18" spans="1:26" x14ac:dyDescent="0.25">
      <c r="A18" s="2" t="s">
        <v>34</v>
      </c>
      <c r="B18" s="2">
        <v>300</v>
      </c>
      <c r="C18" s="2">
        <v>150</v>
      </c>
      <c r="D18" s="2">
        <v>200</v>
      </c>
      <c r="E18" s="2">
        <v>30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>
        <f>SUM(Table3[[#This Row],[Jan]:[Dec13]])</f>
        <v>680</v>
      </c>
    </row>
    <row r="19" spans="1:26" x14ac:dyDescent="0.25">
      <c r="A19" s="2" t="s">
        <v>35</v>
      </c>
      <c r="B19" s="2">
        <v>500</v>
      </c>
      <c r="C19" s="2">
        <v>500</v>
      </c>
      <c r="D19" s="2">
        <v>525</v>
      </c>
      <c r="E19" s="2">
        <v>450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f>SUM(Table3[[#This Row],[Jan]:[Dec13]])</f>
        <v>1975</v>
      </c>
    </row>
    <row r="20" spans="1:26" x14ac:dyDescent="0.25">
      <c r="A20" s="2" t="s">
        <v>36</v>
      </c>
      <c r="B20" s="2">
        <v>1200</v>
      </c>
      <c r="C20" s="2">
        <v>0</v>
      </c>
      <c r="D20" s="2">
        <v>1200</v>
      </c>
      <c r="E20" s="2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f>SUM(Table3[[#This Row],[Jan]:[Dec13]])</f>
        <v>2400</v>
      </c>
    </row>
    <row r="21" spans="1:26" x14ac:dyDescent="0.25">
      <c r="A21" s="2" t="s">
        <v>37</v>
      </c>
      <c r="B21" s="2">
        <v>300</v>
      </c>
      <c r="C21" s="2">
        <v>300</v>
      </c>
      <c r="D21" s="2">
        <v>300</v>
      </c>
      <c r="E21" s="2">
        <v>300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f>SUM(Table3[[#This Row],[Jan]:[Dec13]])</f>
        <v>1200</v>
      </c>
    </row>
    <row r="22" spans="1:26" x14ac:dyDescent="0.25">
      <c r="A22" s="2" t="s">
        <v>38</v>
      </c>
      <c r="B22" s="2">
        <v>200</v>
      </c>
      <c r="C22" s="2">
        <v>150</v>
      </c>
      <c r="D22" s="2">
        <v>100</v>
      </c>
      <c r="E22" s="2"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f>SUM(Table3[[#This Row],[Jan]:[Dec13]])</f>
        <v>450</v>
      </c>
    </row>
    <row r="23" spans="1:26" x14ac:dyDescent="0.25">
      <c r="A23" s="8" t="s">
        <v>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40</v>
      </c>
      <c r="B24" s="2">
        <v>1200</v>
      </c>
      <c r="C24" s="2">
        <v>1000</v>
      </c>
      <c r="D24" s="2">
        <v>1500</v>
      </c>
      <c r="E24" s="2">
        <v>1350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>
        <f>SUM(Table3[[#This Row],[Jan]:[Dec13]])</f>
        <v>5050</v>
      </c>
    </row>
    <row r="25" spans="1:26" x14ac:dyDescent="0.25">
      <c r="A25" s="2" t="s">
        <v>41</v>
      </c>
      <c r="B25" s="2">
        <v>500</v>
      </c>
      <c r="C25" s="2">
        <v>2200</v>
      </c>
      <c r="D25" s="2">
        <v>2000</v>
      </c>
      <c r="E25" s="2">
        <v>2500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f>SUM(Table3[[#This Row],[Jan]:[Dec13]])</f>
        <v>7200</v>
      </c>
    </row>
    <row r="26" spans="1:26" x14ac:dyDescent="0.25">
      <c r="A26" s="2" t="s">
        <v>42</v>
      </c>
      <c r="B26" s="2">
        <v>1000</v>
      </c>
      <c r="C26" s="2">
        <v>1200</v>
      </c>
      <c r="D26" s="2">
        <v>900</v>
      </c>
      <c r="E26" s="2">
        <v>1000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>
        <f>SUM(Table3[[#This Row],[Jan]:[Dec13]])</f>
        <v>4100</v>
      </c>
    </row>
    <row r="27" spans="1:26" x14ac:dyDescent="0.25">
      <c r="A27" s="2" t="s">
        <v>43</v>
      </c>
      <c r="B27" s="2">
        <v>1250</v>
      </c>
      <c r="C27" s="2">
        <v>975</v>
      </c>
      <c r="D27" s="2">
        <v>1025</v>
      </c>
      <c r="E27" s="2">
        <v>1250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>
        <f>SUM(Table3[[#This Row],[Jan]:[Dec13]])</f>
        <v>4500</v>
      </c>
    </row>
    <row r="28" spans="1:26" x14ac:dyDescent="0.25">
      <c r="A28" s="2" t="s">
        <v>38</v>
      </c>
      <c r="B28" s="2">
        <v>100</v>
      </c>
      <c r="C28" s="2">
        <v>50</v>
      </c>
      <c r="D28" s="2">
        <v>300</v>
      </c>
      <c r="E28" s="2">
        <v>25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f>SUM(Table3[[#This Row],[Jan]:[Dec13]])</f>
        <v>475</v>
      </c>
    </row>
    <row r="29" spans="1:26" x14ac:dyDescent="0.25">
      <c r="A29" s="8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45</v>
      </c>
      <c r="B30" s="2">
        <v>1500</v>
      </c>
      <c r="C30" s="2">
        <v>1200</v>
      </c>
      <c r="D30" s="2">
        <v>1500</v>
      </c>
      <c r="E30" s="2">
        <v>700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f>SUM(Table3[[#This Row],[Jan]:[Dec13]])</f>
        <v>4900</v>
      </c>
    </row>
    <row r="31" spans="1:26" x14ac:dyDescent="0.25">
      <c r="A31" s="2" t="s">
        <v>46</v>
      </c>
      <c r="B31" s="2">
        <v>120</v>
      </c>
      <c r="C31" s="2">
        <v>160</v>
      </c>
      <c r="D31" s="2">
        <v>20</v>
      </c>
      <c r="E31" s="2">
        <v>100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>
        <f>SUM(Table3[[#This Row],[Jan]:[Dec13]])</f>
        <v>400</v>
      </c>
    </row>
    <row r="32" spans="1:26" x14ac:dyDescent="0.25">
      <c r="A32" s="2" t="s">
        <v>47</v>
      </c>
      <c r="B32" s="2">
        <v>500</v>
      </c>
      <c r="C32" s="2">
        <v>0</v>
      </c>
      <c r="D32" s="2">
        <v>0</v>
      </c>
      <c r="E32" s="2">
        <v>2000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SUM(Table3[[#This Row],[Jan]:[Dec13]])</f>
        <v>2500</v>
      </c>
    </row>
    <row r="33" spans="1:26" x14ac:dyDescent="0.25">
      <c r="A33" t="s">
        <v>30</v>
      </c>
      <c r="B33">
        <f>SUBTOTAL(109,Table3[Jan])</f>
        <v>16170</v>
      </c>
      <c r="C33">
        <f>SUBTOTAL(109,Table3[Feb])</f>
        <v>15385</v>
      </c>
      <c r="D33">
        <f>SUBTOTAL(109,Table3[Mar])</f>
        <v>17070</v>
      </c>
      <c r="E33">
        <f>SUBTOTAL(109,Table3[Apr])</f>
        <v>17205</v>
      </c>
      <c r="Z33">
        <f>SUBTOTAL(109,Table3[Year to Date])</f>
        <v>73330</v>
      </c>
    </row>
    <row r="36" spans="1:26" x14ac:dyDescent="0.25">
      <c r="A36" t="s">
        <v>50</v>
      </c>
      <c r="B36">
        <f>Table1[[#Totals],[Jan]]-Table3[[#Totals],[Jan]]</f>
        <v>1830</v>
      </c>
      <c r="C36">
        <f>Table1[[#Totals],[Feb]]-Table3[[#Totals],[Feb]]</f>
        <v>2115</v>
      </c>
      <c r="D36">
        <f>Table1[[#Totals],[Mar]]-Table3[[#Totals],[Mar]]</f>
        <v>1930</v>
      </c>
      <c r="E36">
        <f>Table1[[#Totals],[Apr]]-Table3[[#Totals],[Apr]]</f>
        <v>795</v>
      </c>
    </row>
  </sheetData>
  <mergeCells count="3">
    <mergeCell ref="A6:Z6"/>
    <mergeCell ref="A14:Z14"/>
    <mergeCell ref="A1:Z1"/>
  </mergeCells>
  <conditionalFormatting sqref="B36:E36">
    <cfRule type="cellIs" dxfId="0" priority="1" operator="greaterThanOrEqual">
      <formula>2000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2024-10-25T05:20:44Z</cp:lastPrinted>
  <dcterms:created xsi:type="dcterms:W3CDTF">2024-10-25T05:20:35Z</dcterms:created>
  <dcterms:modified xsi:type="dcterms:W3CDTF">2024-10-25T05:55:57Z</dcterms:modified>
</cp:coreProperties>
</file>