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Users\tan\Documents\sync\Studium\FS_6\Bachelor-Arbeit\"/>
    </mc:Choice>
  </mc:AlternateContent>
  <bookViews>
    <workbookView xWindow="0" yWindow="0" windowWidth="28800" windowHeight="12585" activeTab="1"/>
  </bookViews>
  <sheets>
    <sheet name="Broadcast" sheetId="1" r:id="rId1"/>
    <sheet name="Broadcast_2Chan" sheetId="5" r:id="rId2"/>
    <sheet name="Ack" sheetId="2" r:id="rId3"/>
    <sheet name="Ack_Delay" sheetId="3" r:id="rId4"/>
    <sheet name="Burst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5" l="1"/>
  <c r="L30" i="5"/>
  <c r="L29" i="5"/>
  <c r="L17" i="5"/>
  <c r="L14" i="5"/>
  <c r="L13" i="5"/>
  <c r="L2" i="5"/>
  <c r="Q33" i="5"/>
  <c r="Q30" i="5"/>
  <c r="Q29" i="5"/>
  <c r="Q17" i="5"/>
  <c r="Q14" i="5"/>
  <c r="Q13" i="5"/>
  <c r="Q2" i="5"/>
  <c r="Q31" i="5" s="1"/>
  <c r="P33" i="5"/>
  <c r="O33" i="5"/>
  <c r="N33" i="5"/>
  <c r="M33" i="5"/>
  <c r="K33" i="5"/>
  <c r="J33" i="5"/>
  <c r="I33" i="5"/>
  <c r="H33" i="5"/>
  <c r="G33" i="5"/>
  <c r="F33" i="5"/>
  <c r="E33" i="5"/>
  <c r="D33" i="5"/>
  <c r="C33" i="5"/>
  <c r="B33" i="5"/>
  <c r="P30" i="5"/>
  <c r="O30" i="5"/>
  <c r="N30" i="5"/>
  <c r="M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K29" i="5"/>
  <c r="J29" i="5"/>
  <c r="I29" i="5"/>
  <c r="H29" i="5"/>
  <c r="G29" i="5"/>
  <c r="F29" i="5"/>
  <c r="E29" i="5"/>
  <c r="D29" i="5"/>
  <c r="C29" i="5"/>
  <c r="B29" i="5"/>
  <c r="D17" i="5"/>
  <c r="C17" i="5"/>
  <c r="B17" i="5"/>
  <c r="P17" i="5"/>
  <c r="O17" i="5"/>
  <c r="N17" i="5"/>
  <c r="M17" i="5"/>
  <c r="K17" i="5"/>
  <c r="J17" i="5"/>
  <c r="I17" i="5"/>
  <c r="H17" i="5"/>
  <c r="G17" i="5"/>
  <c r="F17" i="5"/>
  <c r="E17" i="5"/>
  <c r="P14" i="5"/>
  <c r="O14" i="5"/>
  <c r="N14" i="5"/>
  <c r="M14" i="5"/>
  <c r="K14" i="5"/>
  <c r="J14" i="5"/>
  <c r="I14" i="5"/>
  <c r="H14" i="5"/>
  <c r="G14" i="5"/>
  <c r="F14" i="5"/>
  <c r="E14" i="5"/>
  <c r="D14" i="5"/>
  <c r="C14" i="5"/>
  <c r="B14" i="5"/>
  <c r="P13" i="5"/>
  <c r="O13" i="5"/>
  <c r="N13" i="5"/>
  <c r="M13" i="5"/>
  <c r="K13" i="5"/>
  <c r="J13" i="5"/>
  <c r="I13" i="5"/>
  <c r="H13" i="5"/>
  <c r="G13" i="5"/>
  <c r="F13" i="5"/>
  <c r="E13" i="5"/>
  <c r="D13" i="5"/>
  <c r="C13" i="5"/>
  <c r="B13" i="5"/>
  <c r="J2" i="5"/>
  <c r="J31" i="5" s="1"/>
  <c r="B2" i="5"/>
  <c r="B15" i="5" s="1"/>
  <c r="K2" i="5"/>
  <c r="C1" i="5"/>
  <c r="C2" i="5" s="1"/>
  <c r="C15" i="5" s="1"/>
  <c r="L31" i="5" l="1"/>
  <c r="L15" i="5"/>
  <c r="Q15" i="5"/>
  <c r="B31" i="5"/>
  <c r="C31" i="5"/>
  <c r="K31" i="5"/>
  <c r="K15" i="5"/>
  <c r="J15" i="5"/>
  <c r="N2" i="5"/>
  <c r="M2" i="5"/>
  <c r="D1" i="5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B12" i="4"/>
  <c r="B13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N31" i="5" l="1"/>
  <c r="N15" i="5"/>
  <c r="M31" i="5"/>
  <c r="M15" i="5"/>
  <c r="D2" i="5"/>
  <c r="E1" i="5"/>
  <c r="O2" i="5"/>
  <c r="U13" i="3"/>
  <c r="W14" i="1"/>
  <c r="D15" i="5" l="1"/>
  <c r="D31" i="5"/>
  <c r="O15" i="5"/>
  <c r="O31" i="5"/>
  <c r="P2" i="5"/>
  <c r="E2" i="5"/>
  <c r="F1" i="5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S2" i="3"/>
  <c r="S15" i="3" s="1"/>
  <c r="J2" i="3"/>
  <c r="J15" i="3" s="1"/>
  <c r="B2" i="3"/>
  <c r="B15" i="3" s="1"/>
  <c r="K1" i="3"/>
  <c r="K2" i="3" s="1"/>
  <c r="K15" i="3" s="1"/>
  <c r="C1" i="3"/>
  <c r="C2" i="3" s="1"/>
  <c r="C15" i="3" s="1"/>
  <c r="L1" i="2"/>
  <c r="K18" i="2"/>
  <c r="K14" i="2"/>
  <c r="K13" i="2"/>
  <c r="K2" i="2"/>
  <c r="K15" i="2" s="1"/>
  <c r="P18" i="2"/>
  <c r="E31" i="5" l="1"/>
  <c r="E15" i="5"/>
  <c r="P31" i="5"/>
  <c r="P15" i="5"/>
  <c r="F2" i="5"/>
  <c r="G1" i="5"/>
  <c r="D1" i="3"/>
  <c r="L1" i="3"/>
  <c r="K16" i="2"/>
  <c r="S13" i="2"/>
  <c r="T13" i="2"/>
  <c r="S14" i="2"/>
  <c r="T14" i="2"/>
  <c r="S18" i="2"/>
  <c r="T18" i="2"/>
  <c r="R18" i="2"/>
  <c r="Q18" i="2"/>
  <c r="O18" i="2"/>
  <c r="N18" i="2"/>
  <c r="M18" i="2"/>
  <c r="L18" i="2"/>
  <c r="J18" i="2"/>
  <c r="I18" i="2"/>
  <c r="H18" i="2"/>
  <c r="G18" i="2"/>
  <c r="F18" i="2"/>
  <c r="E18" i="2"/>
  <c r="U17" i="1"/>
  <c r="U14" i="1"/>
  <c r="U13" i="1"/>
  <c r="U2" i="1"/>
  <c r="U15" i="1" s="1"/>
  <c r="L1" i="1"/>
  <c r="F17" i="1"/>
  <c r="G17" i="1"/>
  <c r="H17" i="1"/>
  <c r="I17" i="1"/>
  <c r="J17" i="1"/>
  <c r="L17" i="1"/>
  <c r="M17" i="1"/>
  <c r="N17" i="1"/>
  <c r="O17" i="1"/>
  <c r="P17" i="1"/>
  <c r="Q17" i="1"/>
  <c r="R17" i="1"/>
  <c r="S17" i="1"/>
  <c r="T17" i="1"/>
  <c r="K17" i="1"/>
  <c r="E17" i="1"/>
  <c r="F15" i="5" l="1"/>
  <c r="F31" i="5"/>
  <c r="G2" i="5"/>
  <c r="H1" i="5"/>
  <c r="D2" i="3"/>
  <c r="D15" i="3" s="1"/>
  <c r="E1" i="3"/>
  <c r="M1" i="3"/>
  <c r="L2" i="3"/>
  <c r="L15" i="3" s="1"/>
  <c r="T2" i="2"/>
  <c r="T15" i="2" s="1"/>
  <c r="T16" i="2" s="1"/>
  <c r="M1" i="2"/>
  <c r="N1" i="2" s="1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J13" i="2"/>
  <c r="I13" i="2"/>
  <c r="H13" i="2"/>
  <c r="G13" i="2"/>
  <c r="F13" i="2"/>
  <c r="E13" i="2"/>
  <c r="D13" i="2"/>
  <c r="C13" i="2"/>
  <c r="B13" i="2"/>
  <c r="J2" i="2"/>
  <c r="J15" i="2" s="1"/>
  <c r="B2" i="2"/>
  <c r="B15" i="2" s="1"/>
  <c r="C1" i="2"/>
  <c r="C2" i="2" s="1"/>
  <c r="C15" i="2" s="1"/>
  <c r="G31" i="5" l="1"/>
  <c r="G15" i="5"/>
  <c r="H2" i="5"/>
  <c r="I1" i="5"/>
  <c r="I2" i="5" s="1"/>
  <c r="E2" i="3"/>
  <c r="E15" i="3" s="1"/>
  <c r="F1" i="3"/>
  <c r="M2" i="3"/>
  <c r="M15" i="3" s="1"/>
  <c r="N1" i="3"/>
  <c r="O1" i="2"/>
  <c r="P1" i="2" s="1"/>
  <c r="Q1" i="2" s="1"/>
  <c r="R1" i="2" s="1"/>
  <c r="S1" i="2" s="1"/>
  <c r="S2" i="2" s="1"/>
  <c r="S15" i="2" s="1"/>
  <c r="S16" i="2" s="1"/>
  <c r="N2" i="2"/>
  <c r="N15" i="2" s="1"/>
  <c r="N16" i="2" s="1"/>
  <c r="B16" i="2"/>
  <c r="L2" i="2"/>
  <c r="L15" i="2" s="1"/>
  <c r="L16" i="2" s="1"/>
  <c r="J16" i="2"/>
  <c r="C16" i="2"/>
  <c r="M2" i="2"/>
  <c r="M15" i="2" s="1"/>
  <c r="M16" i="2" s="1"/>
  <c r="D1" i="2"/>
  <c r="K15" i="1"/>
  <c r="J2" i="1"/>
  <c r="J15" i="1" s="1"/>
  <c r="K2" i="1"/>
  <c r="B2" i="1"/>
  <c r="B15" i="1" s="1"/>
  <c r="M1" i="1"/>
  <c r="N1" i="1" s="1"/>
  <c r="L2" i="1"/>
  <c r="L15" i="1" s="1"/>
  <c r="C1" i="1"/>
  <c r="C2" i="1" s="1"/>
  <c r="C15" i="1" s="1"/>
  <c r="I31" i="5" l="1"/>
  <c r="I15" i="5"/>
  <c r="H15" i="5"/>
  <c r="H31" i="5"/>
  <c r="F2" i="3"/>
  <c r="F15" i="3" s="1"/>
  <c r="G1" i="3"/>
  <c r="O1" i="3"/>
  <c r="N2" i="3"/>
  <c r="N15" i="3" s="1"/>
  <c r="O1" i="1"/>
  <c r="N2" i="1"/>
  <c r="N15" i="1" s="1"/>
  <c r="D1" i="1"/>
  <c r="M2" i="1"/>
  <c r="M15" i="1" s="1"/>
  <c r="D2" i="2"/>
  <c r="D15" i="2" s="1"/>
  <c r="D16" i="2" s="1"/>
  <c r="E1" i="2"/>
  <c r="O2" i="2"/>
  <c r="O15" i="2" s="1"/>
  <c r="O16" i="2" s="1"/>
  <c r="L13" i="1"/>
  <c r="M13" i="1"/>
  <c r="N13" i="1"/>
  <c r="O13" i="1"/>
  <c r="P13" i="1"/>
  <c r="Q13" i="1"/>
  <c r="R13" i="1"/>
  <c r="S13" i="1"/>
  <c r="T13" i="1"/>
  <c r="K13" i="1"/>
  <c r="L14" i="1"/>
  <c r="M14" i="1"/>
  <c r="N14" i="1"/>
  <c r="O14" i="1"/>
  <c r="P14" i="1"/>
  <c r="Q14" i="1"/>
  <c r="R14" i="1"/>
  <c r="S14" i="1"/>
  <c r="T14" i="1"/>
  <c r="K14" i="1"/>
  <c r="C14" i="1"/>
  <c r="D14" i="1"/>
  <c r="E14" i="1"/>
  <c r="F14" i="1"/>
  <c r="G14" i="1"/>
  <c r="H14" i="1"/>
  <c r="I14" i="1"/>
  <c r="J14" i="1"/>
  <c r="B14" i="1"/>
  <c r="C13" i="1"/>
  <c r="D13" i="1"/>
  <c r="E13" i="1"/>
  <c r="F13" i="1"/>
  <c r="G13" i="1"/>
  <c r="H13" i="1"/>
  <c r="I13" i="1"/>
  <c r="J13" i="1"/>
  <c r="B13" i="1"/>
  <c r="H1" i="3" l="1"/>
  <c r="G2" i="3"/>
  <c r="G15" i="3" s="1"/>
  <c r="O2" i="3"/>
  <c r="O15" i="3" s="1"/>
  <c r="P1" i="3"/>
  <c r="E1" i="1"/>
  <c r="D2" i="1"/>
  <c r="D15" i="1" s="1"/>
  <c r="P1" i="1"/>
  <c r="O2" i="1"/>
  <c r="O15" i="1" s="1"/>
  <c r="P2" i="2"/>
  <c r="P15" i="2" s="1"/>
  <c r="P16" i="2" s="1"/>
  <c r="E2" i="2"/>
  <c r="E15" i="2" s="1"/>
  <c r="E16" i="2" s="1"/>
  <c r="F1" i="2"/>
  <c r="H2" i="3" l="1"/>
  <c r="H15" i="3" s="1"/>
  <c r="I1" i="3"/>
  <c r="I2" i="3" s="1"/>
  <c r="I15" i="3" s="1"/>
  <c r="Q1" i="3"/>
  <c r="P2" i="3"/>
  <c r="P15" i="3" s="1"/>
  <c r="Q1" i="1"/>
  <c r="P2" i="1"/>
  <c r="P15" i="1" s="1"/>
  <c r="F1" i="1"/>
  <c r="E2" i="1"/>
  <c r="E15" i="1" s="1"/>
  <c r="F2" i="2"/>
  <c r="F15" i="2" s="1"/>
  <c r="F16" i="2" s="1"/>
  <c r="G1" i="2"/>
  <c r="Q2" i="2"/>
  <c r="Q15" i="2" s="1"/>
  <c r="Q16" i="2" s="1"/>
  <c r="Q2" i="3" l="1"/>
  <c r="Q15" i="3" s="1"/>
  <c r="R1" i="3"/>
  <c r="R2" i="3" s="1"/>
  <c r="R15" i="3" s="1"/>
  <c r="G1" i="1"/>
  <c r="F2" i="1"/>
  <c r="F15" i="1" s="1"/>
  <c r="R1" i="1"/>
  <c r="Q2" i="1"/>
  <c r="Q15" i="1" s="1"/>
  <c r="R2" i="2"/>
  <c r="R15" i="2" s="1"/>
  <c r="R16" i="2" s="1"/>
  <c r="G2" i="2"/>
  <c r="G15" i="2" s="1"/>
  <c r="G16" i="2" s="1"/>
  <c r="H1" i="2"/>
  <c r="S1" i="1" l="1"/>
  <c r="R2" i="1"/>
  <c r="R15" i="1" s="1"/>
  <c r="H1" i="1"/>
  <c r="G2" i="1"/>
  <c r="G15" i="1" s="1"/>
  <c r="H2" i="2"/>
  <c r="H15" i="2" s="1"/>
  <c r="H16" i="2" s="1"/>
  <c r="I1" i="2"/>
  <c r="I2" i="2" s="1"/>
  <c r="I15" i="2" s="1"/>
  <c r="I16" i="2" s="1"/>
  <c r="I1" i="1" l="1"/>
  <c r="I2" i="1" s="1"/>
  <c r="I15" i="1" s="1"/>
  <c r="H2" i="1"/>
  <c r="H15" i="1" s="1"/>
  <c r="T1" i="1"/>
  <c r="T2" i="1" s="1"/>
  <c r="T15" i="1" s="1"/>
  <c r="S2" i="1"/>
  <c r="S15" i="1" s="1"/>
</calcChain>
</file>

<file path=xl/sharedStrings.xml><?xml version="1.0" encoding="utf-8"?>
<sst xmlns="http://schemas.openxmlformats.org/spreadsheetml/2006/main" count="30" uniqueCount="8">
  <si>
    <t>Average</t>
  </si>
  <si>
    <t>std_dev</t>
  </si>
  <si>
    <t>should</t>
  </si>
  <si>
    <t>diff</t>
  </si>
  <si>
    <t>error</t>
  </si>
  <si>
    <t>error_rate</t>
  </si>
  <si>
    <t>CHAN 2</t>
  </si>
  <si>
    <t>CHAN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</si>
</sst>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bROADCAST dATATHROUGHPUT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Broadcast!$B$14:$K$14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0.40000000000000041</c:v>
                  </c:pt>
                  <c:pt idx="4">
                    <c:v>0.23999983333379588</c:v>
                  </c:pt>
                  <c:pt idx="5">
                    <c:v>0.55999987142881569</c:v>
                  </c:pt>
                  <c:pt idx="6">
                    <c:v>0.53065981570291443</c:v>
                  </c:pt>
                  <c:pt idx="7">
                    <c:v>0.62481918024724337</c:v>
                  </c:pt>
                  <c:pt idx="8">
                    <c:v>0.86162575635271821</c:v>
                  </c:pt>
                  <c:pt idx="9">
                    <c:v>20.509352120045882</c:v>
                  </c:pt>
                </c:numCache>
              </c:numRef>
            </c:plus>
            <c:minus>
              <c:numRef>
                <c:f>Broadcast!$B$14:$K$14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0.40000000000000041</c:v>
                  </c:pt>
                  <c:pt idx="4">
                    <c:v>0.23999983333379588</c:v>
                  </c:pt>
                  <c:pt idx="5">
                    <c:v>0.55999987142881569</c:v>
                  </c:pt>
                  <c:pt idx="6">
                    <c:v>0.53065981570291443</c:v>
                  </c:pt>
                  <c:pt idx="7">
                    <c:v>0.62481918024724337</c:v>
                  </c:pt>
                  <c:pt idx="8">
                    <c:v>0.86162575635271821</c:v>
                  </c:pt>
                  <c:pt idx="9">
                    <c:v>20.509352120045882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133.74693877551022</c:v>
                </c:pt>
                <c:pt idx="11">
                  <c:v>139.43829787234043</c:v>
                </c:pt>
                <c:pt idx="12">
                  <c:v>145.63555555555556</c:v>
                </c:pt>
                <c:pt idx="13">
                  <c:v>152.40930232558139</c:v>
                </c:pt>
                <c:pt idx="14">
                  <c:v>159.84390243902439</c:v>
                </c:pt>
                <c:pt idx="15">
                  <c:v>168.04102564102564</c:v>
                </c:pt>
                <c:pt idx="16">
                  <c:v>177.12432432432433</c:v>
                </c:pt>
                <c:pt idx="17">
                  <c:v>187.24571428571429</c:v>
                </c:pt>
                <c:pt idx="18">
                  <c:v>198.59393939393939</c:v>
                </c:pt>
              </c:numCache>
            </c:numRef>
          </c:cat>
          <c:val>
            <c:numRef>
              <c:f>Broadcast!$B$13:$K$13</c:f>
              <c:numCache>
                <c:formatCode>0.00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31.599999999999994</c:v>
                </c:pt>
                <c:pt idx="4">
                  <c:v>63.919999500000003</c:v>
                </c:pt>
                <c:pt idx="5">
                  <c:v>127.9199991</c:v>
                </c:pt>
                <c:pt idx="6">
                  <c:v>255.67999749999998</c:v>
                </c:pt>
                <c:pt idx="7">
                  <c:v>512.55999559999998</c:v>
                </c:pt>
                <c:pt idx="8">
                  <c:v>1023.0399937</c:v>
                </c:pt>
                <c:pt idx="9">
                  <c:v>1116.4799920999999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Broadcast!$B$17:$K$17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0.08</c:v>
                </c:pt>
                <c:pt idx="5">
                  <c:v>0.16</c:v>
                </c:pt>
                <c:pt idx="6">
                  <c:v>0.48</c:v>
                </c:pt>
                <c:pt idx="7">
                  <c:v>0.96</c:v>
                </c:pt>
                <c:pt idx="8">
                  <c:v>1.44</c:v>
                </c:pt>
                <c:pt idx="9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228384"/>
        <c:axId val="546765904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133.74693877551022</c:v>
                </c:pt>
                <c:pt idx="11">
                  <c:v>139.43829787234043</c:v>
                </c:pt>
                <c:pt idx="12">
                  <c:v>145.63555555555556</c:v>
                </c:pt>
                <c:pt idx="13">
                  <c:v>152.40930232558139</c:v>
                </c:pt>
                <c:pt idx="14">
                  <c:v>159.84390243902439</c:v>
                </c:pt>
                <c:pt idx="15">
                  <c:v>168.04102564102564</c:v>
                </c:pt>
                <c:pt idx="16">
                  <c:v>177.12432432432433</c:v>
                </c:pt>
                <c:pt idx="17">
                  <c:v>187.24571428571429</c:v>
                </c:pt>
                <c:pt idx="18">
                  <c:v>198.59393939393939</c:v>
                </c:pt>
              </c:numCache>
            </c:numRef>
          </c:cat>
          <c:val>
            <c:numRef>
              <c:f>Broadcast!$B$15:$K$15</c:f>
              <c:numCache>
                <c:formatCode>0</c:formatCode>
                <c:ptCount val="10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1024</c:v>
                </c:pt>
                <c:pt idx="9">
                  <c:v>1598.439024390244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28384"/>
        <c:axId val="546765904"/>
      </c:lineChart>
      <c:catAx>
        <c:axId val="3642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765904"/>
        <c:crosses val="autoZero"/>
        <c:auto val="1"/>
        <c:lblAlgn val="ctr"/>
        <c:lblOffset val="100"/>
        <c:noMultiLvlLbl val="0"/>
      </c:catAx>
      <c:valAx>
        <c:axId val="546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2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bROADCAST dATATHROUGHPUT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Broadcast!$L$14:$U$14</c:f>
                <c:numCache>
                  <c:formatCode>General</c:formatCode>
                  <c:ptCount val="10"/>
                  <c:pt idx="0">
                    <c:v>6.5697658260289487</c:v>
                  </c:pt>
                  <c:pt idx="1">
                    <c:v>3.3139680143317367</c:v>
                  </c:pt>
                  <c:pt idx="2">
                    <c:v>13.530408599892436</c:v>
                  </c:pt>
                  <c:pt idx="3">
                    <c:v>22.229205335684188</c:v>
                  </c:pt>
                  <c:pt idx="4">
                    <c:v>7.0204285590008544</c:v>
                  </c:pt>
                  <c:pt idx="5">
                    <c:v>2.5499766900966905</c:v>
                  </c:pt>
                  <c:pt idx="6">
                    <c:v>14.373532112046144</c:v>
                  </c:pt>
                  <c:pt idx="7">
                    <c:v>5.0221879058069208</c:v>
                  </c:pt>
                  <c:pt idx="8">
                    <c:v>14.791130739197186</c:v>
                  </c:pt>
                  <c:pt idx="9">
                    <c:v>20.509352120045882</c:v>
                  </c:pt>
                </c:numCache>
              </c:numRef>
            </c:plus>
            <c:minus>
              <c:numRef>
                <c:f>Broadcast!$L$14:$U$14</c:f>
                <c:numCache>
                  <c:formatCode>General</c:formatCode>
                  <c:ptCount val="10"/>
                  <c:pt idx="0">
                    <c:v>6.5697658260289487</c:v>
                  </c:pt>
                  <c:pt idx="1">
                    <c:v>3.3139680143317367</c:v>
                  </c:pt>
                  <c:pt idx="2">
                    <c:v>13.530408599892436</c:v>
                  </c:pt>
                  <c:pt idx="3">
                    <c:v>22.229205335684188</c:v>
                  </c:pt>
                  <c:pt idx="4">
                    <c:v>7.0204285590008544</c:v>
                  </c:pt>
                  <c:pt idx="5">
                    <c:v>2.5499766900966905</c:v>
                  </c:pt>
                  <c:pt idx="6">
                    <c:v>14.373532112046144</c:v>
                  </c:pt>
                  <c:pt idx="7">
                    <c:v>5.0221879058069208</c:v>
                  </c:pt>
                  <c:pt idx="8">
                    <c:v>14.791130739197186</c:v>
                  </c:pt>
                  <c:pt idx="9">
                    <c:v>20.509352120045882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133.74693877551022</c:v>
                </c:pt>
                <c:pt idx="11">
                  <c:v>139.43829787234043</c:v>
                </c:pt>
                <c:pt idx="12">
                  <c:v>145.63555555555556</c:v>
                </c:pt>
                <c:pt idx="13">
                  <c:v>152.40930232558139</c:v>
                </c:pt>
                <c:pt idx="14">
                  <c:v>159.84390243902439</c:v>
                </c:pt>
                <c:pt idx="15">
                  <c:v>168.04102564102564</c:v>
                </c:pt>
                <c:pt idx="16">
                  <c:v>177.12432432432433</c:v>
                </c:pt>
                <c:pt idx="17">
                  <c:v>187.24571428571429</c:v>
                </c:pt>
                <c:pt idx="18">
                  <c:v>198.59393939393939</c:v>
                </c:pt>
              </c:numCache>
            </c:numRef>
          </c:cat>
          <c:val>
            <c:numRef>
              <c:f>Broadcast!$L$13:$U$13</c:f>
              <c:numCache>
                <c:formatCode>0.00</c:formatCode>
                <c:ptCount val="10"/>
                <c:pt idx="0">
                  <c:v>1053.9199813</c:v>
                </c:pt>
                <c:pt idx="1">
                  <c:v>1109.7599915000001</c:v>
                </c:pt>
                <c:pt idx="2">
                  <c:v>1134.7999924999999</c:v>
                </c:pt>
                <c:pt idx="3">
                  <c:v>1118.3199886</c:v>
                </c:pt>
                <c:pt idx="4">
                  <c:v>1154.6399925999999</c:v>
                </c:pt>
                <c:pt idx="5">
                  <c:v>1164.6399895</c:v>
                </c:pt>
                <c:pt idx="6">
                  <c:v>1137.0399898000001</c:v>
                </c:pt>
                <c:pt idx="7">
                  <c:v>1152.2399809999999</c:v>
                </c:pt>
                <c:pt idx="8">
                  <c:v>1123.6799910999998</c:v>
                </c:pt>
                <c:pt idx="9">
                  <c:v>1116.4799920999999</c:v>
                </c:pt>
              </c:numCache>
            </c:numRef>
          </c:val>
        </c:ser>
        <c:ser>
          <c:idx val="2"/>
          <c:order val="2"/>
          <c:tx>
            <c:v>measured error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Broadcast!$L$17:$U$17</c:f>
              <c:numCache>
                <c:formatCode>General</c:formatCode>
                <c:ptCount val="10"/>
                <c:pt idx="0">
                  <c:v>2</c:v>
                </c:pt>
                <c:pt idx="1">
                  <c:v>1.92</c:v>
                </c:pt>
                <c:pt idx="2">
                  <c:v>5.04</c:v>
                </c:pt>
                <c:pt idx="3">
                  <c:v>3.76</c:v>
                </c:pt>
                <c:pt idx="4">
                  <c:v>3.6</c:v>
                </c:pt>
                <c:pt idx="5">
                  <c:v>4.88</c:v>
                </c:pt>
                <c:pt idx="6">
                  <c:v>4.8</c:v>
                </c:pt>
                <c:pt idx="7">
                  <c:v>5.28</c:v>
                </c:pt>
                <c:pt idx="8">
                  <c:v>6.4</c:v>
                </c:pt>
                <c:pt idx="9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039120"/>
        <c:axId val="361850224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Broadcast!$L$2:$U$2</c:f>
              <c:numCache>
                <c:formatCode>General</c:formatCode>
                <c:ptCount val="10"/>
                <c:pt idx="0">
                  <c:v>133.74693877551022</c:v>
                </c:pt>
                <c:pt idx="1">
                  <c:v>139.43829787234043</c:v>
                </c:pt>
                <c:pt idx="2">
                  <c:v>145.63555555555556</c:v>
                </c:pt>
                <c:pt idx="3">
                  <c:v>152.40930232558139</c:v>
                </c:pt>
                <c:pt idx="4">
                  <c:v>159.84390243902439</c:v>
                </c:pt>
                <c:pt idx="5">
                  <c:v>168.04102564102564</c:v>
                </c:pt>
                <c:pt idx="6">
                  <c:v>177.12432432432433</c:v>
                </c:pt>
                <c:pt idx="7">
                  <c:v>187.24571428571429</c:v>
                </c:pt>
                <c:pt idx="8">
                  <c:v>198.59393939393939</c:v>
                </c:pt>
                <c:pt idx="9">
                  <c:v>199.80487804878049</c:v>
                </c:pt>
              </c:numCache>
            </c:numRef>
          </c:cat>
          <c:val>
            <c:numRef>
              <c:f>Broadcast!$L$15:$U$15</c:f>
              <c:numCache>
                <c:formatCode>0</c:formatCode>
                <c:ptCount val="10"/>
                <c:pt idx="0">
                  <c:v>1069.9755102040817</c:v>
                </c:pt>
                <c:pt idx="1">
                  <c:v>1115.5063829787234</c:v>
                </c:pt>
                <c:pt idx="2">
                  <c:v>1165.0844444444444</c:v>
                </c:pt>
                <c:pt idx="3">
                  <c:v>1219.2744186046511</c:v>
                </c:pt>
                <c:pt idx="4">
                  <c:v>1278.7512195121951</c:v>
                </c:pt>
                <c:pt idx="5">
                  <c:v>1344.3282051282051</c:v>
                </c:pt>
                <c:pt idx="6">
                  <c:v>1416.9945945945947</c:v>
                </c:pt>
                <c:pt idx="7">
                  <c:v>1497.9657142857143</c:v>
                </c:pt>
                <c:pt idx="8">
                  <c:v>1588.7515151515152</c:v>
                </c:pt>
                <c:pt idx="9">
                  <c:v>1598.439024390244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39120"/>
        <c:axId val="361850224"/>
      </c:lineChart>
      <c:catAx>
        <c:axId val="2820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1850224"/>
        <c:crosses val="autoZero"/>
        <c:auto val="1"/>
        <c:lblAlgn val="ctr"/>
        <c:lblOffset val="100"/>
        <c:noMultiLvlLbl val="0"/>
      </c:catAx>
      <c:valAx>
        <c:axId val="3618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0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bROADCAST dATATHROUGHPUT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Chan2_data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0.23999999999999994</c:v>
                  </c:pt>
                  <c:pt idx="2">
                    <c:v>0.4799999999999997</c:v>
                  </c:pt>
                  <c:pt idx="3">
                    <c:v>0.36660629563635488</c:v>
                  </c:pt>
                  <c:pt idx="4">
                    <c:v>3.0609803658305714</c:v>
                  </c:pt>
                  <c:pt idx="5">
                    <c:v>0.78383777918684339</c:v>
                  </c:pt>
                  <c:pt idx="6">
                    <c:v>5.7799661175479216</c:v>
                  </c:pt>
                  <c:pt idx="7">
                    <c:v>33.259319259179328</c:v>
                  </c:pt>
                  <c:pt idx="8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Broadcast_2Chan!$B$13:$J$13</c:f>
              <c:numCache>
                <c:formatCode>0.000</c:formatCode>
                <c:ptCount val="9"/>
                <c:pt idx="0">
                  <c:v>4</c:v>
                </c:pt>
                <c:pt idx="1">
                  <c:v>7.92</c:v>
                </c:pt>
                <c:pt idx="2">
                  <c:v>15.84</c:v>
                </c:pt>
                <c:pt idx="3">
                  <c:v>31.759999699999998</c:v>
                </c:pt>
                <c:pt idx="4">
                  <c:v>62.719999500000007</c:v>
                </c:pt>
                <c:pt idx="5">
                  <c:v>127.35999579999998</c:v>
                </c:pt>
                <c:pt idx="6">
                  <c:v>253.59999820000002</c:v>
                </c:pt>
                <c:pt idx="7">
                  <c:v>501.35999529999992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Chan1_data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plus>
            <c:minus>
              <c:numRef>
                <c:f>Broadcast_2Chan!$B$30:$J$30</c:f>
                <c:numCache>
                  <c:formatCode>General</c:formatCode>
                  <c:ptCount val="9"/>
                  <c:pt idx="0">
                    <c:v>0.23999999999999996</c:v>
                  </c:pt>
                  <c:pt idx="1">
                    <c:v>0</c:v>
                  </c:pt>
                  <c:pt idx="2">
                    <c:v>0.95999999999999974</c:v>
                  </c:pt>
                  <c:pt idx="3">
                    <c:v>2.1301641889770395</c:v>
                  </c:pt>
                  <c:pt idx="4">
                    <c:v>0.53066014736383837</c:v>
                  </c:pt>
                  <c:pt idx="5">
                    <c:v>8.175671369129315</c:v>
                  </c:pt>
                  <c:pt idx="6">
                    <c:v>10.418752048878829</c:v>
                  </c:pt>
                  <c:pt idx="7">
                    <c:v>1.0998162537470513</c:v>
                  </c:pt>
                  <c:pt idx="8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Broadcast_2Chan!$B$29:$J$29</c:f>
              <c:numCache>
                <c:formatCode>0.000</c:formatCode>
                <c:ptCount val="9"/>
                <c:pt idx="0">
                  <c:v>3.9200000000000004</c:v>
                </c:pt>
                <c:pt idx="1">
                  <c:v>8</c:v>
                </c:pt>
                <c:pt idx="2">
                  <c:v>15.680000000000001</c:v>
                </c:pt>
                <c:pt idx="3">
                  <c:v>31.119999700000001</c:v>
                </c:pt>
                <c:pt idx="4">
                  <c:v>63.679999299999999</c:v>
                </c:pt>
                <c:pt idx="5">
                  <c:v>124.4799984</c:v>
                </c:pt>
                <c:pt idx="6">
                  <c:v>250.63999630000004</c:v>
                </c:pt>
                <c:pt idx="7">
                  <c:v>511.9199946999999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883888"/>
        <c:axId val="547882768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Broadcast_2Chan!$B$2:$P$2</c:f>
              <c:numCache>
                <c:formatCode>General</c:formatCode>
                <c:ptCount val="15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64.1252446183953</c:v>
                </c:pt>
                <c:pt idx="11">
                  <c:v>66.873469387755108</c:v>
                </c:pt>
                <c:pt idx="12">
                  <c:v>69.719148936170214</c:v>
                </c:pt>
                <c:pt idx="13">
                  <c:v>72.817777777777778</c:v>
                </c:pt>
                <c:pt idx="14">
                  <c:v>76.204651162790697</c:v>
                </c:pt>
              </c:numCache>
            </c:numRef>
          </c:cat>
          <c:val>
            <c:numRef>
              <c:f>Broadcast_2Chan!$B$15:$J$15</c:f>
              <c:numCache>
                <c:formatCode>0</c:formatCode>
                <c:ptCount val="9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83888"/>
        <c:axId val="547882768"/>
      </c:lineChart>
      <c:catAx>
        <c:axId val="5478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882768"/>
        <c:crosses val="autoZero"/>
        <c:auto val="1"/>
        <c:lblAlgn val="ctr"/>
        <c:lblOffset val="100"/>
        <c:noMultiLvlLbl val="0"/>
      </c:catAx>
      <c:valAx>
        <c:axId val="547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78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bROADCAST dATATHROUGHPUT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Chan2_data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Broadcast_2Chan!$K$14:$P$14</c:f>
                <c:numCache>
                  <c:formatCode>General</c:formatCode>
                  <c:ptCount val="6"/>
                  <c:pt idx="0">
                    <c:v>3.4733270390218349</c:v>
                  </c:pt>
                  <c:pt idx="1">
                    <c:v>33.259319259179328</c:v>
                  </c:pt>
                  <c:pt idx="2">
                    <c:v>0.56000000000678307</c:v>
                  </c:pt>
                  <c:pt idx="3">
                    <c:v>0.43081155046722597</c:v>
                  </c:pt>
                  <c:pt idx="4">
                    <c:v>0.59866496807843428</c:v>
                  </c:pt>
                  <c:pt idx="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Broadcast_2Chan!$L$13:$Q$13</c:f>
              <c:numCache>
                <c:formatCode>0.000</c:formatCode>
                <c:ptCount val="6"/>
                <c:pt idx="0">
                  <c:v>501.35999529999992</c:v>
                </c:pt>
                <c:pt idx="1">
                  <c:v>534.47999500000003</c:v>
                </c:pt>
                <c:pt idx="2">
                  <c:v>557.51999320000004</c:v>
                </c:pt>
                <c:pt idx="3">
                  <c:v>582.23999320000007</c:v>
                </c:pt>
                <c:pt idx="4">
                  <c:v>0</c:v>
                </c:pt>
                <c:pt idx="5">
                  <c:v>33.999999700000004</c:v>
                </c:pt>
              </c:numCache>
            </c:numRef>
          </c:val>
        </c:ser>
        <c:ser>
          <c:idx val="3"/>
          <c:order val="2"/>
          <c:tx>
            <c:v>Chan1_data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plus>
            <c:minus>
              <c:numRef>
                <c:f>Broadcast_2Chan!$L$30:$Q$30</c:f>
                <c:numCache>
                  <c:formatCode>General</c:formatCode>
                  <c:ptCount val="6"/>
                  <c:pt idx="0">
                    <c:v>1.0998162537470513</c:v>
                  </c:pt>
                  <c:pt idx="1">
                    <c:v>26.279118333764661</c:v>
                  </c:pt>
                  <c:pt idx="2">
                    <c:v>11.119710190468941</c:v>
                  </c:pt>
                  <c:pt idx="3">
                    <c:v>13.05152727798605</c:v>
                  </c:pt>
                  <c:pt idx="4">
                    <c:v>278.49870480267589</c:v>
                  </c:pt>
                  <c:pt idx="5">
                    <c:v>0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Broadcast_2Chan!$L$29:$Q$29</c:f>
              <c:numCache>
                <c:formatCode>0.000</c:formatCode>
                <c:ptCount val="6"/>
                <c:pt idx="0">
                  <c:v>511.9199946999999</c:v>
                </c:pt>
                <c:pt idx="1">
                  <c:v>524.39999449999993</c:v>
                </c:pt>
                <c:pt idx="2">
                  <c:v>550.39999310000007</c:v>
                </c:pt>
                <c:pt idx="3">
                  <c:v>575.35999160000006</c:v>
                </c:pt>
                <c:pt idx="4">
                  <c:v>182.31999880000001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311664"/>
        <c:axId val="347315024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Broadcast_2Chan!$L$2:$Q$2</c:f>
              <c:numCache>
                <c:formatCode>General</c:formatCode>
                <c:ptCount val="6"/>
                <c:pt idx="0">
                  <c:v>64.1252446183953</c:v>
                </c:pt>
                <c:pt idx="1">
                  <c:v>66.873469387755108</c:v>
                </c:pt>
                <c:pt idx="2">
                  <c:v>69.719148936170214</c:v>
                </c:pt>
                <c:pt idx="3">
                  <c:v>72.817777777777778</c:v>
                </c:pt>
                <c:pt idx="4">
                  <c:v>76.204651162790697</c:v>
                </c:pt>
                <c:pt idx="5">
                  <c:v>128.50196078431372</c:v>
                </c:pt>
              </c:numCache>
            </c:numRef>
          </c:cat>
          <c:val>
            <c:numRef>
              <c:f>Broadcast_2Chan!$L$15:$Q$15</c:f>
              <c:numCache>
                <c:formatCode>0</c:formatCode>
                <c:ptCount val="6"/>
                <c:pt idx="0">
                  <c:v>513.0019569471624</c:v>
                </c:pt>
                <c:pt idx="1">
                  <c:v>534.98775510204086</c:v>
                </c:pt>
                <c:pt idx="2">
                  <c:v>557.75319148936171</c:v>
                </c:pt>
                <c:pt idx="3">
                  <c:v>582.54222222222222</c:v>
                </c:pt>
                <c:pt idx="4">
                  <c:v>609.63720930232557</c:v>
                </c:pt>
                <c:pt idx="5">
                  <c:v>1028.0156862745098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311664"/>
        <c:axId val="347315024"/>
      </c:lineChart>
      <c:catAx>
        <c:axId val="3473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315024"/>
        <c:crosses val="autoZero"/>
        <c:auto val="1"/>
        <c:lblAlgn val="ctr"/>
        <c:lblOffset val="100"/>
        <c:noMultiLvlLbl val="0"/>
      </c:catAx>
      <c:valAx>
        <c:axId val="34731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3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Acknowledge</a:t>
            </a:r>
            <a:r>
              <a:rPr lang="de-DE" baseline="0"/>
              <a:t> Datathroughput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Ack!$B$14:$T$14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</c:v>
                  </c:pt>
                  <c:pt idx="2">
                    <c:v>0.6399999999999999</c:v>
                  </c:pt>
                  <c:pt idx="3">
                    <c:v>0.36660599013121731</c:v>
                  </c:pt>
                  <c:pt idx="4">
                    <c:v>0.53065966494567007</c:v>
                  </c:pt>
                  <c:pt idx="5">
                    <c:v>0.89442723572175054</c:v>
                  </c:pt>
                  <c:pt idx="6">
                    <c:v>1.1341954187889713</c:v>
                  </c:pt>
                  <c:pt idx="7">
                    <c:v>1.8607525660371702</c:v>
                  </c:pt>
                  <c:pt idx="8">
                    <c:v>19.297087983423921</c:v>
                  </c:pt>
                  <c:pt idx="9">
                    <c:v>19.359503880420082</c:v>
                  </c:pt>
                  <c:pt idx="10">
                    <c:v>2.2112439937736408</c:v>
                  </c:pt>
                  <c:pt idx="11">
                    <c:v>1.1426285485668577</c:v>
                  </c:pt>
                  <c:pt idx="12">
                    <c:v>0.31999485005295003</c:v>
                  </c:pt>
                  <c:pt idx="13">
                    <c:v>0.53665631459994956</c:v>
                  </c:pt>
                  <c:pt idx="14">
                    <c:v>0.61967733539318681</c:v>
                  </c:pt>
                  <c:pt idx="15">
                    <c:v>0</c:v>
                  </c:pt>
                  <c:pt idx="16">
                    <c:v>60.732593549098496</c:v>
                  </c:pt>
                  <c:pt idx="17">
                    <c:v>39.791777446502728</c:v>
                  </c:pt>
                  <c:pt idx="18">
                    <c:v>19.359503880420082</c:v>
                  </c:pt>
                </c:numCache>
              </c:numRef>
            </c:plus>
            <c:minus>
              <c:numRef>
                <c:f>Ack!$B$14:$T$14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1.2</c:v>
                  </c:pt>
                  <c:pt idx="2">
                    <c:v>0.6399999999999999</c:v>
                  </c:pt>
                  <c:pt idx="3">
                    <c:v>0.36660599013121731</c:v>
                  </c:pt>
                  <c:pt idx="4">
                    <c:v>0.53065966494567007</c:v>
                  </c:pt>
                  <c:pt idx="5">
                    <c:v>0.89442723572175054</c:v>
                  </c:pt>
                  <c:pt idx="6">
                    <c:v>1.1341954187889713</c:v>
                  </c:pt>
                  <c:pt idx="7">
                    <c:v>1.8607525660371702</c:v>
                  </c:pt>
                  <c:pt idx="8">
                    <c:v>19.297087983423921</c:v>
                  </c:pt>
                  <c:pt idx="9">
                    <c:v>19.359503880420082</c:v>
                  </c:pt>
                  <c:pt idx="10">
                    <c:v>2.2112439937736408</c:v>
                  </c:pt>
                  <c:pt idx="11">
                    <c:v>1.1426285485668577</c:v>
                  </c:pt>
                  <c:pt idx="12">
                    <c:v>0.31999485005295003</c:v>
                  </c:pt>
                  <c:pt idx="13">
                    <c:v>0.53665631459994956</c:v>
                  </c:pt>
                  <c:pt idx="14">
                    <c:v>0.61967733539318681</c:v>
                  </c:pt>
                  <c:pt idx="15">
                    <c:v>0</c:v>
                  </c:pt>
                  <c:pt idx="16">
                    <c:v>60.732593549098496</c:v>
                  </c:pt>
                  <c:pt idx="17">
                    <c:v>39.791777446502728</c:v>
                  </c:pt>
                  <c:pt idx="18">
                    <c:v>19.359503880420082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133.20325203252034</c:v>
                </c:pt>
                <c:pt idx="11">
                  <c:v>138.84745762711864</c:v>
                </c:pt>
                <c:pt idx="12">
                  <c:v>144.99115044247787</c:v>
                </c:pt>
                <c:pt idx="13">
                  <c:v>151.7037037037037</c:v>
                </c:pt>
                <c:pt idx="14">
                  <c:v>159.06796116504853</c:v>
                </c:pt>
                <c:pt idx="15">
                  <c:v>167.18367346938774</c:v>
                </c:pt>
                <c:pt idx="16">
                  <c:v>176.1720430107527</c:v>
                </c:pt>
                <c:pt idx="17">
                  <c:v>186.18181818181819</c:v>
                </c:pt>
                <c:pt idx="18">
                  <c:v>199.80487804878049</c:v>
                </c:pt>
              </c:numCache>
            </c:numRef>
          </c:cat>
          <c:val>
            <c:numRef>
              <c:f>Ack!$B$13:$K$13</c:f>
              <c:numCache>
                <c:formatCode>0.00</c:formatCode>
                <c:ptCount val="10"/>
                <c:pt idx="0">
                  <c:v>4</c:v>
                </c:pt>
                <c:pt idx="1">
                  <c:v>7.6</c:v>
                </c:pt>
                <c:pt idx="2">
                  <c:v>15.52</c:v>
                </c:pt>
                <c:pt idx="3">
                  <c:v>31.759999899999997</c:v>
                </c:pt>
                <c:pt idx="4">
                  <c:v>63.519999500000004</c:v>
                </c:pt>
                <c:pt idx="5">
                  <c:v>126.79999849999999</c:v>
                </c:pt>
                <c:pt idx="6">
                  <c:v>254.6399969</c:v>
                </c:pt>
                <c:pt idx="7">
                  <c:v>508.55999489999994</c:v>
                </c:pt>
                <c:pt idx="8">
                  <c:v>501.91999449999992</c:v>
                </c:pt>
                <c:pt idx="9">
                  <c:v>17.839999799999998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133.20325203252034</c:v>
                </c:pt>
                <c:pt idx="11">
                  <c:v>138.84745762711864</c:v>
                </c:pt>
                <c:pt idx="12">
                  <c:v>144.99115044247787</c:v>
                </c:pt>
                <c:pt idx="13">
                  <c:v>151.7037037037037</c:v>
                </c:pt>
                <c:pt idx="14">
                  <c:v>159.06796116504853</c:v>
                </c:pt>
                <c:pt idx="15">
                  <c:v>167.18367346938774</c:v>
                </c:pt>
                <c:pt idx="16">
                  <c:v>176.1720430107527</c:v>
                </c:pt>
                <c:pt idx="17">
                  <c:v>186.18181818181819</c:v>
                </c:pt>
                <c:pt idx="18">
                  <c:v>199.80487804878049</c:v>
                </c:pt>
              </c:numCache>
            </c:numRef>
          </c:cat>
          <c:val>
            <c:numRef>
              <c:f>Ack!$B$18:$K$18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</c:v>
                </c:pt>
                <c:pt idx="4">
                  <c:v>0.48</c:v>
                </c:pt>
                <c:pt idx="5">
                  <c:v>1.2</c:v>
                </c:pt>
                <c:pt idx="6">
                  <c:v>1.6</c:v>
                </c:pt>
                <c:pt idx="7">
                  <c:v>3.84</c:v>
                </c:pt>
                <c:pt idx="8">
                  <c:v>12</c:v>
                </c:pt>
                <c:pt idx="9">
                  <c:v>648.24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27200"/>
        <c:axId val="349227760"/>
      </c:barChart>
      <c:lineChart>
        <c:grouping val="standard"/>
        <c:varyColors val="0"/>
        <c:ser>
          <c:idx val="0"/>
          <c:order val="0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Ack!$B$2:$T$2</c:f>
              <c:numCache>
                <c:formatCode>General</c:formatCode>
                <c:ptCount val="19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</c:v>
                </c:pt>
                <c:pt idx="9">
                  <c:v>199.80487804878049</c:v>
                </c:pt>
                <c:pt idx="10">
                  <c:v>133.20325203252034</c:v>
                </c:pt>
                <c:pt idx="11">
                  <c:v>138.84745762711864</c:v>
                </c:pt>
                <c:pt idx="12">
                  <c:v>144.99115044247787</c:v>
                </c:pt>
                <c:pt idx="13">
                  <c:v>151.7037037037037</c:v>
                </c:pt>
                <c:pt idx="14">
                  <c:v>159.06796116504853</c:v>
                </c:pt>
                <c:pt idx="15">
                  <c:v>167.18367346938774</c:v>
                </c:pt>
                <c:pt idx="16">
                  <c:v>176.1720430107527</c:v>
                </c:pt>
                <c:pt idx="17">
                  <c:v>186.18181818181819</c:v>
                </c:pt>
                <c:pt idx="18">
                  <c:v>199.80487804878049</c:v>
                </c:pt>
              </c:numCache>
            </c:numRef>
          </c:cat>
          <c:val>
            <c:numRef>
              <c:f>Ack!$B$15:$K$15</c:f>
              <c:numCache>
                <c:formatCode>0</c:formatCode>
                <c:ptCount val="10"/>
                <c:pt idx="0">
                  <c:v>4.0000610360875868</c:v>
                </c:pt>
                <c:pt idx="1">
                  <c:v>8.000244148075808</c:v>
                </c:pt>
                <c:pt idx="2">
                  <c:v>16.000976622108283</c:v>
                </c:pt>
                <c:pt idx="3">
                  <c:v>32.003906726895373</c:v>
                </c:pt>
                <c:pt idx="4">
                  <c:v>64.015628815628816</c:v>
                </c:pt>
                <c:pt idx="5">
                  <c:v>128.06253053248656</c:v>
                </c:pt>
                <c:pt idx="6">
                  <c:v>256.25024437927664</c:v>
                </c:pt>
                <c:pt idx="7">
                  <c:v>513.0019569471624</c:v>
                </c:pt>
                <c:pt idx="8">
                  <c:v>1024</c:v>
                </c:pt>
                <c:pt idx="9">
                  <c:v>1598.439024390244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27200"/>
        <c:axId val="349227760"/>
      </c:lineChart>
      <c:catAx>
        <c:axId val="3492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227760"/>
        <c:crosses val="autoZero"/>
        <c:auto val="1"/>
        <c:lblAlgn val="ctr"/>
        <c:lblOffset val="100"/>
        <c:noMultiLvlLbl val="0"/>
      </c:catAx>
      <c:valAx>
        <c:axId val="34922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2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Acknowledge</a:t>
            </a:r>
            <a:r>
              <a:rPr lang="de-DE" baseline="0"/>
              <a:t> Datathroughput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Ack!$L$14:$T$14</c:f>
                <c:numCache>
                  <c:formatCode>General</c:formatCode>
                  <c:ptCount val="9"/>
                  <c:pt idx="0">
                    <c:v>2.2112439937736408</c:v>
                  </c:pt>
                  <c:pt idx="1">
                    <c:v>1.1426285485668577</c:v>
                  </c:pt>
                  <c:pt idx="2">
                    <c:v>0.31999485005295003</c:v>
                  </c:pt>
                  <c:pt idx="3">
                    <c:v>0.53665631459994956</c:v>
                  </c:pt>
                  <c:pt idx="4">
                    <c:v>0.61967733539318681</c:v>
                  </c:pt>
                  <c:pt idx="5">
                    <c:v>0</c:v>
                  </c:pt>
                  <c:pt idx="6">
                    <c:v>60.732593549098496</c:v>
                  </c:pt>
                  <c:pt idx="7">
                    <c:v>39.791777446502728</c:v>
                  </c:pt>
                  <c:pt idx="8">
                    <c:v>19.359503880420082</c:v>
                  </c:pt>
                </c:numCache>
              </c:numRef>
            </c:plus>
            <c:minus>
              <c:numRef>
                <c:f>Ack!$L$14:$T$14</c:f>
                <c:numCache>
                  <c:formatCode>General</c:formatCode>
                  <c:ptCount val="9"/>
                  <c:pt idx="0">
                    <c:v>2.2112439937736408</c:v>
                  </c:pt>
                  <c:pt idx="1">
                    <c:v>1.1426285485668577</c:v>
                  </c:pt>
                  <c:pt idx="2">
                    <c:v>0.31999485005295003</c:v>
                  </c:pt>
                  <c:pt idx="3">
                    <c:v>0.53665631459994956</c:v>
                  </c:pt>
                  <c:pt idx="4">
                    <c:v>0.61967733539318681</c:v>
                  </c:pt>
                  <c:pt idx="5">
                    <c:v>0</c:v>
                  </c:pt>
                  <c:pt idx="6">
                    <c:v>60.732593549098496</c:v>
                  </c:pt>
                  <c:pt idx="7">
                    <c:v>39.791777446502728</c:v>
                  </c:pt>
                  <c:pt idx="8">
                    <c:v>19.359503880420082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Ack!$L$2:$T$2</c:f>
              <c:numCache>
                <c:formatCode>General</c:formatCode>
                <c:ptCount val="9"/>
                <c:pt idx="0">
                  <c:v>133.20325203252034</c:v>
                </c:pt>
                <c:pt idx="1">
                  <c:v>138.84745762711864</c:v>
                </c:pt>
                <c:pt idx="2">
                  <c:v>144.99115044247787</c:v>
                </c:pt>
                <c:pt idx="3">
                  <c:v>151.7037037037037</c:v>
                </c:pt>
                <c:pt idx="4">
                  <c:v>159.06796116504853</c:v>
                </c:pt>
                <c:pt idx="5">
                  <c:v>167.18367346938774</c:v>
                </c:pt>
                <c:pt idx="6">
                  <c:v>176.1720430107527</c:v>
                </c:pt>
                <c:pt idx="7">
                  <c:v>186.18181818181819</c:v>
                </c:pt>
                <c:pt idx="8">
                  <c:v>199.80487804878049</c:v>
                </c:pt>
              </c:numCache>
            </c:numRef>
          </c:cat>
          <c:val>
            <c:numRef>
              <c:f>Ack!$L$13:$T$13</c:f>
              <c:numCache>
                <c:formatCode>0.00</c:formatCode>
                <c:ptCount val="9"/>
                <c:pt idx="0">
                  <c:v>22.879999999999995</c:v>
                </c:pt>
                <c:pt idx="1">
                  <c:v>2.7199999999999998</c:v>
                </c:pt>
                <c:pt idx="2">
                  <c:v>28.959997299999998</c:v>
                </c:pt>
                <c:pt idx="3">
                  <c:v>0.4</c:v>
                </c:pt>
                <c:pt idx="4">
                  <c:v>0.8</c:v>
                </c:pt>
                <c:pt idx="5">
                  <c:v>0</c:v>
                </c:pt>
                <c:pt idx="6">
                  <c:v>60.799999400000004</c:v>
                </c:pt>
                <c:pt idx="7">
                  <c:v>105.2799988</c:v>
                </c:pt>
                <c:pt idx="8">
                  <c:v>17.839999799999998</c:v>
                </c:pt>
              </c:numCache>
            </c:numRef>
          </c:val>
        </c:ser>
        <c:ser>
          <c:idx val="2"/>
          <c:order val="2"/>
          <c:tx>
            <c:v>error 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Ack!$L$2:$T$2</c:f>
              <c:numCache>
                <c:formatCode>General</c:formatCode>
                <c:ptCount val="9"/>
                <c:pt idx="0">
                  <c:v>133.20325203252034</c:v>
                </c:pt>
                <c:pt idx="1">
                  <c:v>138.84745762711864</c:v>
                </c:pt>
                <c:pt idx="2">
                  <c:v>144.99115044247787</c:v>
                </c:pt>
                <c:pt idx="3">
                  <c:v>151.7037037037037</c:v>
                </c:pt>
                <c:pt idx="4">
                  <c:v>159.06796116504853</c:v>
                </c:pt>
                <c:pt idx="5">
                  <c:v>167.18367346938774</c:v>
                </c:pt>
                <c:pt idx="6">
                  <c:v>176.1720430107527</c:v>
                </c:pt>
                <c:pt idx="7">
                  <c:v>186.18181818181819</c:v>
                </c:pt>
                <c:pt idx="8">
                  <c:v>199.80487804878049</c:v>
                </c:pt>
              </c:numCache>
            </c:numRef>
          </c:cat>
          <c:val>
            <c:numRef>
              <c:f>Ack!$L$18:$T$18</c:f>
              <c:numCache>
                <c:formatCode>General</c:formatCode>
                <c:ptCount val="9"/>
                <c:pt idx="0">
                  <c:v>433.36</c:v>
                </c:pt>
                <c:pt idx="1">
                  <c:v>385.76</c:v>
                </c:pt>
                <c:pt idx="2">
                  <c:v>377.44</c:v>
                </c:pt>
                <c:pt idx="3">
                  <c:v>426.16</c:v>
                </c:pt>
                <c:pt idx="4">
                  <c:v>447.44</c:v>
                </c:pt>
                <c:pt idx="5">
                  <c:v>684.8</c:v>
                </c:pt>
                <c:pt idx="6">
                  <c:v>563.20000000000005</c:v>
                </c:pt>
                <c:pt idx="7">
                  <c:v>450.72</c:v>
                </c:pt>
                <c:pt idx="8">
                  <c:v>648.24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265808"/>
        <c:axId val="284712176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Ack!$L$2:$T$2</c:f>
              <c:numCache>
                <c:formatCode>General</c:formatCode>
                <c:ptCount val="9"/>
                <c:pt idx="0">
                  <c:v>133.20325203252034</c:v>
                </c:pt>
                <c:pt idx="1">
                  <c:v>138.84745762711864</c:v>
                </c:pt>
                <c:pt idx="2">
                  <c:v>144.99115044247787</c:v>
                </c:pt>
                <c:pt idx="3">
                  <c:v>151.7037037037037</c:v>
                </c:pt>
                <c:pt idx="4">
                  <c:v>159.06796116504853</c:v>
                </c:pt>
                <c:pt idx="5">
                  <c:v>167.18367346938774</c:v>
                </c:pt>
                <c:pt idx="6">
                  <c:v>176.1720430107527</c:v>
                </c:pt>
                <c:pt idx="7">
                  <c:v>186.18181818181819</c:v>
                </c:pt>
                <c:pt idx="8">
                  <c:v>199.80487804878049</c:v>
                </c:pt>
              </c:numCache>
            </c:numRef>
          </c:cat>
          <c:val>
            <c:numRef>
              <c:f>Ack!$L$15:$T$15</c:f>
              <c:numCache>
                <c:formatCode>0</c:formatCode>
                <c:ptCount val="9"/>
                <c:pt idx="0">
                  <c:v>1065.6260162601627</c:v>
                </c:pt>
                <c:pt idx="1">
                  <c:v>1110.7796610169491</c:v>
                </c:pt>
                <c:pt idx="2">
                  <c:v>1159.929203539823</c:v>
                </c:pt>
                <c:pt idx="3">
                  <c:v>1213.6296296296296</c:v>
                </c:pt>
                <c:pt idx="4">
                  <c:v>1272.5436893203882</c:v>
                </c:pt>
                <c:pt idx="5">
                  <c:v>1337.4693877551019</c:v>
                </c:pt>
                <c:pt idx="6">
                  <c:v>1409.3763440860216</c:v>
                </c:pt>
                <c:pt idx="7">
                  <c:v>1489.4545454545455</c:v>
                </c:pt>
                <c:pt idx="8">
                  <c:v>1598.439024390244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65808"/>
        <c:axId val="284712176"/>
      </c:lineChart>
      <c:catAx>
        <c:axId val="3492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12176"/>
        <c:crosses val="autoZero"/>
        <c:auto val="1"/>
        <c:lblAlgn val="ctr"/>
        <c:lblOffset val="100"/>
        <c:noMultiLvlLbl val="0"/>
      </c:catAx>
      <c:valAx>
        <c:axId val="28471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92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Acknowledge</a:t>
            </a:r>
            <a:r>
              <a:rPr lang="de-DE" baseline="0"/>
              <a:t>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Ack_Delay!$B$14:$F$14</c:f>
                <c:numCache>
                  <c:formatCode>General</c:formatCode>
                  <c:ptCount val="5"/>
                  <c:pt idx="0">
                    <c:v>5.8352772785961064E-2</c:v>
                  </c:pt>
                  <c:pt idx="1">
                    <c:v>0.12026813504765164</c:v>
                  </c:pt>
                  <c:pt idx="2">
                    <c:v>6.7639503138697668E-2</c:v>
                  </c:pt>
                  <c:pt idx="3">
                    <c:v>1.824299386860611E-2</c:v>
                  </c:pt>
                  <c:pt idx="4">
                    <c:v>1.1109583027728808E-2</c:v>
                  </c:pt>
                </c:numCache>
              </c:numRef>
            </c:plus>
            <c:minus>
              <c:numRef>
                <c:f>Ack_Delay!$B$14:$F$14</c:f>
                <c:numCache>
                  <c:formatCode>General</c:formatCode>
                  <c:ptCount val="5"/>
                  <c:pt idx="0">
                    <c:v>5.8352772785961064E-2</c:v>
                  </c:pt>
                  <c:pt idx="1">
                    <c:v>0.12026813504765164</c:v>
                  </c:pt>
                  <c:pt idx="2">
                    <c:v>6.7639503138697668E-2</c:v>
                  </c:pt>
                  <c:pt idx="3">
                    <c:v>1.824299386860611E-2</c:v>
                  </c:pt>
                  <c:pt idx="4">
                    <c:v>1.1109583027728808E-2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199.80487804878049</c:v>
                </c:pt>
              </c:numCache>
            </c:numRef>
          </c:cat>
          <c:val>
            <c:numRef>
              <c:f>Ack_Delay!$B$13:$F$13</c:f>
              <c:numCache>
                <c:formatCode>0.00000</c:formatCode>
                <c:ptCount val="5"/>
                <c:pt idx="0">
                  <c:v>1.9804752999999997</c:v>
                </c:pt>
                <c:pt idx="1">
                  <c:v>0.95985239999999994</c:v>
                </c:pt>
                <c:pt idx="2">
                  <c:v>0.47739050000000011</c:v>
                </c:pt>
                <c:pt idx="3">
                  <c:v>0.24385289999999998</c:v>
                </c:pt>
                <c:pt idx="4">
                  <c:v>0.12123049999999999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715536"/>
        <c:axId val="359836224"/>
      </c:barChart>
      <c:lineChart>
        <c:grouping val="standard"/>
        <c:varyColors val="0"/>
        <c:ser>
          <c:idx val="0"/>
          <c:order val="1"/>
          <c:tx>
            <c:v>Resolution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Ack_Delay!$B$2:$S$2</c:f>
              <c:numCache>
                <c:formatCode>General</c:formatCode>
                <c:ptCount val="18"/>
                <c:pt idx="0">
                  <c:v>0.50000762951094835</c:v>
                </c:pt>
                <c:pt idx="1">
                  <c:v>1.000030518509476</c:v>
                </c:pt>
                <c:pt idx="2">
                  <c:v>2.0001220777635353</c:v>
                </c:pt>
                <c:pt idx="3">
                  <c:v>4.0004883408619216</c:v>
                </c:pt>
                <c:pt idx="4">
                  <c:v>8.0019536019536019</c:v>
                </c:pt>
                <c:pt idx="5">
                  <c:v>16.00781631656082</c:v>
                </c:pt>
                <c:pt idx="6">
                  <c:v>32.03128054740958</c:v>
                </c:pt>
                <c:pt idx="7">
                  <c:v>64.1252446183953</c:v>
                </c:pt>
                <c:pt idx="8">
                  <c:v>128.50196078431372</c:v>
                </c:pt>
                <c:pt idx="9">
                  <c:v>133.74693877551022</c:v>
                </c:pt>
                <c:pt idx="10">
                  <c:v>139.43829787234043</c:v>
                </c:pt>
                <c:pt idx="11">
                  <c:v>145.63555555555556</c:v>
                </c:pt>
                <c:pt idx="12">
                  <c:v>152.40930232558139</c:v>
                </c:pt>
                <c:pt idx="13">
                  <c:v>159.84390243902439</c:v>
                </c:pt>
                <c:pt idx="14">
                  <c:v>168.04102564102564</c:v>
                </c:pt>
                <c:pt idx="15">
                  <c:v>177.12432432432433</c:v>
                </c:pt>
                <c:pt idx="16">
                  <c:v>187.24571428571429</c:v>
                </c:pt>
                <c:pt idx="17">
                  <c:v>199.80487804878049</c:v>
                </c:pt>
              </c:numCache>
            </c:numRef>
          </c:cat>
          <c:val>
            <c:numRef>
              <c:f>Ack_Delay!$B$15:$F$15</c:f>
              <c:numCache>
                <c:formatCode>General</c:formatCode>
                <c:ptCount val="5"/>
                <c:pt idx="0">
                  <c:v>1.999969482421875</c:v>
                </c:pt>
                <c:pt idx="1">
                  <c:v>0.999969482421875</c:v>
                </c:pt>
                <c:pt idx="2">
                  <c:v>0.499969482421875</c:v>
                </c:pt>
                <c:pt idx="3">
                  <c:v>0.249969482421875</c:v>
                </c:pt>
                <c:pt idx="4">
                  <c:v>0.124969482421875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715536"/>
        <c:axId val="359836224"/>
      </c:lineChart>
      <c:catAx>
        <c:axId val="2847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836224"/>
        <c:crosses val="autoZero"/>
        <c:auto val="1"/>
        <c:lblAlgn val="ctr"/>
        <c:lblOffset val="100"/>
        <c:noMultiLvlLbl val="0"/>
      </c:catAx>
      <c:valAx>
        <c:axId val="35983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[S]</a:t>
                </a:r>
                <a:endParaRPr lang="de-D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Acknowledge</a:t>
            </a:r>
            <a:r>
              <a:rPr lang="de-DE" baseline="0"/>
              <a:t> DELAY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Ack_Delay!$G$14:$S$14</c:f>
                <c:numCache>
                  <c:formatCode>General</c:formatCode>
                  <c:ptCount val="13"/>
                  <c:pt idx="0">
                    <c:v>6.9015748927328242E-4</c:v>
                  </c:pt>
                  <c:pt idx="1">
                    <c:v>4.7552371381456883E-3</c:v>
                  </c:pt>
                  <c:pt idx="2">
                    <c:v>2.4782217092100545E-3</c:v>
                  </c:pt>
                  <c:pt idx="3">
                    <c:v>4.5776933055852469E-4</c:v>
                  </c:pt>
                  <c:pt idx="4">
                    <c:v>1.8075660015612158E-3</c:v>
                  </c:pt>
                  <c:pt idx="5">
                    <c:v>1.8186926513295201E-3</c:v>
                  </c:pt>
                  <c:pt idx="6">
                    <c:v>2.9824655907486957E-4</c:v>
                  </c:pt>
                  <c:pt idx="7">
                    <c:v>1.3559557514904416E-4</c:v>
                  </c:pt>
                  <c:pt idx="8">
                    <c:v>2.6963909212130235E-4</c:v>
                  </c:pt>
                  <c:pt idx="9">
                    <c:v>1.881526988910868E-3</c:v>
                  </c:pt>
                  <c:pt idx="10">
                    <c:v>6.4283115201427493E-4</c:v>
                  </c:pt>
                  <c:pt idx="11">
                    <c:v>1.1385048089490009E-3</c:v>
                  </c:pt>
                  <c:pt idx="12">
                    <c:v>4.0246247030002708E-4</c:v>
                  </c:pt>
                </c:numCache>
              </c:numRef>
            </c:plus>
            <c:minus>
              <c:numRef>
                <c:f>Ack_Delay!$G$14:$S$14</c:f>
                <c:numCache>
                  <c:formatCode>General</c:formatCode>
                  <c:ptCount val="13"/>
                  <c:pt idx="0">
                    <c:v>6.9015748927328242E-4</c:v>
                  </c:pt>
                  <c:pt idx="1">
                    <c:v>4.7552371381456883E-3</c:v>
                  </c:pt>
                  <c:pt idx="2">
                    <c:v>2.4782217092100545E-3</c:v>
                  </c:pt>
                  <c:pt idx="3">
                    <c:v>4.5776933055852469E-4</c:v>
                  </c:pt>
                  <c:pt idx="4">
                    <c:v>1.8075660015612158E-3</c:v>
                  </c:pt>
                  <c:pt idx="5">
                    <c:v>1.8186926513295201E-3</c:v>
                  </c:pt>
                  <c:pt idx="6">
                    <c:v>2.9824655907486957E-4</c:v>
                  </c:pt>
                  <c:pt idx="7">
                    <c:v>1.3559557514904416E-4</c:v>
                  </c:pt>
                  <c:pt idx="8">
                    <c:v>2.6963909212130235E-4</c:v>
                  </c:pt>
                  <c:pt idx="9">
                    <c:v>1.881526988910868E-3</c:v>
                  </c:pt>
                  <c:pt idx="10">
                    <c:v>6.4283115201427493E-4</c:v>
                  </c:pt>
                  <c:pt idx="11">
                    <c:v>1.1385048089490009E-3</c:v>
                  </c:pt>
                  <c:pt idx="12">
                    <c:v>4.0246247030002708E-4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Ack_Delay!$G$2:$S$2</c:f>
              <c:numCache>
                <c:formatCode>General</c:formatCode>
                <c:ptCount val="13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128.50196078431372</c:v>
                </c:pt>
                <c:pt idx="4">
                  <c:v>133.74693877551022</c:v>
                </c:pt>
                <c:pt idx="5">
                  <c:v>139.43829787234043</c:v>
                </c:pt>
                <c:pt idx="6">
                  <c:v>145.63555555555556</c:v>
                </c:pt>
                <c:pt idx="7">
                  <c:v>152.40930232558139</c:v>
                </c:pt>
                <c:pt idx="8">
                  <c:v>159.84390243902439</c:v>
                </c:pt>
                <c:pt idx="9">
                  <c:v>168.04102564102564</c:v>
                </c:pt>
                <c:pt idx="10">
                  <c:v>177.12432432432433</c:v>
                </c:pt>
                <c:pt idx="11">
                  <c:v>187.24571428571429</c:v>
                </c:pt>
                <c:pt idx="12">
                  <c:v>199.80487804878049</c:v>
                </c:pt>
              </c:numCache>
            </c:numRef>
          </c:cat>
          <c:val>
            <c:numRef>
              <c:f>Ack_Delay!$G$13:$S$13</c:f>
              <c:numCache>
                <c:formatCode>0.00000</c:formatCode>
                <c:ptCount val="13"/>
                <c:pt idx="0">
                  <c:v>6.2667200000000006E-2</c:v>
                </c:pt>
                <c:pt idx="1">
                  <c:v>2.9592399999999998E-2</c:v>
                </c:pt>
                <c:pt idx="2">
                  <c:v>1.6396399999999998E-2</c:v>
                </c:pt>
                <c:pt idx="3">
                  <c:v>1.56822E-2</c:v>
                </c:pt>
                <c:pt idx="4">
                  <c:v>1.5514500000000001E-2</c:v>
                </c:pt>
                <c:pt idx="5">
                  <c:v>2.08752E-2</c:v>
                </c:pt>
                <c:pt idx="6">
                  <c:v>2.0466700000000001E-2</c:v>
                </c:pt>
                <c:pt idx="7">
                  <c:v>1.9675199999999997E-2</c:v>
                </c:pt>
                <c:pt idx="8">
                  <c:v>1.8629599999999996E-2</c:v>
                </c:pt>
                <c:pt idx="9">
                  <c:v>1.8077300000000001E-2</c:v>
                </c:pt>
                <c:pt idx="10">
                  <c:v>1.6701900000000002E-2</c:v>
                </c:pt>
                <c:pt idx="11">
                  <c:v>1.6355000000000001E-2</c:v>
                </c:pt>
                <c:pt idx="12">
                  <c:v>1.5114600000000001E-2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839584"/>
        <c:axId val="340435632"/>
      </c:barChart>
      <c:lineChart>
        <c:grouping val="standard"/>
        <c:varyColors val="0"/>
        <c:ser>
          <c:idx val="0"/>
          <c:order val="1"/>
          <c:tx>
            <c:v>theoretical max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Ack_Delay!$G$2:$S$2</c:f>
              <c:numCache>
                <c:formatCode>General</c:formatCode>
                <c:ptCount val="13"/>
                <c:pt idx="0">
                  <c:v>16.00781631656082</c:v>
                </c:pt>
                <c:pt idx="1">
                  <c:v>32.03128054740958</c:v>
                </c:pt>
                <c:pt idx="2">
                  <c:v>64.1252446183953</c:v>
                </c:pt>
                <c:pt idx="3">
                  <c:v>128.50196078431372</c:v>
                </c:pt>
                <c:pt idx="4">
                  <c:v>133.74693877551022</c:v>
                </c:pt>
                <c:pt idx="5">
                  <c:v>139.43829787234043</c:v>
                </c:pt>
                <c:pt idx="6">
                  <c:v>145.63555555555556</c:v>
                </c:pt>
                <c:pt idx="7">
                  <c:v>152.40930232558139</c:v>
                </c:pt>
                <c:pt idx="8">
                  <c:v>159.84390243902439</c:v>
                </c:pt>
                <c:pt idx="9">
                  <c:v>168.04102564102564</c:v>
                </c:pt>
                <c:pt idx="10">
                  <c:v>177.12432432432433</c:v>
                </c:pt>
                <c:pt idx="11">
                  <c:v>187.24571428571429</c:v>
                </c:pt>
                <c:pt idx="12">
                  <c:v>199.80487804878049</c:v>
                </c:pt>
              </c:numCache>
            </c:numRef>
          </c:cat>
          <c:val>
            <c:numRef>
              <c:f>Ack_Delay!$G$15:$S$15</c:f>
              <c:numCache>
                <c:formatCode>General</c:formatCode>
                <c:ptCount val="13"/>
                <c:pt idx="0">
                  <c:v>6.2469482421875E-2</c:v>
                </c:pt>
                <c:pt idx="1">
                  <c:v>3.1219482421875E-2</c:v>
                </c:pt>
                <c:pt idx="2">
                  <c:v>1.5594482421875E-2</c:v>
                </c:pt>
                <c:pt idx="3">
                  <c:v>7.781982421875E-3</c:v>
                </c:pt>
                <c:pt idx="4">
                  <c:v>7.4768066406249991E-3</c:v>
                </c:pt>
                <c:pt idx="5">
                  <c:v>7.171630859375E-3</c:v>
                </c:pt>
                <c:pt idx="6">
                  <c:v>6.866455078125E-3</c:v>
                </c:pt>
                <c:pt idx="7">
                  <c:v>6.561279296875E-3</c:v>
                </c:pt>
                <c:pt idx="8">
                  <c:v>6.256103515625E-3</c:v>
                </c:pt>
                <c:pt idx="9">
                  <c:v>5.950927734375E-3</c:v>
                </c:pt>
                <c:pt idx="10">
                  <c:v>5.645751953125E-3</c:v>
                </c:pt>
                <c:pt idx="11">
                  <c:v>5.340576171875E-3</c:v>
                </c:pt>
                <c:pt idx="12">
                  <c:v>5.0048828125E-3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39584"/>
        <c:axId val="340435632"/>
      </c:lineChart>
      <c:catAx>
        <c:axId val="3598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Frequeny</a:t>
                </a:r>
                <a:r>
                  <a:rPr lang="de-DE" baseline="0"/>
                  <a:t> [Hz]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435632"/>
        <c:crosses val="autoZero"/>
        <c:auto val="1"/>
        <c:lblAlgn val="ctr"/>
        <c:lblOffset val="100"/>
        <c:noMultiLvlLbl val="0"/>
      </c:catAx>
      <c:valAx>
        <c:axId val="340435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[S]</a:t>
                </a:r>
                <a:endParaRPr lang="de-D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8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BURST dATATHROUGHPUT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measured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Burst!$B$13:$K$13</c:f>
                <c:numCache>
                  <c:formatCode>General</c:formatCode>
                  <c:ptCount val="10"/>
                  <c:pt idx="0">
                    <c:v>26.323960979225891</c:v>
                  </c:pt>
                  <c:pt idx="1">
                    <c:v>3.1515925763783996</c:v>
                  </c:pt>
                  <c:pt idx="2">
                    <c:v>0.77817921443736704</c:v>
                  </c:pt>
                  <c:pt idx="3">
                    <c:v>0.49853074827697685</c:v>
                  </c:pt>
                  <c:pt idx="4">
                    <c:v>1.4060343652796183</c:v>
                  </c:pt>
                  <c:pt idx="5">
                    <c:v>0.6766645887587911</c:v>
                  </c:pt>
                  <c:pt idx="6">
                    <c:v>0.74301868140301985</c:v>
                  </c:pt>
                  <c:pt idx="7">
                    <c:v>0.56769465630105354</c:v>
                  </c:pt>
                  <c:pt idx="8">
                    <c:v>0.20513104766991222</c:v>
                  </c:pt>
                  <c:pt idx="9">
                    <c:v>0.26031314380968779</c:v>
                  </c:pt>
                </c:numCache>
              </c:numRef>
            </c:plus>
            <c:minus>
              <c:numRef>
                <c:f>Burst!$B$13:$K$13</c:f>
                <c:numCache>
                  <c:formatCode>General</c:formatCode>
                  <c:ptCount val="10"/>
                  <c:pt idx="0">
                    <c:v>26.323960979225891</c:v>
                  </c:pt>
                  <c:pt idx="1">
                    <c:v>3.1515925763783996</c:v>
                  </c:pt>
                  <c:pt idx="2">
                    <c:v>0.77817921443736704</c:v>
                  </c:pt>
                  <c:pt idx="3">
                    <c:v>0.49853074827697685</c:v>
                  </c:pt>
                  <c:pt idx="4">
                    <c:v>1.4060343652796183</c:v>
                  </c:pt>
                  <c:pt idx="5">
                    <c:v>0.6766645887587911</c:v>
                  </c:pt>
                  <c:pt idx="6">
                    <c:v>0.74301868140301985</c:v>
                  </c:pt>
                  <c:pt idx="7">
                    <c:v>0.56769465630105354</c:v>
                  </c:pt>
                  <c:pt idx="8">
                    <c:v>0.20513104766991222</c:v>
                  </c:pt>
                  <c:pt idx="9">
                    <c:v>0.26031314380968779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Burst!$B$1:$K$1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Burst!$B$12:$K$12</c:f>
              <c:numCache>
                <c:formatCode>0.00</c:formatCode>
                <c:ptCount val="10"/>
                <c:pt idx="0">
                  <c:v>2326.1563176999998</c:v>
                </c:pt>
                <c:pt idx="1">
                  <c:v>1548.6002423</c:v>
                </c:pt>
                <c:pt idx="2">
                  <c:v>1332.8426047999999</c:v>
                </c:pt>
                <c:pt idx="3">
                  <c:v>1241.3513214</c:v>
                </c:pt>
                <c:pt idx="4">
                  <c:v>1202.1733260999999</c:v>
                </c:pt>
                <c:pt idx="5">
                  <c:v>1183.6230641</c:v>
                </c:pt>
                <c:pt idx="6">
                  <c:v>1174.4014960999998</c:v>
                </c:pt>
                <c:pt idx="7">
                  <c:v>1169.4867653000001</c:v>
                </c:pt>
                <c:pt idx="8">
                  <c:v>1167.5086587999999</c:v>
                </c:pt>
                <c:pt idx="9">
                  <c:v>1166.3107289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38992"/>
        <c:axId val="284182544"/>
      </c:barChart>
      <c:lineChart>
        <c:grouping val="standard"/>
        <c:varyColors val="0"/>
        <c:ser>
          <c:idx val="0"/>
          <c:order val="1"/>
          <c:tx>
            <c:v>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Burst!$B$24:$K$24</c:f>
              <c:numCache>
                <c:formatCode>0.00</c:formatCode>
                <c:ptCount val="10"/>
                <c:pt idx="0">
                  <c:v>6.8792000000000002E-3</c:v>
                </c:pt>
                <c:pt idx="1">
                  <c:v>2.0663999999999998E-2</c:v>
                </c:pt>
                <c:pt idx="2">
                  <c:v>4.8017500000000005E-2</c:v>
                </c:pt>
                <c:pt idx="3">
                  <c:v>0.10311339999999999</c:v>
                </c:pt>
                <c:pt idx="4">
                  <c:v>0.21294799999999997</c:v>
                </c:pt>
                <c:pt idx="5">
                  <c:v>0.43257029999999996</c:v>
                </c:pt>
                <c:pt idx="6">
                  <c:v>0.87193369999999992</c:v>
                </c:pt>
                <c:pt idx="7">
                  <c:v>1.7511959999999998</c:v>
                </c:pt>
                <c:pt idx="8">
                  <c:v>3.5083253000000001</c:v>
                </c:pt>
                <c:pt idx="9">
                  <c:v>7.0238575000000001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83664"/>
        <c:axId val="284183104"/>
      </c:lineChart>
      <c:catAx>
        <c:axId val="3404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BurstSize </a:t>
                </a:r>
                <a:r>
                  <a:rPr lang="de-DE" baseline="0"/>
                  <a:t>[Bytes]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182544"/>
        <c:crosses val="autoZero"/>
        <c:auto val="1"/>
        <c:lblAlgn val="ctr"/>
        <c:lblOffset val="100"/>
        <c:noMultiLvlLbl val="0"/>
      </c:catAx>
      <c:valAx>
        <c:axId val="284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Datathrougput</a:t>
                </a:r>
                <a:r>
                  <a:rPr lang="de-DE" baseline="0"/>
                  <a:t> [bytes/s]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438992"/>
        <c:crosses val="autoZero"/>
        <c:crossBetween val="between"/>
      </c:valAx>
      <c:valAx>
        <c:axId val="28418310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[log(s)]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183664"/>
        <c:crosses val="max"/>
        <c:crossBetween val="between"/>
      </c:valAx>
      <c:catAx>
        <c:axId val="28418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418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367145</xdr:colOff>
      <xdr:row>19</xdr:row>
      <xdr:rowOff>23380</xdr:rowOff>
    </xdr:from>
    <xdr:to>
      <xdr:col>16</xdr:col>
      <xdr:colOff>443346</xdr:colOff>
      <xdr:row>48</xdr:row>
      <xdr:rowOff>128155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554183</xdr:colOff>
      <xdr:row>18</xdr:row>
      <xdr:rowOff>190499</xdr:rowOff>
    </xdr:from>
    <xdr:to>
      <xdr:col>33</xdr:col>
      <xdr:colOff>348097</xdr:colOff>
      <xdr:row>48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490409</xdr:colOff>
      <xdr:row>32</xdr:row>
      <xdr:rowOff>180261</xdr:rowOff>
    </xdr:from>
    <xdr:to>
      <xdr:col>16</xdr:col>
      <xdr:colOff>324971</xdr:colOff>
      <xdr:row>62</xdr:row>
      <xdr:rowOff>94536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537880</xdr:colOff>
      <xdr:row>33</xdr:row>
      <xdr:rowOff>44823</xdr:rowOff>
    </xdr:from>
    <xdr:to>
      <xdr:col>28</xdr:col>
      <xdr:colOff>202420</xdr:colOff>
      <xdr:row>62</xdr:row>
      <xdr:rowOff>149598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12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19</xdr:row>
      <xdr:rowOff>123825</xdr:rowOff>
    </xdr:from>
    <xdr:to>
      <xdr:col>24</xdr:col>
      <xdr:colOff>185738</xdr:colOff>
      <xdr:row>45</xdr:row>
      <xdr:rowOff>71438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19</xdr:row>
      <xdr:rowOff>95250</xdr:rowOff>
    </xdr:from>
    <xdr:to>
      <xdr:col>11</xdr:col>
      <xdr:colOff>109538</xdr:colOff>
      <xdr:row>45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19</xdr:row>
      <xdr:rowOff>76200</xdr:rowOff>
    </xdr:from>
    <xdr:to>
      <xdr:col>23</xdr:col>
      <xdr:colOff>309563</xdr:colOff>
      <xdr:row>45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440860</xdr:colOff>
      <xdr:row>5</xdr:row>
      <xdr:rowOff>38703</xdr:rowOff>
    </xdr:from>
    <xdr:to>
      <xdr:col>23</xdr:col>
      <xdr:colOff>97961</xdr:colOff>
      <xdr:row>34</xdr:row>
      <xdr:rowOff>143478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85" zoomScaleNormal="85" workbookViewId="0">
      <selection activeCell="W15" sqref="W15"/>
    </sheetView>
  </sheetViews>
  <sheetFormatPr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65535</v>
      </c>
      <c r="C1">
        <f>_xlfn.BITRSHIFT(B1,1)</f>
        <v>32767</v>
      </c>
      <c r="D1">
        <f t="shared" ref="D1:I1" si="0">_xlfn.BITRSHIFT(C1,1)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256</v>
      </c>
      <c r="K1">
        <v>164</v>
      </c>
      <c r="L1">
        <f>J1-11</f>
        <v>245</v>
      </c>
      <c r="M1">
        <f t="shared" ref="M1:T1" si="1">L1-10</f>
        <v>235</v>
      </c>
      <c r="N1">
        <f t="shared" si="1"/>
        <v>225</v>
      </c>
      <c r="O1">
        <f t="shared" si="1"/>
        <v>215</v>
      </c>
      <c r="P1">
        <f t="shared" si="1"/>
        <v>205</v>
      </c>
      <c r="Q1">
        <f t="shared" si="1"/>
        <v>195</v>
      </c>
      <c r="R1">
        <f t="shared" si="1"/>
        <v>185</v>
      </c>
      <c r="S1">
        <f t="shared" si="1"/>
        <v>175</v>
      </c>
      <c r="T1">
        <f t="shared" si="1"/>
        <v>165</v>
      </c>
      <c r="U1">
        <v>164</v>
      </c>
    </row>
    <row r="2" spans="1:23" x14ac:dyDescent="0.25">
      <c r="B2">
        <f>32768/B1</f>
        <v>0.50000762951094835</v>
      </c>
      <c r="C2">
        <f t="shared" ref="C2:T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</v>
      </c>
      <c r="K2">
        <f>32768/K1</f>
        <v>199.80487804878049</v>
      </c>
      <c r="L2">
        <f t="shared" si="2"/>
        <v>133.74693877551022</v>
      </c>
      <c r="M2">
        <f t="shared" si="2"/>
        <v>139.43829787234043</v>
      </c>
      <c r="N2">
        <f t="shared" si="2"/>
        <v>145.63555555555556</v>
      </c>
      <c r="O2">
        <f t="shared" si="2"/>
        <v>152.40930232558139</v>
      </c>
      <c r="P2">
        <f t="shared" si="2"/>
        <v>159.84390243902439</v>
      </c>
      <c r="Q2">
        <f t="shared" si="2"/>
        <v>168.04102564102564</v>
      </c>
      <c r="R2">
        <f t="shared" si="2"/>
        <v>177.12432432432433</v>
      </c>
      <c r="S2">
        <f t="shared" si="2"/>
        <v>187.24571428571429</v>
      </c>
      <c r="T2">
        <f t="shared" si="2"/>
        <v>198.59393939393939</v>
      </c>
      <c r="U2">
        <f>32768/U1</f>
        <v>199.80487804878049</v>
      </c>
    </row>
    <row r="3" spans="1:23" x14ac:dyDescent="0.25">
      <c r="B3" s="1">
        <v>4</v>
      </c>
      <c r="C3" s="1">
        <v>8</v>
      </c>
      <c r="D3" s="1">
        <v>16</v>
      </c>
      <c r="E3" s="1">
        <v>31.2</v>
      </c>
      <c r="F3" s="1">
        <v>64</v>
      </c>
      <c r="G3" s="1">
        <v>126.39999899999999</v>
      </c>
      <c r="H3" s="1">
        <v>255.199996</v>
      </c>
      <c r="I3" s="1">
        <v>511.19999799999999</v>
      </c>
      <c r="J3" s="1">
        <v>1021.599993</v>
      </c>
      <c r="K3">
        <v>1087.1999840000001</v>
      </c>
      <c r="L3">
        <v>1043.9998949999999</v>
      </c>
      <c r="M3">
        <v>1113.599993</v>
      </c>
      <c r="N3">
        <v>1121.599991</v>
      </c>
      <c r="O3">
        <v>1126.399993</v>
      </c>
      <c r="P3">
        <v>1151.1999920000001</v>
      </c>
      <c r="Q3">
        <v>1160.7999990000001</v>
      </c>
      <c r="R3">
        <v>1127.999988</v>
      </c>
      <c r="S3">
        <v>1143.1999920000001</v>
      </c>
      <c r="T3">
        <v>1128.799984</v>
      </c>
      <c r="U3">
        <v>1087.1999840000001</v>
      </c>
    </row>
    <row r="4" spans="1:23" x14ac:dyDescent="0.25">
      <c r="B4" s="1">
        <v>4</v>
      </c>
      <c r="C4" s="1">
        <v>8</v>
      </c>
      <c r="D4" s="1">
        <v>16</v>
      </c>
      <c r="E4" s="1">
        <v>32</v>
      </c>
      <c r="F4" s="1">
        <v>63.999999000000003</v>
      </c>
      <c r="G4" s="1">
        <v>128</v>
      </c>
      <c r="H4" s="1">
        <v>255.999999</v>
      </c>
      <c r="I4" s="1">
        <v>512.79999699999996</v>
      </c>
      <c r="J4" s="1">
        <v>1023.999987</v>
      </c>
      <c r="K4">
        <v>1093.599999</v>
      </c>
      <c r="L4">
        <v>1057.599999</v>
      </c>
      <c r="M4">
        <v>1110.399989</v>
      </c>
      <c r="N4">
        <v>1141.5999999999999</v>
      </c>
      <c r="O4">
        <v>1081.5999919999999</v>
      </c>
      <c r="P4">
        <v>1152.799984</v>
      </c>
      <c r="Q4">
        <v>1164.7999930000001</v>
      </c>
      <c r="R4">
        <v>1148.799994</v>
      </c>
      <c r="S4">
        <v>1152.799876</v>
      </c>
      <c r="T4">
        <v>1118.3999879999999</v>
      </c>
      <c r="U4">
        <v>1093.599999</v>
      </c>
    </row>
    <row r="5" spans="1:23" x14ac:dyDescent="0.25">
      <c r="B5" s="1">
        <v>4</v>
      </c>
      <c r="C5" s="1">
        <v>8</v>
      </c>
      <c r="D5" s="1">
        <v>16</v>
      </c>
      <c r="E5" s="1">
        <v>32</v>
      </c>
      <c r="F5" s="1">
        <v>63.999999000000003</v>
      </c>
      <c r="G5" s="1">
        <v>128.79999799999999</v>
      </c>
      <c r="H5" s="1">
        <v>255.99999600000001</v>
      </c>
      <c r="I5" s="1">
        <v>511.99999300000002</v>
      </c>
      <c r="J5" s="1">
        <v>1023.1999939999999</v>
      </c>
      <c r="K5">
        <v>1106.399991</v>
      </c>
      <c r="L5">
        <v>1063.1999929999999</v>
      </c>
      <c r="M5">
        <v>1107.999992</v>
      </c>
      <c r="N5">
        <v>1116.8</v>
      </c>
      <c r="O5">
        <v>1136.799988</v>
      </c>
      <c r="P5">
        <v>1159.2</v>
      </c>
      <c r="Q5">
        <v>1163.9999989999999</v>
      </c>
      <c r="R5">
        <v>1131.9999889999999</v>
      </c>
      <c r="S5">
        <v>1156.7999930000001</v>
      </c>
      <c r="T5">
        <v>1126.399991</v>
      </c>
      <c r="U5">
        <v>1106.399991</v>
      </c>
    </row>
    <row r="6" spans="1:23" x14ac:dyDescent="0.25">
      <c r="B6" s="1">
        <v>4</v>
      </c>
      <c r="C6" s="1">
        <v>8</v>
      </c>
      <c r="D6" s="1">
        <v>16</v>
      </c>
      <c r="E6" s="1">
        <v>31.2</v>
      </c>
      <c r="F6" s="1">
        <v>64</v>
      </c>
      <c r="G6" s="1">
        <v>127.999999</v>
      </c>
      <c r="H6" s="1">
        <v>255.99999600000001</v>
      </c>
      <c r="I6" s="1">
        <v>512.79999399999997</v>
      </c>
      <c r="J6" s="1">
        <v>1023.999996</v>
      </c>
      <c r="K6">
        <v>1119.9999929999999</v>
      </c>
      <c r="L6">
        <v>1051.199987</v>
      </c>
      <c r="M6">
        <v>1111.199987</v>
      </c>
      <c r="N6">
        <v>1159.9999929999999</v>
      </c>
      <c r="O6">
        <v>1136.799984</v>
      </c>
      <c r="P6">
        <v>1156.8</v>
      </c>
      <c r="Q6">
        <v>1163.1999860000001</v>
      </c>
      <c r="R6">
        <v>1143.999986</v>
      </c>
      <c r="S6">
        <v>1149.5999939999999</v>
      </c>
      <c r="T6">
        <v>1125.599993</v>
      </c>
      <c r="U6">
        <v>1119.9999929999999</v>
      </c>
    </row>
    <row r="7" spans="1:23" x14ac:dyDescent="0.25">
      <c r="B7" s="1">
        <v>4</v>
      </c>
      <c r="C7" s="1">
        <v>8</v>
      </c>
      <c r="D7" s="1">
        <v>16</v>
      </c>
      <c r="E7" s="1">
        <v>31.2</v>
      </c>
      <c r="F7" s="1">
        <v>64</v>
      </c>
      <c r="G7" s="1">
        <v>128</v>
      </c>
      <c r="H7" s="1">
        <v>254.39999800000001</v>
      </c>
      <c r="I7" s="1">
        <v>512.79999799999996</v>
      </c>
      <c r="J7" s="1">
        <v>1023.1999939999999</v>
      </c>
      <c r="K7">
        <v>1132.7999970000001</v>
      </c>
      <c r="L7">
        <v>1050.3999839999999</v>
      </c>
      <c r="M7">
        <v>1107.999992</v>
      </c>
      <c r="N7">
        <v>1136.7999990000001</v>
      </c>
      <c r="O7">
        <v>1115.9999889999999</v>
      </c>
      <c r="P7">
        <v>1159.1999940000001</v>
      </c>
      <c r="Q7">
        <v>1165.5999919999999</v>
      </c>
      <c r="R7">
        <v>1127.1999980000001</v>
      </c>
      <c r="S7">
        <v>1155.199991</v>
      </c>
      <c r="T7">
        <v>1124</v>
      </c>
      <c r="U7">
        <v>1132.7999970000001</v>
      </c>
    </row>
    <row r="8" spans="1:23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127.999999</v>
      </c>
      <c r="H8" s="1">
        <v>255.999999</v>
      </c>
      <c r="I8" s="1">
        <v>511.999999</v>
      </c>
      <c r="J8" s="1">
        <v>1023.1999939999999</v>
      </c>
      <c r="K8">
        <v>1140.799984</v>
      </c>
      <c r="L8">
        <v>1050.399997</v>
      </c>
      <c r="M8">
        <v>1115.199991</v>
      </c>
      <c r="N8">
        <v>1150.399989</v>
      </c>
      <c r="O8">
        <v>1103.199987</v>
      </c>
      <c r="P8">
        <v>1162.3999899999999</v>
      </c>
      <c r="Q8">
        <v>1161.5999919999999</v>
      </c>
      <c r="R8">
        <v>1147.999994</v>
      </c>
      <c r="S8">
        <v>1144.7999990000001</v>
      </c>
      <c r="T8">
        <v>1117.5999979999999</v>
      </c>
      <c r="U8">
        <v>1140.799984</v>
      </c>
    </row>
    <row r="9" spans="1:23" x14ac:dyDescent="0.25">
      <c r="B9" s="1">
        <v>4</v>
      </c>
      <c r="C9" s="1">
        <v>8</v>
      </c>
      <c r="D9" s="1">
        <v>16</v>
      </c>
      <c r="E9" s="1">
        <v>31.2</v>
      </c>
      <c r="F9" s="1">
        <v>64</v>
      </c>
      <c r="G9" s="1">
        <v>127.999999</v>
      </c>
      <c r="H9" s="1">
        <v>255.99999600000001</v>
      </c>
      <c r="I9" s="1">
        <v>512.79999599999996</v>
      </c>
      <c r="J9" s="1">
        <v>1021.599999</v>
      </c>
      <c r="K9">
        <v>1118.3999960000001</v>
      </c>
      <c r="L9">
        <v>1044.799986</v>
      </c>
      <c r="M9">
        <v>1106.3999960000001</v>
      </c>
      <c r="N9">
        <v>1135.999986</v>
      </c>
      <c r="O9">
        <v>1081.5999870000001</v>
      </c>
      <c r="P9">
        <v>1153.599982</v>
      </c>
      <c r="Q9">
        <v>1166.399983</v>
      </c>
      <c r="R9">
        <v>1122.399987</v>
      </c>
      <c r="S9">
        <v>1151.199989</v>
      </c>
      <c r="T9">
        <v>1150.399989</v>
      </c>
      <c r="U9">
        <v>1118.3999960000001</v>
      </c>
    </row>
    <row r="10" spans="1:23" x14ac:dyDescent="0.25">
      <c r="B10" s="1">
        <v>4</v>
      </c>
      <c r="C10" s="1">
        <v>8</v>
      </c>
      <c r="D10" s="1">
        <v>16</v>
      </c>
      <c r="E10" s="1">
        <v>32</v>
      </c>
      <c r="F10" s="1">
        <v>63.999999000000003</v>
      </c>
      <c r="G10" s="1">
        <v>127.999999</v>
      </c>
      <c r="H10" s="1">
        <v>255.19999899999999</v>
      </c>
      <c r="I10" s="1">
        <v>513.59999500000004</v>
      </c>
      <c r="J10" s="1">
        <v>1022.39999</v>
      </c>
      <c r="K10">
        <v>1119.1999949999999</v>
      </c>
      <c r="L10">
        <v>1056.799988</v>
      </c>
      <c r="M10">
        <v>1103.1999989999999</v>
      </c>
      <c r="N10">
        <v>1140.7999830000001</v>
      </c>
      <c r="O10">
        <v>1115.1999920000001</v>
      </c>
      <c r="P10">
        <v>1155.999992</v>
      </c>
      <c r="Q10">
        <v>1163.9999849999999</v>
      </c>
      <c r="R10">
        <v>1110.399985</v>
      </c>
      <c r="S10">
        <v>1151.999996</v>
      </c>
      <c r="T10">
        <v>1123.9999869999999</v>
      </c>
      <c r="U10">
        <v>1119.1999949999999</v>
      </c>
    </row>
    <row r="11" spans="1:23" x14ac:dyDescent="0.25">
      <c r="B11" s="1">
        <v>4</v>
      </c>
      <c r="C11" s="1">
        <v>8</v>
      </c>
      <c r="D11" s="1">
        <v>16</v>
      </c>
      <c r="E11" s="1">
        <v>32</v>
      </c>
      <c r="F11" s="1">
        <v>63.999999000000003</v>
      </c>
      <c r="G11" s="1">
        <v>127.999999</v>
      </c>
      <c r="H11" s="1">
        <v>255.99999700000001</v>
      </c>
      <c r="I11" s="1">
        <v>512.79999299999997</v>
      </c>
      <c r="J11" s="1">
        <v>1023.1999929999999</v>
      </c>
      <c r="K11">
        <v>1152.7999850000001</v>
      </c>
      <c r="L11">
        <v>1063.9999989999999</v>
      </c>
      <c r="M11">
        <v>1110.3999899999999</v>
      </c>
      <c r="N11">
        <v>1117.5999999999999</v>
      </c>
      <c r="O11">
        <v>1137.5999830000001</v>
      </c>
      <c r="P11">
        <v>1135.9999929999999</v>
      </c>
      <c r="Q11">
        <v>1165.5999830000001</v>
      </c>
      <c r="R11">
        <v>1154.3999940000001</v>
      </c>
      <c r="S11">
        <v>1157.5999899999999</v>
      </c>
      <c r="T11">
        <v>1133.5999870000001</v>
      </c>
      <c r="U11">
        <v>1152.7999850000001</v>
      </c>
    </row>
    <row r="12" spans="1:23" x14ac:dyDescent="0.25">
      <c r="B12" s="1">
        <v>4</v>
      </c>
      <c r="C12" s="1">
        <v>8</v>
      </c>
      <c r="D12" s="1">
        <v>16</v>
      </c>
      <c r="E12" s="1">
        <v>31.2</v>
      </c>
      <c r="F12" s="1">
        <v>63.2</v>
      </c>
      <c r="G12" s="1">
        <v>127.999999</v>
      </c>
      <c r="H12" s="1">
        <v>255.999999</v>
      </c>
      <c r="I12" s="1">
        <v>512.79999299999997</v>
      </c>
      <c r="J12" s="1">
        <v>1023.999997</v>
      </c>
      <c r="K12">
        <v>1093.599997</v>
      </c>
      <c r="L12">
        <v>1056.7999850000001</v>
      </c>
      <c r="M12">
        <v>1111.1999860000001</v>
      </c>
      <c r="N12">
        <v>1126.3999839999999</v>
      </c>
      <c r="O12">
        <v>1147.9999909999999</v>
      </c>
      <c r="P12">
        <v>1159.1999989999999</v>
      </c>
      <c r="Q12">
        <v>1170.399983</v>
      </c>
      <c r="R12">
        <v>1155.199983</v>
      </c>
      <c r="S12">
        <v>1159.1999900000001</v>
      </c>
      <c r="T12">
        <v>1087.999994</v>
      </c>
      <c r="U12">
        <v>1093.599997</v>
      </c>
    </row>
    <row r="13" spans="1:23" x14ac:dyDescent="0.25">
      <c r="A13" t="s">
        <v>0</v>
      </c>
      <c r="B13" s="1">
        <f>AVERAGE(B3:B12)</f>
        <v>4</v>
      </c>
      <c r="C13" s="1">
        <f t="shared" ref="C13:J13" si="3">AVERAGE(C3:C12)</f>
        <v>8</v>
      </c>
      <c r="D13" s="1">
        <f t="shared" si="3"/>
        <v>16</v>
      </c>
      <c r="E13" s="1">
        <f t="shared" si="3"/>
        <v>31.599999999999994</v>
      </c>
      <c r="F13" s="1">
        <f t="shared" si="3"/>
        <v>63.919999500000003</v>
      </c>
      <c r="G13" s="1">
        <f t="shared" si="3"/>
        <v>127.9199991</v>
      </c>
      <c r="H13" s="1">
        <f t="shared" si="3"/>
        <v>255.67999749999998</v>
      </c>
      <c r="I13" s="1">
        <f t="shared" si="3"/>
        <v>512.55999559999998</v>
      </c>
      <c r="J13" s="1">
        <f t="shared" si="3"/>
        <v>1023.0399937</v>
      </c>
      <c r="K13" s="1">
        <f t="shared" ref="K13:U13" si="4">AVERAGE(K3:K12)</f>
        <v>1116.4799920999999</v>
      </c>
      <c r="L13" s="1">
        <f t="shared" si="4"/>
        <v>1053.9199813</v>
      </c>
      <c r="M13" s="1">
        <f t="shared" si="4"/>
        <v>1109.7599915000001</v>
      </c>
      <c r="N13" s="1">
        <f t="shared" si="4"/>
        <v>1134.7999924999999</v>
      </c>
      <c r="O13" s="1">
        <f t="shared" si="4"/>
        <v>1118.3199886</v>
      </c>
      <c r="P13" s="1">
        <f t="shared" si="4"/>
        <v>1154.6399925999999</v>
      </c>
      <c r="Q13" s="1">
        <f t="shared" si="4"/>
        <v>1164.6399895</v>
      </c>
      <c r="R13" s="1">
        <f t="shared" si="4"/>
        <v>1137.0399898000001</v>
      </c>
      <c r="S13" s="1">
        <f t="shared" si="4"/>
        <v>1152.2399809999999</v>
      </c>
      <c r="T13" s="1">
        <f t="shared" si="4"/>
        <v>1123.6799910999998</v>
      </c>
      <c r="U13" s="1">
        <f t="shared" si="4"/>
        <v>1116.4799920999999</v>
      </c>
    </row>
    <row r="14" spans="1:23" x14ac:dyDescent="0.25">
      <c r="A14" t="s">
        <v>1</v>
      </c>
      <c r="B14">
        <f>_xlfn.STDEV.P(B3:B12)</f>
        <v>0</v>
      </c>
      <c r="C14">
        <f t="shared" ref="C14:J14" si="5">_xlfn.STDEV.P(C3:C12)</f>
        <v>0</v>
      </c>
      <c r="D14">
        <f t="shared" si="5"/>
        <v>0</v>
      </c>
      <c r="E14">
        <f t="shared" si="5"/>
        <v>0.40000000000000041</v>
      </c>
      <c r="F14">
        <f t="shared" si="5"/>
        <v>0.23999983333379588</v>
      </c>
      <c r="G14">
        <f t="shared" si="5"/>
        <v>0.55999987142881569</v>
      </c>
      <c r="H14">
        <f t="shared" si="5"/>
        <v>0.53065981570291443</v>
      </c>
      <c r="I14">
        <f t="shared" si="5"/>
        <v>0.62481918024724337</v>
      </c>
      <c r="J14">
        <f t="shared" si="5"/>
        <v>0.86162575635271821</v>
      </c>
      <c r="K14">
        <f>_xlfn.STDEV.P(K3:K12)</f>
        <v>20.509352120045882</v>
      </c>
      <c r="L14">
        <f t="shared" ref="L14:T14" si="6">_xlfn.STDEV.P(L3:L12)</f>
        <v>6.5697658260289487</v>
      </c>
      <c r="M14">
        <f t="shared" si="6"/>
        <v>3.3139680143317367</v>
      </c>
      <c r="N14">
        <f t="shared" si="6"/>
        <v>13.530408599892436</v>
      </c>
      <c r="O14">
        <f t="shared" si="6"/>
        <v>22.229205335684188</v>
      </c>
      <c r="P14">
        <f t="shared" si="6"/>
        <v>7.0204285590008544</v>
      </c>
      <c r="Q14">
        <f t="shared" si="6"/>
        <v>2.5499766900966905</v>
      </c>
      <c r="R14">
        <f t="shared" si="6"/>
        <v>14.373532112046144</v>
      </c>
      <c r="S14">
        <f t="shared" si="6"/>
        <v>5.0221879058069208</v>
      </c>
      <c r="T14">
        <f t="shared" si="6"/>
        <v>14.791130739197186</v>
      </c>
      <c r="U14">
        <f>_xlfn.STDEV.P(U3:U12)</f>
        <v>20.509352120045882</v>
      </c>
      <c r="W14" s="1">
        <f>AVERAGE(M13:U13)</f>
        <v>1134.6222120777775</v>
      </c>
    </row>
    <row r="15" spans="1:23" x14ac:dyDescent="0.25">
      <c r="A15" t="s">
        <v>2</v>
      </c>
      <c r="B15" s="2">
        <f>B2*8</f>
        <v>4.0000610360875868</v>
      </c>
      <c r="C15" s="2">
        <f t="shared" ref="C15:T15" si="7">C2*8</f>
        <v>8.000244148075808</v>
      </c>
      <c r="D15" s="2">
        <f t="shared" si="7"/>
        <v>16.000976622108283</v>
      </c>
      <c r="E15" s="2">
        <f t="shared" si="7"/>
        <v>32.003906726895373</v>
      </c>
      <c r="F15" s="2">
        <f t="shared" si="7"/>
        <v>64.015628815628816</v>
      </c>
      <c r="G15" s="2">
        <f t="shared" si="7"/>
        <v>128.06253053248656</v>
      </c>
      <c r="H15" s="2">
        <f t="shared" si="7"/>
        <v>256.25024437927664</v>
      </c>
      <c r="I15" s="2">
        <f t="shared" si="7"/>
        <v>513.0019569471624</v>
      </c>
      <c r="J15" s="2">
        <f t="shared" si="7"/>
        <v>1024</v>
      </c>
      <c r="K15" s="2">
        <f>K2*8</f>
        <v>1598.439024390244</v>
      </c>
      <c r="L15" s="2">
        <f t="shared" si="7"/>
        <v>1069.9755102040817</v>
      </c>
      <c r="M15" s="2">
        <f t="shared" si="7"/>
        <v>1115.5063829787234</v>
      </c>
      <c r="N15" s="2">
        <f t="shared" si="7"/>
        <v>1165.0844444444444</v>
      </c>
      <c r="O15" s="2">
        <f t="shared" si="7"/>
        <v>1219.2744186046511</v>
      </c>
      <c r="P15" s="2">
        <f t="shared" si="7"/>
        <v>1278.7512195121951</v>
      </c>
      <c r="Q15" s="2">
        <f t="shared" si="7"/>
        <v>1344.3282051282051</v>
      </c>
      <c r="R15" s="2">
        <f t="shared" si="7"/>
        <v>1416.9945945945947</v>
      </c>
      <c r="S15" s="2">
        <f t="shared" si="7"/>
        <v>1497.9657142857143</v>
      </c>
      <c r="T15" s="2">
        <f t="shared" si="7"/>
        <v>1588.7515151515152</v>
      </c>
      <c r="U15" s="2">
        <f>U2*8</f>
        <v>1598.439024390244</v>
      </c>
    </row>
    <row r="16" spans="1:23" x14ac:dyDescent="0.25">
      <c r="A16" t="s">
        <v>4</v>
      </c>
      <c r="B16">
        <v>0</v>
      </c>
      <c r="C16">
        <v>0</v>
      </c>
      <c r="D16">
        <v>0</v>
      </c>
      <c r="E16">
        <v>5</v>
      </c>
      <c r="F16">
        <v>1</v>
      </c>
      <c r="G16">
        <v>2</v>
      </c>
      <c r="H16">
        <v>6</v>
      </c>
      <c r="I16">
        <v>12</v>
      </c>
      <c r="J16">
        <v>18</v>
      </c>
      <c r="K16">
        <v>85</v>
      </c>
      <c r="L16">
        <v>25</v>
      </c>
      <c r="M16">
        <v>24</v>
      </c>
      <c r="N16">
        <v>63</v>
      </c>
      <c r="O16">
        <v>47</v>
      </c>
      <c r="P16">
        <v>45</v>
      </c>
      <c r="Q16">
        <v>61</v>
      </c>
      <c r="R16">
        <v>60</v>
      </c>
      <c r="S16">
        <v>66</v>
      </c>
      <c r="T16">
        <v>80</v>
      </c>
      <c r="U16">
        <v>85</v>
      </c>
    </row>
    <row r="17" spans="1:21" x14ac:dyDescent="0.25">
      <c r="A17" t="s">
        <v>5</v>
      </c>
      <c r="B17">
        <v>0</v>
      </c>
      <c r="C17">
        <v>0</v>
      </c>
      <c r="D17">
        <v>0</v>
      </c>
      <c r="E17">
        <f>E16/100*8</f>
        <v>0.4</v>
      </c>
      <c r="F17">
        <f t="shared" ref="F17:T17" si="8">F16/100*8</f>
        <v>0.08</v>
      </c>
      <c r="G17">
        <f t="shared" si="8"/>
        <v>0.16</v>
      </c>
      <c r="H17">
        <f t="shared" si="8"/>
        <v>0.48</v>
      </c>
      <c r="I17">
        <f t="shared" si="8"/>
        <v>0.96</v>
      </c>
      <c r="J17">
        <f t="shared" si="8"/>
        <v>1.44</v>
      </c>
      <c r="K17">
        <f>K16/100*8</f>
        <v>6.8</v>
      </c>
      <c r="L17">
        <f t="shared" si="8"/>
        <v>2</v>
      </c>
      <c r="M17">
        <f t="shared" si="8"/>
        <v>1.92</v>
      </c>
      <c r="N17">
        <f t="shared" si="8"/>
        <v>5.04</v>
      </c>
      <c r="O17">
        <f t="shared" si="8"/>
        <v>3.76</v>
      </c>
      <c r="P17">
        <f t="shared" si="8"/>
        <v>3.6</v>
      </c>
      <c r="Q17">
        <f t="shared" si="8"/>
        <v>4.88</v>
      </c>
      <c r="R17">
        <f t="shared" si="8"/>
        <v>4.8</v>
      </c>
      <c r="S17">
        <f t="shared" si="8"/>
        <v>5.28</v>
      </c>
      <c r="T17">
        <f t="shared" si="8"/>
        <v>6.4</v>
      </c>
      <c r="U17">
        <f>U16/100*8</f>
        <v>6.8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9" zoomScale="85" zoomScaleNormal="85" workbookViewId="0">
      <selection activeCell="Z27" sqref="Z27"/>
    </sheetView>
  </sheetViews>
  <sheetFormatPr defaultRowHeight="15" x14ac:dyDescent="0.25"/>
  <cols>
    <col min="2" max="2" width="12" bestFit="1" customWidth="1"/>
    <col min="7" max="7" width="11.140625" bestFit="1" customWidth="1"/>
  </cols>
  <sheetData>
    <row r="1" spans="1:18" x14ac:dyDescent="0.25">
      <c r="B1">
        <v>65535</v>
      </c>
      <c r="C1">
        <f>_xlfn.BITRSHIFT(B1,1)</f>
        <v>32767</v>
      </c>
      <c r="D1">
        <f t="shared" ref="D1:I1" si="0">_xlfn.BITRSHIFT(C1,1)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v>245</v>
      </c>
      <c r="L1">
        <v>511</v>
      </c>
      <c r="M1">
        <v>490</v>
      </c>
      <c r="N1">
        <v>470</v>
      </c>
      <c r="O1">
        <v>450</v>
      </c>
      <c r="P1">
        <v>430</v>
      </c>
      <c r="Q1">
        <v>255</v>
      </c>
    </row>
    <row r="2" spans="1:18" x14ac:dyDescent="0.25">
      <c r="B2">
        <f>32768/B1</f>
        <v>0.50000762951094835</v>
      </c>
      <c r="C2">
        <f t="shared" ref="C2:P2" si="1">32768/C1</f>
        <v>1.000030518509476</v>
      </c>
      <c r="D2">
        <f t="shared" si="1"/>
        <v>2.0001220777635353</v>
      </c>
      <c r="E2">
        <f t="shared" si="1"/>
        <v>4.0004883408619216</v>
      </c>
      <c r="F2">
        <f t="shared" si="1"/>
        <v>8.0019536019536019</v>
      </c>
      <c r="G2">
        <f t="shared" si="1"/>
        <v>16.00781631656082</v>
      </c>
      <c r="H2">
        <f t="shared" si="1"/>
        <v>32.03128054740958</v>
      </c>
      <c r="I2">
        <f t="shared" si="1"/>
        <v>64.1252446183953</v>
      </c>
      <c r="J2">
        <f t="shared" si="1"/>
        <v>128.50196078431372</v>
      </c>
      <c r="K2">
        <f t="shared" si="1"/>
        <v>133.74693877551022</v>
      </c>
      <c r="L2">
        <f t="shared" ref="L2" si="2">32768/L1</f>
        <v>64.1252446183953</v>
      </c>
      <c r="M2">
        <f t="shared" si="1"/>
        <v>66.873469387755108</v>
      </c>
      <c r="N2">
        <f t="shared" si="1"/>
        <v>69.719148936170214</v>
      </c>
      <c r="O2">
        <f t="shared" si="1"/>
        <v>72.817777777777778</v>
      </c>
      <c r="P2">
        <f t="shared" si="1"/>
        <v>76.204651162790697</v>
      </c>
      <c r="Q2">
        <f t="shared" ref="Q2" si="3">32768/Q1</f>
        <v>128.50196078431372</v>
      </c>
    </row>
    <row r="3" spans="1:18" x14ac:dyDescent="0.25">
      <c r="A3" s="5" t="s">
        <v>6</v>
      </c>
      <c r="B3" s="6">
        <v>4</v>
      </c>
      <c r="C3" s="6">
        <v>8</v>
      </c>
      <c r="D3" s="6">
        <v>14.4</v>
      </c>
      <c r="E3" s="6">
        <v>31.999998999999999</v>
      </c>
      <c r="F3" s="6">
        <v>63.2</v>
      </c>
      <c r="G3" s="6">
        <v>127.999999</v>
      </c>
      <c r="H3" s="6">
        <v>248.79999799999999</v>
      </c>
      <c r="I3" s="6">
        <v>512.79999799999996</v>
      </c>
      <c r="J3" s="6">
        <v>0</v>
      </c>
      <c r="K3" s="6">
        <v>34.4</v>
      </c>
      <c r="L3" s="6">
        <v>512.79999799999996</v>
      </c>
      <c r="M3" s="6">
        <v>534.39999699999998</v>
      </c>
      <c r="N3" s="6">
        <v>557.59999000000005</v>
      </c>
      <c r="O3" s="6">
        <v>580.79999499999997</v>
      </c>
      <c r="P3" s="6">
        <v>0</v>
      </c>
      <c r="Q3" s="6">
        <v>34.4</v>
      </c>
    </row>
    <row r="4" spans="1:18" x14ac:dyDescent="0.25">
      <c r="A4" s="5"/>
      <c r="B4" s="6">
        <v>4</v>
      </c>
      <c r="C4" s="6">
        <v>8</v>
      </c>
      <c r="D4" s="6">
        <v>16</v>
      </c>
      <c r="E4" s="6">
        <v>32</v>
      </c>
      <c r="F4" s="6">
        <v>63.999999000000003</v>
      </c>
      <c r="G4" s="6">
        <v>126.39999899999999</v>
      </c>
      <c r="H4" s="6">
        <v>256</v>
      </c>
      <c r="I4" s="6">
        <v>512.79999999999995</v>
      </c>
      <c r="J4" s="6">
        <v>0</v>
      </c>
      <c r="K4" s="6">
        <v>30.4</v>
      </c>
      <c r="L4" s="6">
        <v>512.79999999999995</v>
      </c>
      <c r="M4" s="6">
        <v>534.399991</v>
      </c>
      <c r="N4" s="6">
        <v>557.6</v>
      </c>
      <c r="O4" s="6">
        <v>582.39999399999999</v>
      </c>
      <c r="P4" s="6">
        <v>0</v>
      </c>
      <c r="Q4" s="6">
        <v>30.4</v>
      </c>
    </row>
    <row r="5" spans="1:18" x14ac:dyDescent="0.25">
      <c r="A5" s="5"/>
      <c r="B5" s="6">
        <v>4</v>
      </c>
      <c r="C5" s="6">
        <v>8</v>
      </c>
      <c r="D5" s="6">
        <v>16</v>
      </c>
      <c r="E5" s="6">
        <v>32</v>
      </c>
      <c r="F5" s="6">
        <v>64</v>
      </c>
      <c r="G5" s="6">
        <v>127.19999799999999</v>
      </c>
      <c r="H5" s="6">
        <v>255.99999800000001</v>
      </c>
      <c r="I5" s="6">
        <v>512.79998899999998</v>
      </c>
      <c r="J5" s="6">
        <v>0</v>
      </c>
      <c r="K5" s="6">
        <v>38.4</v>
      </c>
      <c r="L5" s="6">
        <v>512.79998899999998</v>
      </c>
      <c r="M5" s="6">
        <v>534.39999599999999</v>
      </c>
      <c r="N5" s="6">
        <v>558.39999399999999</v>
      </c>
      <c r="O5" s="6">
        <v>582.399992</v>
      </c>
      <c r="P5" s="6">
        <v>0</v>
      </c>
      <c r="Q5" s="6">
        <v>38.4</v>
      </c>
    </row>
    <row r="6" spans="1:18" x14ac:dyDescent="0.25">
      <c r="A6" s="5"/>
      <c r="B6" s="6">
        <v>4</v>
      </c>
      <c r="C6" s="6">
        <v>8</v>
      </c>
      <c r="D6" s="6">
        <v>16</v>
      </c>
      <c r="E6" s="6">
        <v>31.199998999999998</v>
      </c>
      <c r="F6" s="6">
        <v>63.999999000000003</v>
      </c>
      <c r="G6" s="6">
        <v>127.199969</v>
      </c>
      <c r="H6" s="6">
        <v>255.999999</v>
      </c>
      <c r="I6" s="6">
        <v>511.199997</v>
      </c>
      <c r="J6" s="6">
        <v>0</v>
      </c>
      <c r="K6" s="6">
        <v>35.999999000000003</v>
      </c>
      <c r="L6" s="6">
        <v>511.199997</v>
      </c>
      <c r="M6" s="6">
        <v>534.39999899999998</v>
      </c>
      <c r="N6" s="6">
        <v>557.59999100000005</v>
      </c>
      <c r="O6" s="6">
        <v>581.59999200000004</v>
      </c>
      <c r="P6" s="6">
        <v>0</v>
      </c>
      <c r="Q6" s="6">
        <v>35.999999000000003</v>
      </c>
    </row>
    <row r="7" spans="1:18" x14ac:dyDescent="0.25">
      <c r="A7" s="5"/>
      <c r="B7" s="6">
        <v>4</v>
      </c>
      <c r="C7" s="6">
        <v>8</v>
      </c>
      <c r="D7" s="6">
        <v>16</v>
      </c>
      <c r="E7" s="6">
        <v>32</v>
      </c>
      <c r="F7" s="6">
        <v>63.999999000000003</v>
      </c>
      <c r="G7" s="6">
        <v>125.599998</v>
      </c>
      <c r="H7" s="6">
        <v>256.79999700000002</v>
      </c>
      <c r="I7" s="6">
        <v>511.99998900000003</v>
      </c>
      <c r="J7" s="6">
        <v>0</v>
      </c>
      <c r="K7" s="6">
        <v>32.799999</v>
      </c>
      <c r="L7" s="6">
        <v>511.99998900000003</v>
      </c>
      <c r="M7" s="6">
        <v>535.19999600000006</v>
      </c>
      <c r="N7" s="6">
        <v>557.59999200000004</v>
      </c>
      <c r="O7" s="6">
        <v>583.19999399999995</v>
      </c>
      <c r="P7" s="6">
        <v>0</v>
      </c>
      <c r="Q7" s="6">
        <v>32.799999</v>
      </c>
    </row>
    <row r="8" spans="1:18" x14ac:dyDescent="0.25">
      <c r="A8" s="5"/>
      <c r="B8" s="6">
        <v>4</v>
      </c>
      <c r="C8" s="6">
        <v>8</v>
      </c>
      <c r="D8" s="6">
        <v>16</v>
      </c>
      <c r="E8" s="6">
        <v>32</v>
      </c>
      <c r="F8" s="6">
        <v>63.999999000000003</v>
      </c>
      <c r="G8" s="6">
        <v>127.999999</v>
      </c>
      <c r="H8" s="6">
        <v>255.99999600000001</v>
      </c>
      <c r="I8" s="6">
        <v>511.99999500000001</v>
      </c>
      <c r="J8" s="6">
        <v>0</v>
      </c>
      <c r="K8" s="6">
        <v>29.599999</v>
      </c>
      <c r="L8" s="6">
        <v>511.99999500000001</v>
      </c>
      <c r="M8" s="6">
        <v>534.39999</v>
      </c>
      <c r="N8" s="6">
        <v>557.59999100000005</v>
      </c>
      <c r="O8" s="6">
        <v>582.39999399999999</v>
      </c>
      <c r="P8" s="6">
        <v>0</v>
      </c>
      <c r="Q8" s="6">
        <v>29.599999</v>
      </c>
    </row>
    <row r="9" spans="1:18" x14ac:dyDescent="0.25">
      <c r="A9" s="5"/>
      <c r="B9" s="6">
        <v>4</v>
      </c>
      <c r="C9" s="6">
        <v>8</v>
      </c>
      <c r="D9" s="6">
        <v>16</v>
      </c>
      <c r="E9" s="6">
        <v>31.2</v>
      </c>
      <c r="F9" s="6">
        <v>64</v>
      </c>
      <c r="G9" s="6">
        <v>128</v>
      </c>
      <c r="H9" s="6">
        <v>255.999999</v>
      </c>
      <c r="I9" s="6">
        <v>513.59999600000003</v>
      </c>
      <c r="J9" s="6">
        <v>0</v>
      </c>
      <c r="K9" s="6">
        <v>37.6</v>
      </c>
      <c r="L9" s="6">
        <v>513.59999600000003</v>
      </c>
      <c r="M9" s="6">
        <v>533.59999700000003</v>
      </c>
      <c r="N9" s="6">
        <v>557.59999000000005</v>
      </c>
      <c r="O9" s="6">
        <v>582.39999399999999</v>
      </c>
      <c r="P9" s="6">
        <v>0</v>
      </c>
      <c r="Q9" s="6">
        <v>37.6</v>
      </c>
    </row>
    <row r="10" spans="1:18" x14ac:dyDescent="0.25">
      <c r="A10" s="5"/>
      <c r="B10" s="6">
        <v>4</v>
      </c>
      <c r="C10" s="6">
        <v>8</v>
      </c>
      <c r="D10" s="6">
        <v>16</v>
      </c>
      <c r="E10" s="6">
        <v>32</v>
      </c>
      <c r="F10" s="6">
        <v>63.2</v>
      </c>
      <c r="G10" s="6">
        <v>127.199997</v>
      </c>
      <c r="H10" s="6">
        <v>256.79999900000001</v>
      </c>
      <c r="I10" s="6">
        <v>512</v>
      </c>
      <c r="J10" s="6">
        <v>0</v>
      </c>
      <c r="K10" s="6">
        <v>39.200000000000003</v>
      </c>
      <c r="L10" s="6">
        <v>512</v>
      </c>
      <c r="M10" s="6">
        <v>535.19999700000005</v>
      </c>
      <c r="N10" s="6">
        <v>556.79999599999996</v>
      </c>
      <c r="O10" s="6">
        <v>582.39999</v>
      </c>
      <c r="P10" s="6">
        <v>0</v>
      </c>
      <c r="Q10" s="6">
        <v>39.200000000000003</v>
      </c>
    </row>
    <row r="11" spans="1:18" x14ac:dyDescent="0.25">
      <c r="A11" s="5"/>
      <c r="B11" s="6">
        <v>4</v>
      </c>
      <c r="C11" s="6">
        <v>8</v>
      </c>
      <c r="D11" s="6">
        <v>16</v>
      </c>
      <c r="E11" s="6">
        <v>32</v>
      </c>
      <c r="F11" s="6">
        <v>63.2</v>
      </c>
      <c r="G11" s="6">
        <v>127.999999</v>
      </c>
      <c r="H11" s="6">
        <v>256</v>
      </c>
      <c r="I11" s="6">
        <v>512.79998999999998</v>
      </c>
      <c r="J11" s="6">
        <v>0</v>
      </c>
      <c r="K11" s="6">
        <v>29.6</v>
      </c>
      <c r="L11" s="6">
        <v>512.79998999999998</v>
      </c>
      <c r="M11" s="6">
        <v>535.19999299999995</v>
      </c>
      <c r="N11" s="6">
        <v>557.59998800000005</v>
      </c>
      <c r="O11" s="6">
        <v>582.39999</v>
      </c>
      <c r="P11" s="6">
        <v>0</v>
      </c>
      <c r="Q11" s="6">
        <v>29.6</v>
      </c>
    </row>
    <row r="12" spans="1:18" x14ac:dyDescent="0.25">
      <c r="A12" s="5"/>
      <c r="B12" s="6">
        <v>4</v>
      </c>
      <c r="C12" s="6">
        <v>7.2</v>
      </c>
      <c r="D12" s="6">
        <v>16</v>
      </c>
      <c r="E12" s="6">
        <v>31.199998999999998</v>
      </c>
      <c r="F12" s="6">
        <v>53.599998999999997</v>
      </c>
      <c r="G12" s="6">
        <v>128</v>
      </c>
      <c r="H12" s="6">
        <v>237.599996</v>
      </c>
      <c r="I12" s="6">
        <v>401.59999900000003</v>
      </c>
      <c r="J12" s="6">
        <v>0</v>
      </c>
      <c r="K12" s="6">
        <v>32</v>
      </c>
      <c r="L12" s="6">
        <v>401.59999900000003</v>
      </c>
      <c r="M12" s="6">
        <v>533.59999400000004</v>
      </c>
      <c r="N12" s="6">
        <v>556.79999999999995</v>
      </c>
      <c r="O12" s="6">
        <v>582.39999699999998</v>
      </c>
      <c r="P12" s="6">
        <v>0</v>
      </c>
      <c r="Q12" s="6">
        <v>32</v>
      </c>
    </row>
    <row r="13" spans="1:18" x14ac:dyDescent="0.25">
      <c r="A13" t="s">
        <v>0</v>
      </c>
      <c r="B13" s="6">
        <f>AVERAGE(B3:B12)</f>
        <v>4</v>
      </c>
      <c r="C13" s="6">
        <f t="shared" ref="C13:P13" si="4">AVERAGE(C3:C12)</f>
        <v>7.92</v>
      </c>
      <c r="D13" s="6">
        <f t="shared" si="4"/>
        <v>15.84</v>
      </c>
      <c r="E13" s="6">
        <f t="shared" si="4"/>
        <v>31.759999699999998</v>
      </c>
      <c r="F13" s="6">
        <f t="shared" si="4"/>
        <v>62.719999500000007</v>
      </c>
      <c r="G13" s="6">
        <f t="shared" si="4"/>
        <v>127.35999579999998</v>
      </c>
      <c r="H13" s="6">
        <f t="shared" si="4"/>
        <v>253.59999820000002</v>
      </c>
      <c r="I13" s="6">
        <f t="shared" si="4"/>
        <v>501.35999529999992</v>
      </c>
      <c r="J13" s="6">
        <f t="shared" si="4"/>
        <v>0</v>
      </c>
      <c r="K13" s="6">
        <f t="shared" si="4"/>
        <v>33.999999700000004</v>
      </c>
      <c r="L13" s="6">
        <f t="shared" ref="L13" si="5">AVERAGE(L3:L12)</f>
        <v>501.35999529999992</v>
      </c>
      <c r="M13" s="6">
        <f t="shared" si="4"/>
        <v>534.47999500000003</v>
      </c>
      <c r="N13" s="6">
        <f t="shared" si="4"/>
        <v>557.51999320000004</v>
      </c>
      <c r="O13" s="6">
        <f t="shared" si="4"/>
        <v>582.23999320000007</v>
      </c>
      <c r="P13" s="6">
        <f t="shared" si="4"/>
        <v>0</v>
      </c>
      <c r="Q13" s="6">
        <f t="shared" ref="Q13" si="6">AVERAGE(Q3:Q12)</f>
        <v>33.999999700000004</v>
      </c>
    </row>
    <row r="14" spans="1:18" x14ac:dyDescent="0.25">
      <c r="A14" t="s">
        <v>1</v>
      </c>
      <c r="B14">
        <f>_xlfn.STDEV.P(B3:B12)</f>
        <v>0</v>
      </c>
      <c r="C14">
        <f t="shared" ref="C14:J14" si="7">_xlfn.STDEV.P(C3:C12)</f>
        <v>0.23999999999999994</v>
      </c>
      <c r="D14">
        <f t="shared" si="7"/>
        <v>0.4799999999999997</v>
      </c>
      <c r="E14">
        <f t="shared" si="7"/>
        <v>0.36660629563635488</v>
      </c>
      <c r="F14">
        <f t="shared" si="7"/>
        <v>3.0609803658305714</v>
      </c>
      <c r="G14">
        <f t="shared" si="7"/>
        <v>0.78383777918684339</v>
      </c>
      <c r="H14">
        <f t="shared" si="7"/>
        <v>5.7799661175479216</v>
      </c>
      <c r="I14">
        <f t="shared" si="7"/>
        <v>33.259319259179328</v>
      </c>
      <c r="J14">
        <f t="shared" si="7"/>
        <v>0</v>
      </c>
      <c r="K14">
        <f t="shared" ref="K14:P14" si="8">_xlfn.STDEV.P(K3:K12)</f>
        <v>3.4733270390218349</v>
      </c>
      <c r="L14">
        <f t="shared" si="8"/>
        <v>33.259319259179328</v>
      </c>
      <c r="M14">
        <f t="shared" si="8"/>
        <v>0.56000000000678307</v>
      </c>
      <c r="N14">
        <f t="shared" si="8"/>
        <v>0.43081155046722597</v>
      </c>
      <c r="O14">
        <f t="shared" si="8"/>
        <v>0.59866496807843428</v>
      </c>
      <c r="P14">
        <f t="shared" si="8"/>
        <v>0</v>
      </c>
      <c r="Q14">
        <f t="shared" ref="Q14" si="9">_xlfn.STDEV.P(Q3:Q12)</f>
        <v>3.4733270390218349</v>
      </c>
      <c r="R14" s="1"/>
    </row>
    <row r="15" spans="1:18" x14ac:dyDescent="0.25">
      <c r="A15" t="s">
        <v>2</v>
      </c>
      <c r="B15" s="2">
        <f>B$2*8</f>
        <v>4.0000610360875868</v>
      </c>
      <c r="C15" s="2">
        <f t="shared" ref="C15:Q15" si="10">C$2*8</f>
        <v>8.000244148075808</v>
      </c>
      <c r="D15" s="2">
        <f t="shared" si="10"/>
        <v>16.000976622108283</v>
      </c>
      <c r="E15" s="2">
        <f t="shared" si="10"/>
        <v>32.003906726895373</v>
      </c>
      <c r="F15" s="2">
        <f t="shared" si="10"/>
        <v>64.015628815628816</v>
      </c>
      <c r="G15" s="2">
        <f t="shared" si="10"/>
        <v>128.06253053248656</v>
      </c>
      <c r="H15" s="2">
        <f t="shared" si="10"/>
        <v>256.25024437927664</v>
      </c>
      <c r="I15" s="2">
        <f t="shared" si="10"/>
        <v>513.0019569471624</v>
      </c>
      <c r="J15" s="2">
        <f t="shared" si="10"/>
        <v>1028.0156862745098</v>
      </c>
      <c r="K15" s="2">
        <f t="shared" si="10"/>
        <v>1069.9755102040817</v>
      </c>
      <c r="L15" s="2">
        <f t="shared" si="10"/>
        <v>513.0019569471624</v>
      </c>
      <c r="M15" s="2">
        <f t="shared" si="10"/>
        <v>534.98775510204086</v>
      </c>
      <c r="N15" s="2">
        <f t="shared" si="10"/>
        <v>557.75319148936171</v>
      </c>
      <c r="O15" s="2">
        <f t="shared" si="10"/>
        <v>582.54222222222222</v>
      </c>
      <c r="P15" s="2">
        <f t="shared" si="10"/>
        <v>609.63720930232557</v>
      </c>
      <c r="Q15" s="2">
        <f t="shared" si="10"/>
        <v>1028.0156862745098</v>
      </c>
    </row>
    <row r="16" spans="1:18" x14ac:dyDescent="0.25">
      <c r="A16" t="s">
        <v>4</v>
      </c>
      <c r="B16">
        <v>0</v>
      </c>
      <c r="C16">
        <v>1</v>
      </c>
      <c r="D16">
        <v>2</v>
      </c>
      <c r="E16">
        <v>3</v>
      </c>
      <c r="F16">
        <v>16</v>
      </c>
      <c r="G16">
        <v>8</v>
      </c>
      <c r="H16">
        <v>28</v>
      </c>
      <c r="I16">
        <v>146</v>
      </c>
      <c r="J16">
        <v>0</v>
      </c>
      <c r="K16">
        <v>316</v>
      </c>
      <c r="L16">
        <v>146</v>
      </c>
      <c r="M16">
        <v>6</v>
      </c>
      <c r="N16">
        <v>3</v>
      </c>
      <c r="O16">
        <v>4</v>
      </c>
      <c r="P16">
        <v>0</v>
      </c>
      <c r="Q16">
        <v>316</v>
      </c>
    </row>
    <row r="17" spans="1:17" x14ac:dyDescent="0.25">
      <c r="A17" t="s">
        <v>5</v>
      </c>
      <c r="B17">
        <f>B16/100*8</f>
        <v>0</v>
      </c>
      <c r="C17">
        <f>C16/100*8</f>
        <v>0.08</v>
      </c>
      <c r="D17">
        <f>D16/100*8</f>
        <v>0.16</v>
      </c>
      <c r="E17">
        <f>E16/100*8</f>
        <v>0.24</v>
      </c>
      <c r="F17">
        <f t="shared" ref="F17:P17" si="11">F16/100*8</f>
        <v>1.28</v>
      </c>
      <c r="G17">
        <f t="shared" si="11"/>
        <v>0.64</v>
      </c>
      <c r="H17">
        <f t="shared" si="11"/>
        <v>2.2400000000000002</v>
      </c>
      <c r="I17">
        <f t="shared" si="11"/>
        <v>11.68</v>
      </c>
      <c r="J17">
        <f t="shared" si="11"/>
        <v>0</v>
      </c>
      <c r="K17">
        <f t="shared" si="11"/>
        <v>25.28</v>
      </c>
      <c r="L17">
        <f t="shared" ref="L17" si="12">L16/100*8</f>
        <v>11.68</v>
      </c>
      <c r="M17">
        <f t="shared" si="11"/>
        <v>0.48</v>
      </c>
      <c r="N17">
        <f t="shared" si="11"/>
        <v>0.24</v>
      </c>
      <c r="O17">
        <f t="shared" si="11"/>
        <v>0.32</v>
      </c>
      <c r="P17">
        <f t="shared" si="11"/>
        <v>0</v>
      </c>
      <c r="Q17">
        <f t="shared" ref="Q17" si="13">Q16/100*8</f>
        <v>25.28</v>
      </c>
    </row>
    <row r="19" spans="1:17" x14ac:dyDescent="0.25">
      <c r="A19" s="5" t="s">
        <v>7</v>
      </c>
      <c r="B19" s="6">
        <v>4</v>
      </c>
      <c r="C19" s="6">
        <v>8</v>
      </c>
      <c r="D19" s="6">
        <v>16</v>
      </c>
      <c r="E19" s="6">
        <v>32</v>
      </c>
      <c r="F19" s="6">
        <v>63.999999000000003</v>
      </c>
      <c r="G19" s="6">
        <v>127.19999799999999</v>
      </c>
      <c r="H19" s="6">
        <v>219.99999600000001</v>
      </c>
      <c r="I19" s="6">
        <v>511.199997</v>
      </c>
      <c r="J19" s="6">
        <v>0</v>
      </c>
      <c r="K19" s="6">
        <v>0</v>
      </c>
      <c r="L19" s="6">
        <v>511.199997</v>
      </c>
      <c r="M19" s="6">
        <v>531.19999900000005</v>
      </c>
      <c r="N19" s="6">
        <v>553.59998800000005</v>
      </c>
      <c r="O19" s="6">
        <v>573.59999800000003</v>
      </c>
      <c r="P19" s="6">
        <v>608.79998899999998</v>
      </c>
      <c r="Q19" s="6">
        <v>0</v>
      </c>
    </row>
    <row r="20" spans="1:17" x14ac:dyDescent="0.25">
      <c r="A20" s="5"/>
      <c r="B20" s="6">
        <v>4</v>
      </c>
      <c r="C20" s="6">
        <v>8</v>
      </c>
      <c r="D20" s="6">
        <v>16</v>
      </c>
      <c r="E20" s="6">
        <v>31.999998999999999</v>
      </c>
      <c r="F20" s="6">
        <v>63.999999000000003</v>
      </c>
      <c r="G20" s="6">
        <v>127.2</v>
      </c>
      <c r="H20" s="6">
        <v>255.199985</v>
      </c>
      <c r="I20" s="6">
        <v>513.59999100000005</v>
      </c>
      <c r="J20" s="6">
        <v>0</v>
      </c>
      <c r="K20" s="6">
        <v>0</v>
      </c>
      <c r="L20" s="6">
        <v>513.59999100000005</v>
      </c>
      <c r="M20" s="6">
        <v>534.39999599999999</v>
      </c>
      <c r="N20" s="6">
        <v>555.20000000000005</v>
      </c>
      <c r="O20" s="6">
        <v>580.79998799999998</v>
      </c>
      <c r="P20" s="6">
        <v>607.19999900000005</v>
      </c>
      <c r="Q20" s="6">
        <v>0</v>
      </c>
    </row>
    <row r="21" spans="1:17" x14ac:dyDescent="0.25">
      <c r="A21" s="5"/>
      <c r="B21" s="6">
        <v>4</v>
      </c>
      <c r="C21" s="6">
        <v>8</v>
      </c>
      <c r="D21" s="6">
        <v>16</v>
      </c>
      <c r="E21" s="6">
        <v>31.2</v>
      </c>
      <c r="F21" s="6">
        <v>62.399999000000001</v>
      </c>
      <c r="G21" s="6">
        <v>127.99999699999999</v>
      </c>
      <c r="H21" s="6">
        <v>255.99999700000001</v>
      </c>
      <c r="I21" s="6">
        <v>512.79999399999997</v>
      </c>
      <c r="J21" s="6">
        <v>0</v>
      </c>
      <c r="K21" s="6">
        <v>0</v>
      </c>
      <c r="L21" s="6">
        <v>512.79999399999997</v>
      </c>
      <c r="M21" s="6">
        <v>533.59999700000003</v>
      </c>
      <c r="N21" s="6">
        <v>552.79999199999997</v>
      </c>
      <c r="O21" s="6">
        <v>580.79999699999996</v>
      </c>
      <c r="P21" s="6">
        <v>607.20000000000005</v>
      </c>
      <c r="Q21" s="6">
        <v>0</v>
      </c>
    </row>
    <row r="22" spans="1:17" x14ac:dyDescent="0.25">
      <c r="A22" s="5"/>
      <c r="B22" s="6">
        <v>4</v>
      </c>
      <c r="C22" s="6">
        <v>8</v>
      </c>
      <c r="D22" s="6">
        <v>16</v>
      </c>
      <c r="E22" s="6">
        <v>31.999998999999999</v>
      </c>
      <c r="F22" s="6">
        <v>64</v>
      </c>
      <c r="G22" s="6">
        <v>128</v>
      </c>
      <c r="H22" s="6">
        <v>254.39999700000001</v>
      </c>
      <c r="I22" s="6">
        <v>512.79999399999997</v>
      </c>
      <c r="J22" s="6">
        <v>0</v>
      </c>
      <c r="K22" s="6">
        <v>0</v>
      </c>
      <c r="L22" s="6">
        <v>512.79999399999997</v>
      </c>
      <c r="M22" s="6">
        <v>532.79999099999998</v>
      </c>
      <c r="N22" s="6">
        <v>549.59999200000004</v>
      </c>
      <c r="O22" s="6">
        <v>579.99998800000003</v>
      </c>
      <c r="P22" s="6">
        <v>0</v>
      </c>
      <c r="Q22" s="6">
        <v>0</v>
      </c>
    </row>
    <row r="23" spans="1:17" x14ac:dyDescent="0.25">
      <c r="A23" s="5"/>
      <c r="B23" s="6">
        <v>4</v>
      </c>
      <c r="C23" s="6">
        <v>8</v>
      </c>
      <c r="D23" s="6">
        <v>16</v>
      </c>
      <c r="E23" s="6">
        <v>32</v>
      </c>
      <c r="F23" s="6">
        <v>63.999999000000003</v>
      </c>
      <c r="G23" s="6">
        <v>127.19999900000001</v>
      </c>
      <c r="H23" s="6">
        <v>249.6</v>
      </c>
      <c r="I23" s="6">
        <v>511.99999700000001</v>
      </c>
      <c r="J23" s="6">
        <v>0</v>
      </c>
      <c r="K23" s="6">
        <v>0</v>
      </c>
      <c r="L23" s="6">
        <v>511.99999700000001</v>
      </c>
      <c r="M23" s="6">
        <v>532.79999499999997</v>
      </c>
      <c r="N23" s="6">
        <v>551.99998800000003</v>
      </c>
      <c r="O23" s="6">
        <v>578.39998900000001</v>
      </c>
      <c r="P23" s="6">
        <v>0</v>
      </c>
      <c r="Q23" s="6">
        <v>0</v>
      </c>
    </row>
    <row r="24" spans="1:17" x14ac:dyDescent="0.25">
      <c r="A24" s="5"/>
      <c r="B24" s="6">
        <v>4</v>
      </c>
      <c r="C24" s="6">
        <v>8</v>
      </c>
      <c r="D24" s="6">
        <v>16</v>
      </c>
      <c r="E24" s="6">
        <v>32</v>
      </c>
      <c r="F24" s="6">
        <v>64</v>
      </c>
      <c r="G24" s="6">
        <v>127.19999799999999</v>
      </c>
      <c r="H24" s="6">
        <v>256.79999500000002</v>
      </c>
      <c r="I24" s="6">
        <v>511.99999200000002</v>
      </c>
      <c r="J24" s="6">
        <v>0</v>
      </c>
      <c r="K24" s="6">
        <v>0</v>
      </c>
      <c r="L24" s="6">
        <v>511.99999200000002</v>
      </c>
      <c r="M24" s="6">
        <v>533.59999400000004</v>
      </c>
      <c r="N24" s="6">
        <v>556.79999199999997</v>
      </c>
      <c r="O24" s="6">
        <v>579.19998699999996</v>
      </c>
      <c r="P24" s="6">
        <v>0</v>
      </c>
      <c r="Q24" s="6">
        <v>0</v>
      </c>
    </row>
    <row r="25" spans="1:17" x14ac:dyDescent="0.25">
      <c r="A25" s="5"/>
      <c r="B25" s="6">
        <v>3.2</v>
      </c>
      <c r="C25" s="6">
        <v>8</v>
      </c>
      <c r="D25" s="6">
        <v>16</v>
      </c>
      <c r="E25" s="6">
        <v>32</v>
      </c>
      <c r="F25" s="6">
        <v>63.199998999999998</v>
      </c>
      <c r="G25" s="6">
        <v>126.399998</v>
      </c>
      <c r="H25" s="6">
        <v>253.599998</v>
      </c>
      <c r="I25" s="6">
        <v>512.79999199999997</v>
      </c>
      <c r="J25" s="6">
        <v>0</v>
      </c>
      <c r="K25" s="6">
        <v>0</v>
      </c>
      <c r="L25" s="6">
        <v>512.79999199999997</v>
      </c>
      <c r="M25" s="6">
        <v>533.59999500000004</v>
      </c>
      <c r="N25" s="6">
        <v>555.19999600000006</v>
      </c>
      <c r="O25" s="6">
        <v>580.79998999999998</v>
      </c>
      <c r="P25" s="6">
        <v>0</v>
      </c>
      <c r="Q25" s="6">
        <v>0</v>
      </c>
    </row>
    <row r="26" spans="1:17" x14ac:dyDescent="0.25">
      <c r="A26" s="5"/>
      <c r="B26" s="6">
        <v>4</v>
      </c>
      <c r="C26" s="6">
        <v>8</v>
      </c>
      <c r="D26" s="6">
        <v>16</v>
      </c>
      <c r="E26" s="6">
        <v>31.2</v>
      </c>
      <c r="F26" s="6">
        <v>63.199998999999998</v>
      </c>
      <c r="G26" s="6">
        <v>126.399998</v>
      </c>
      <c r="H26" s="6">
        <v>255.199996</v>
      </c>
      <c r="I26" s="6">
        <v>511.19999799999999</v>
      </c>
      <c r="J26" s="6">
        <v>0</v>
      </c>
      <c r="K26" s="6">
        <v>0</v>
      </c>
      <c r="L26" s="6">
        <v>511.19999799999999</v>
      </c>
      <c r="M26" s="6">
        <v>533.59999400000004</v>
      </c>
      <c r="N26" s="6">
        <v>555.99999500000001</v>
      </c>
      <c r="O26" s="6">
        <v>582.399992</v>
      </c>
      <c r="P26" s="6">
        <v>0</v>
      </c>
      <c r="Q26" s="6">
        <v>0</v>
      </c>
    </row>
    <row r="27" spans="1:17" x14ac:dyDescent="0.25">
      <c r="A27" s="5"/>
      <c r="B27" s="6">
        <v>4</v>
      </c>
      <c r="C27" s="6">
        <v>8</v>
      </c>
      <c r="D27" s="6">
        <v>16</v>
      </c>
      <c r="E27" s="6">
        <v>31.999998999999999</v>
      </c>
      <c r="F27" s="6">
        <v>64</v>
      </c>
      <c r="G27" s="6">
        <v>127.19999799999999</v>
      </c>
      <c r="H27" s="6">
        <v>251.19999899999999</v>
      </c>
      <c r="I27" s="6">
        <v>509.59999800000003</v>
      </c>
      <c r="J27" s="6">
        <v>0</v>
      </c>
      <c r="K27" s="6">
        <v>0</v>
      </c>
      <c r="L27" s="6">
        <v>509.59999800000003</v>
      </c>
      <c r="M27" s="6">
        <v>532.79999299999997</v>
      </c>
      <c r="N27" s="6">
        <v>555.19998799999996</v>
      </c>
      <c r="O27" s="6">
        <v>580.79999199999997</v>
      </c>
      <c r="P27" s="6">
        <v>0</v>
      </c>
      <c r="Q27" s="6">
        <v>0</v>
      </c>
    </row>
    <row r="28" spans="1:17" x14ac:dyDescent="0.25">
      <c r="A28" s="5"/>
      <c r="B28" s="6">
        <v>4</v>
      </c>
      <c r="C28" s="6">
        <v>8</v>
      </c>
      <c r="D28" s="6">
        <v>12.8</v>
      </c>
      <c r="E28" s="6">
        <v>24.8</v>
      </c>
      <c r="F28" s="6">
        <v>63.999999000000003</v>
      </c>
      <c r="G28" s="6">
        <v>99.999998000000005</v>
      </c>
      <c r="H28" s="6">
        <v>254.4</v>
      </c>
      <c r="I28" s="6">
        <v>511.199994</v>
      </c>
      <c r="J28" s="6">
        <v>0</v>
      </c>
      <c r="K28" s="6">
        <v>0</v>
      </c>
      <c r="L28" s="6">
        <v>511.199994</v>
      </c>
      <c r="M28" s="6">
        <v>445.59999099999999</v>
      </c>
      <c r="N28" s="6">
        <v>517.6</v>
      </c>
      <c r="O28" s="6">
        <v>536.79999499999997</v>
      </c>
      <c r="P28" s="6">
        <v>0</v>
      </c>
      <c r="Q28" s="6">
        <v>0</v>
      </c>
    </row>
    <row r="29" spans="1:17" x14ac:dyDescent="0.25">
      <c r="A29" t="s">
        <v>0</v>
      </c>
      <c r="B29" s="6">
        <f>AVERAGE(B19:B28)</f>
        <v>3.9200000000000004</v>
      </c>
      <c r="C29" s="6">
        <f t="shared" ref="C29:P29" si="14">AVERAGE(C19:C28)</f>
        <v>8</v>
      </c>
      <c r="D29" s="6">
        <f t="shared" si="14"/>
        <v>15.680000000000001</v>
      </c>
      <c r="E29" s="6">
        <f t="shared" si="14"/>
        <v>31.119999700000001</v>
      </c>
      <c r="F29" s="6">
        <f t="shared" si="14"/>
        <v>63.679999299999999</v>
      </c>
      <c r="G29" s="6">
        <f t="shared" si="14"/>
        <v>124.4799984</v>
      </c>
      <c r="H29" s="6">
        <f t="shared" si="14"/>
        <v>250.63999630000004</v>
      </c>
      <c r="I29" s="6">
        <f t="shared" si="14"/>
        <v>511.9199946999999</v>
      </c>
      <c r="J29" s="6">
        <f t="shared" si="14"/>
        <v>0</v>
      </c>
      <c r="K29" s="6">
        <f t="shared" si="14"/>
        <v>0</v>
      </c>
      <c r="L29" s="6">
        <f t="shared" ref="L29" si="15">AVERAGE(L19:L28)</f>
        <v>511.9199946999999</v>
      </c>
      <c r="M29" s="6">
        <f t="shared" si="14"/>
        <v>524.39999449999993</v>
      </c>
      <c r="N29" s="6">
        <f t="shared" si="14"/>
        <v>550.39999310000007</v>
      </c>
      <c r="O29" s="6">
        <f t="shared" si="14"/>
        <v>575.35999160000006</v>
      </c>
      <c r="P29" s="6">
        <f t="shared" si="14"/>
        <v>182.31999880000001</v>
      </c>
      <c r="Q29" s="6">
        <f t="shared" ref="Q29" si="16">AVERAGE(Q19:Q28)</f>
        <v>0</v>
      </c>
    </row>
    <row r="30" spans="1:17" x14ac:dyDescent="0.25">
      <c r="A30" t="s">
        <v>1</v>
      </c>
      <c r="B30">
        <f>_xlfn.STDEV.P(B19:B28)</f>
        <v>0.23999999999999996</v>
      </c>
      <c r="C30">
        <f t="shared" ref="C30:J30" si="17">_xlfn.STDEV.P(C19:C28)</f>
        <v>0</v>
      </c>
      <c r="D30">
        <f t="shared" si="17"/>
        <v>0.95999999999999974</v>
      </c>
      <c r="E30">
        <f t="shared" si="17"/>
        <v>2.1301641889770395</v>
      </c>
      <c r="F30">
        <f t="shared" si="17"/>
        <v>0.53066014736383837</v>
      </c>
      <c r="G30">
        <f t="shared" si="17"/>
        <v>8.175671369129315</v>
      </c>
      <c r="H30">
        <f t="shared" si="17"/>
        <v>10.418752048878829</v>
      </c>
      <c r="I30">
        <f t="shared" si="17"/>
        <v>1.0998162537470513</v>
      </c>
      <c r="J30">
        <f t="shared" si="17"/>
        <v>0</v>
      </c>
      <c r="K30">
        <f t="shared" ref="K30:P30" si="18">_xlfn.STDEV.P(K19:K28)</f>
        <v>0</v>
      </c>
      <c r="L30">
        <f t="shared" si="18"/>
        <v>1.0998162537470513</v>
      </c>
      <c r="M30">
        <f t="shared" si="18"/>
        <v>26.279118333764661</v>
      </c>
      <c r="N30">
        <f t="shared" si="18"/>
        <v>11.119710190468941</v>
      </c>
      <c r="O30">
        <f t="shared" si="18"/>
        <v>13.05152727798605</v>
      </c>
      <c r="P30">
        <f t="shared" si="18"/>
        <v>278.49870480267589</v>
      </c>
      <c r="Q30">
        <f t="shared" ref="Q30" si="19">_xlfn.STDEV.P(Q19:Q28)</f>
        <v>0</v>
      </c>
    </row>
    <row r="31" spans="1:17" x14ac:dyDescent="0.25">
      <c r="A31" t="s">
        <v>2</v>
      </c>
      <c r="B31" s="2">
        <f>B$2*8</f>
        <v>4.0000610360875868</v>
      </c>
      <c r="C31" s="2">
        <f t="shared" ref="C31:Q31" si="20">C$2*8</f>
        <v>8.000244148075808</v>
      </c>
      <c r="D31" s="2">
        <f t="shared" si="20"/>
        <v>16.000976622108283</v>
      </c>
      <c r="E31" s="2">
        <f t="shared" si="20"/>
        <v>32.003906726895373</v>
      </c>
      <c r="F31" s="2">
        <f t="shared" si="20"/>
        <v>64.015628815628816</v>
      </c>
      <c r="G31" s="2">
        <f t="shared" si="20"/>
        <v>128.06253053248656</v>
      </c>
      <c r="H31" s="2">
        <f t="shared" si="20"/>
        <v>256.25024437927664</v>
      </c>
      <c r="I31" s="2">
        <f t="shared" si="20"/>
        <v>513.0019569471624</v>
      </c>
      <c r="J31" s="2">
        <f t="shared" si="20"/>
        <v>1028.0156862745098</v>
      </c>
      <c r="K31" s="2">
        <f t="shared" si="20"/>
        <v>1069.9755102040817</v>
      </c>
      <c r="L31" s="2">
        <f t="shared" si="20"/>
        <v>513.0019569471624</v>
      </c>
      <c r="M31" s="2">
        <f t="shared" si="20"/>
        <v>534.98775510204086</v>
      </c>
      <c r="N31" s="2">
        <f t="shared" si="20"/>
        <v>557.75319148936171</v>
      </c>
      <c r="O31" s="2">
        <f t="shared" si="20"/>
        <v>582.54222222222222</v>
      </c>
      <c r="P31" s="2">
        <f t="shared" si="20"/>
        <v>609.63720930232557</v>
      </c>
      <c r="Q31" s="2">
        <f t="shared" si="20"/>
        <v>1028.0156862745098</v>
      </c>
    </row>
    <row r="32" spans="1:17" x14ac:dyDescent="0.25">
      <c r="A32" t="s">
        <v>4</v>
      </c>
      <c r="B32">
        <v>0</v>
      </c>
      <c r="C32">
        <v>0</v>
      </c>
      <c r="D32">
        <v>0</v>
      </c>
      <c r="E32">
        <v>5</v>
      </c>
      <c r="F32">
        <v>1</v>
      </c>
      <c r="G32">
        <v>2</v>
      </c>
      <c r="H32">
        <v>6</v>
      </c>
      <c r="I32">
        <v>12</v>
      </c>
      <c r="J32">
        <v>18</v>
      </c>
      <c r="K32">
        <v>25</v>
      </c>
      <c r="L32">
        <v>12</v>
      </c>
      <c r="M32">
        <v>24</v>
      </c>
      <c r="N32">
        <v>63</v>
      </c>
      <c r="O32">
        <v>47</v>
      </c>
      <c r="P32">
        <v>45</v>
      </c>
      <c r="Q32">
        <v>25</v>
      </c>
    </row>
    <row r="33" spans="1:17" x14ac:dyDescent="0.25">
      <c r="A33" t="s">
        <v>5</v>
      </c>
      <c r="B33">
        <f>B32/100*8</f>
        <v>0</v>
      </c>
      <c r="C33">
        <f>C32/100*8</f>
        <v>0</v>
      </c>
      <c r="D33">
        <f>D32/100*8</f>
        <v>0</v>
      </c>
      <c r="E33">
        <f>E32/100*8</f>
        <v>0.4</v>
      </c>
      <c r="F33">
        <f t="shared" ref="F33:J33" si="21">F32/100*8</f>
        <v>0.08</v>
      </c>
      <c r="G33">
        <f t="shared" si="21"/>
        <v>0.16</v>
      </c>
      <c r="H33">
        <f t="shared" si="21"/>
        <v>0.48</v>
      </c>
      <c r="I33">
        <f t="shared" si="21"/>
        <v>0.96</v>
      </c>
      <c r="J33">
        <f t="shared" si="21"/>
        <v>1.44</v>
      </c>
      <c r="K33">
        <f t="shared" ref="K33:P33" si="22">K32/100*8</f>
        <v>2</v>
      </c>
      <c r="L33">
        <f t="shared" si="22"/>
        <v>0.96</v>
      </c>
      <c r="M33">
        <f t="shared" si="22"/>
        <v>1.92</v>
      </c>
      <c r="N33">
        <f t="shared" si="22"/>
        <v>5.04</v>
      </c>
      <c r="O33">
        <f t="shared" si="22"/>
        <v>3.76</v>
      </c>
      <c r="P33">
        <f t="shared" si="22"/>
        <v>3.6</v>
      </c>
      <c r="Q33">
        <f t="shared" ref="Q33" si="23">Q32/100*8</f>
        <v>2</v>
      </c>
    </row>
  </sheetData>
  <mergeCells count="2">
    <mergeCell ref="A3:A12"/>
    <mergeCell ref="A19:A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J9" sqref="J9"/>
    </sheetView>
  </sheetViews>
  <sheetFormatPr defaultRowHeight="15" x14ac:dyDescent="0.25"/>
  <cols>
    <col min="2" max="2" width="12" bestFit="1" customWidth="1"/>
    <col min="7" max="7" width="11.140625" bestFit="1" customWidth="1"/>
  </cols>
  <sheetData>
    <row r="1" spans="1:20" x14ac:dyDescent="0.25">
      <c r="B1">
        <v>65535</v>
      </c>
      <c r="C1">
        <f>_xlfn.BITRSHIFT(B1,1)</f>
        <v>32767</v>
      </c>
      <c r="D1">
        <f t="shared" ref="D1:I1" si="0">_xlfn.BITRSHIFT(C1,1)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256</v>
      </c>
      <c r="K1">
        <v>164</v>
      </c>
      <c r="L1">
        <f>J1-10</f>
        <v>246</v>
      </c>
      <c r="M1">
        <f t="shared" ref="M1:S1" si="1">L1-10</f>
        <v>236</v>
      </c>
      <c r="N1">
        <f t="shared" si="1"/>
        <v>226</v>
      </c>
      <c r="O1">
        <f t="shared" si="1"/>
        <v>216</v>
      </c>
      <c r="P1">
        <f t="shared" si="1"/>
        <v>206</v>
      </c>
      <c r="Q1">
        <f t="shared" si="1"/>
        <v>196</v>
      </c>
      <c r="R1">
        <f t="shared" si="1"/>
        <v>186</v>
      </c>
      <c r="S1">
        <f t="shared" si="1"/>
        <v>176</v>
      </c>
      <c r="T1">
        <v>164</v>
      </c>
    </row>
    <row r="2" spans="1:20" x14ac:dyDescent="0.25">
      <c r="B2">
        <f>32768/B1</f>
        <v>0.50000762951094835</v>
      </c>
      <c r="C2">
        <f t="shared" ref="C2:R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</v>
      </c>
      <c r="K2">
        <f>32768/K1</f>
        <v>199.80487804878049</v>
      </c>
      <c r="L2">
        <f t="shared" si="2"/>
        <v>133.20325203252034</v>
      </c>
      <c r="M2">
        <f t="shared" si="2"/>
        <v>138.84745762711864</v>
      </c>
      <c r="N2">
        <f t="shared" si="2"/>
        <v>144.99115044247787</v>
      </c>
      <c r="O2">
        <f t="shared" si="2"/>
        <v>151.7037037037037</v>
      </c>
      <c r="P2">
        <f t="shared" si="2"/>
        <v>159.06796116504853</v>
      </c>
      <c r="Q2">
        <f t="shared" si="2"/>
        <v>167.18367346938774</v>
      </c>
      <c r="R2">
        <f t="shared" si="2"/>
        <v>176.1720430107527</v>
      </c>
      <c r="S2">
        <f>32768/S1</f>
        <v>186.18181818181819</v>
      </c>
      <c r="T2">
        <f>32768/T1</f>
        <v>199.80487804878049</v>
      </c>
    </row>
    <row r="3" spans="1:20" x14ac:dyDescent="0.25">
      <c r="B3" s="1">
        <v>4</v>
      </c>
      <c r="C3" s="1">
        <v>4</v>
      </c>
      <c r="D3" s="1">
        <v>14.4</v>
      </c>
      <c r="E3" s="1">
        <v>32</v>
      </c>
      <c r="F3" s="1">
        <v>63.2</v>
      </c>
      <c r="G3" s="1">
        <v>125.599999</v>
      </c>
      <c r="H3" s="1">
        <v>255.199997</v>
      </c>
      <c r="I3" s="1">
        <v>510.39999899999998</v>
      </c>
      <c r="J3" s="1">
        <v>456.79999299999997</v>
      </c>
      <c r="K3">
        <v>45.6</v>
      </c>
      <c r="L3">
        <v>23.2</v>
      </c>
      <c r="M3">
        <v>2.4</v>
      </c>
      <c r="N3">
        <v>29.599974</v>
      </c>
      <c r="O3">
        <v>0.8</v>
      </c>
      <c r="P3">
        <v>0.8</v>
      </c>
      <c r="Q3">
        <v>0</v>
      </c>
      <c r="R3">
        <v>130.39999900000001</v>
      </c>
      <c r="S3">
        <v>154.39999700000001</v>
      </c>
      <c r="T3">
        <v>45.6</v>
      </c>
    </row>
    <row r="4" spans="1:20" x14ac:dyDescent="0.25">
      <c r="B4" s="1">
        <v>4</v>
      </c>
      <c r="C4" s="1">
        <v>8</v>
      </c>
      <c r="D4" s="1">
        <v>14.4</v>
      </c>
      <c r="E4" s="1">
        <v>32</v>
      </c>
      <c r="F4" s="1">
        <v>63.2</v>
      </c>
      <c r="G4" s="1">
        <v>127.19999900000001</v>
      </c>
      <c r="H4" s="1">
        <v>252.79999900000001</v>
      </c>
      <c r="I4" s="1">
        <v>508</v>
      </c>
      <c r="J4" s="1">
        <v>507.199995</v>
      </c>
      <c r="K4">
        <v>0</v>
      </c>
      <c r="L4">
        <v>22.4</v>
      </c>
      <c r="M4">
        <v>2.4</v>
      </c>
      <c r="N4">
        <v>28.8</v>
      </c>
      <c r="O4">
        <v>0</v>
      </c>
      <c r="P4">
        <v>0</v>
      </c>
      <c r="Q4">
        <v>0</v>
      </c>
      <c r="R4">
        <v>0.8</v>
      </c>
      <c r="S4">
        <v>0</v>
      </c>
      <c r="T4">
        <v>0</v>
      </c>
    </row>
    <row r="5" spans="1:20" x14ac:dyDescent="0.25">
      <c r="B5" s="1">
        <v>4</v>
      </c>
      <c r="C5" s="1">
        <v>8</v>
      </c>
      <c r="D5" s="1">
        <v>15.2</v>
      </c>
      <c r="E5" s="1">
        <v>32</v>
      </c>
      <c r="F5" s="1">
        <v>63.999999000000003</v>
      </c>
      <c r="G5" s="1">
        <v>128</v>
      </c>
      <c r="H5" s="1">
        <v>253.59999500000001</v>
      </c>
      <c r="I5" s="1">
        <v>508.79999800000002</v>
      </c>
      <c r="J5" s="1">
        <v>471.199996</v>
      </c>
      <c r="K5">
        <v>39.999999000000003</v>
      </c>
      <c r="L5">
        <v>28</v>
      </c>
      <c r="M5">
        <v>0.8</v>
      </c>
      <c r="N5">
        <v>28.8</v>
      </c>
      <c r="O5">
        <v>0</v>
      </c>
      <c r="P5">
        <v>0.8</v>
      </c>
      <c r="Q5">
        <v>0</v>
      </c>
      <c r="R5">
        <v>113.599999</v>
      </c>
      <c r="S5">
        <v>139.99999800000001</v>
      </c>
      <c r="T5">
        <v>39.999999000000003</v>
      </c>
    </row>
    <row r="6" spans="1:20" x14ac:dyDescent="0.25">
      <c r="B6" s="1">
        <v>4</v>
      </c>
      <c r="C6" s="1">
        <v>8</v>
      </c>
      <c r="D6" s="1">
        <v>16</v>
      </c>
      <c r="E6" s="1">
        <v>31.2</v>
      </c>
      <c r="F6" s="1">
        <v>62.4</v>
      </c>
      <c r="G6" s="1">
        <v>125.599999</v>
      </c>
      <c r="H6" s="1">
        <v>255.99999600000001</v>
      </c>
      <c r="I6" s="1">
        <v>509.59999199999999</v>
      </c>
      <c r="J6" s="1">
        <v>511.99999300000002</v>
      </c>
      <c r="K6">
        <v>0</v>
      </c>
      <c r="L6">
        <v>23.2</v>
      </c>
      <c r="M6">
        <v>1.6</v>
      </c>
      <c r="N6">
        <v>28.8</v>
      </c>
      <c r="O6">
        <v>0</v>
      </c>
      <c r="P6">
        <v>0</v>
      </c>
      <c r="Q6">
        <v>0</v>
      </c>
      <c r="R6">
        <v>2.4</v>
      </c>
      <c r="S6">
        <v>119.19999900000001</v>
      </c>
      <c r="T6">
        <v>0</v>
      </c>
    </row>
    <row r="7" spans="1:20" x14ac:dyDescent="0.25">
      <c r="B7" s="1">
        <v>4</v>
      </c>
      <c r="C7" s="1">
        <v>8</v>
      </c>
      <c r="D7" s="1">
        <v>15.2</v>
      </c>
      <c r="E7" s="1">
        <v>32</v>
      </c>
      <c r="F7" s="1">
        <v>63.999999000000003</v>
      </c>
      <c r="G7" s="1">
        <v>127.999999</v>
      </c>
      <c r="H7" s="1">
        <v>255.19999799999999</v>
      </c>
      <c r="I7" s="1">
        <v>508.8</v>
      </c>
      <c r="J7" s="1">
        <v>510.39999299999999</v>
      </c>
      <c r="K7">
        <v>16</v>
      </c>
      <c r="L7">
        <v>23.2</v>
      </c>
      <c r="M7">
        <v>1.6</v>
      </c>
      <c r="N7">
        <v>28.8</v>
      </c>
      <c r="O7">
        <v>0</v>
      </c>
      <c r="P7">
        <v>1.6</v>
      </c>
      <c r="Q7">
        <v>0</v>
      </c>
      <c r="R7">
        <v>132.79999699999999</v>
      </c>
      <c r="S7">
        <v>120.799999</v>
      </c>
      <c r="T7">
        <v>16</v>
      </c>
    </row>
    <row r="8" spans="1:20" x14ac:dyDescent="0.25">
      <c r="B8" s="1">
        <v>4</v>
      </c>
      <c r="C8" s="1">
        <v>8</v>
      </c>
      <c r="D8" s="1">
        <v>16</v>
      </c>
      <c r="E8" s="1">
        <v>32</v>
      </c>
      <c r="F8" s="1">
        <v>63.999999000000003</v>
      </c>
      <c r="G8" s="1">
        <v>126.399998</v>
      </c>
      <c r="H8" s="1">
        <v>255.199997</v>
      </c>
      <c r="I8" s="1">
        <v>508.79999099999998</v>
      </c>
      <c r="J8" s="1">
        <v>512.79999899999996</v>
      </c>
      <c r="K8">
        <v>0</v>
      </c>
      <c r="L8">
        <v>23.2</v>
      </c>
      <c r="M8">
        <v>4.8</v>
      </c>
      <c r="N8">
        <v>28.799999</v>
      </c>
      <c r="O8">
        <v>0.8</v>
      </c>
      <c r="P8">
        <v>1.6</v>
      </c>
      <c r="Q8">
        <v>0</v>
      </c>
      <c r="R8">
        <v>0</v>
      </c>
      <c r="S8">
        <v>98.399998999999994</v>
      </c>
      <c r="T8">
        <v>0</v>
      </c>
    </row>
    <row r="9" spans="1:20" x14ac:dyDescent="0.25">
      <c r="B9" s="1">
        <v>4</v>
      </c>
      <c r="C9" s="1">
        <v>8</v>
      </c>
      <c r="D9" s="1">
        <v>16</v>
      </c>
      <c r="E9" s="1">
        <v>31.2</v>
      </c>
      <c r="F9" s="1">
        <v>63.199998999999998</v>
      </c>
      <c r="G9" s="1">
        <v>126.39999899999999</v>
      </c>
      <c r="H9" s="1">
        <v>254.39999900000001</v>
      </c>
      <c r="I9" s="1">
        <v>511.99999000000003</v>
      </c>
      <c r="J9" s="1">
        <v>512.79999199999997</v>
      </c>
      <c r="K9">
        <v>33.6</v>
      </c>
      <c r="L9">
        <v>20</v>
      </c>
      <c r="M9">
        <v>4</v>
      </c>
      <c r="N9">
        <v>28.8</v>
      </c>
      <c r="O9">
        <v>1.6</v>
      </c>
      <c r="P9">
        <v>1.6</v>
      </c>
      <c r="Q9">
        <v>0</v>
      </c>
      <c r="R9">
        <v>126.39999899999999</v>
      </c>
      <c r="S9">
        <v>97.599998999999997</v>
      </c>
      <c r="T9">
        <v>33.6</v>
      </c>
    </row>
    <row r="10" spans="1:20" x14ac:dyDescent="0.25">
      <c r="B10" s="1">
        <v>4</v>
      </c>
      <c r="C10" s="1">
        <v>8</v>
      </c>
      <c r="D10" s="1">
        <v>16</v>
      </c>
      <c r="E10" s="1">
        <v>32</v>
      </c>
      <c r="F10" s="1">
        <v>63.999999000000003</v>
      </c>
      <c r="G10" s="1">
        <v>126.399997</v>
      </c>
      <c r="H10" s="1">
        <v>255.199997</v>
      </c>
      <c r="I10" s="1">
        <v>504.79999199999997</v>
      </c>
      <c r="J10" s="1">
        <v>511.99999600000001</v>
      </c>
      <c r="K10">
        <v>0</v>
      </c>
      <c r="L10">
        <v>23.2</v>
      </c>
      <c r="M10">
        <v>3.2</v>
      </c>
      <c r="N10">
        <v>29.6</v>
      </c>
      <c r="O10">
        <v>0</v>
      </c>
      <c r="P10">
        <v>0</v>
      </c>
      <c r="Q10">
        <v>0</v>
      </c>
      <c r="R10">
        <v>0</v>
      </c>
      <c r="S10">
        <v>126.39999899999999</v>
      </c>
      <c r="T10">
        <v>0</v>
      </c>
    </row>
    <row r="11" spans="1:20" x14ac:dyDescent="0.25">
      <c r="B11" s="1">
        <v>4</v>
      </c>
      <c r="C11" s="1">
        <v>8</v>
      </c>
      <c r="D11" s="1">
        <v>16</v>
      </c>
      <c r="E11" s="1">
        <v>31.2</v>
      </c>
      <c r="F11" s="1">
        <v>64</v>
      </c>
      <c r="G11" s="1">
        <v>127.99999699999999</v>
      </c>
      <c r="H11" s="1">
        <v>252.79999599999999</v>
      </c>
      <c r="I11" s="1">
        <v>507.19999300000001</v>
      </c>
      <c r="J11" s="1">
        <v>512.79999399999997</v>
      </c>
      <c r="K11">
        <v>43.199998999999998</v>
      </c>
      <c r="L11">
        <v>19.2</v>
      </c>
      <c r="M11">
        <v>3.2</v>
      </c>
      <c r="N11">
        <v>28.8</v>
      </c>
      <c r="O11">
        <v>0</v>
      </c>
      <c r="P11">
        <v>0.8</v>
      </c>
      <c r="Q11">
        <v>0</v>
      </c>
      <c r="R11">
        <v>101.6</v>
      </c>
      <c r="S11">
        <v>93.599998999999997</v>
      </c>
      <c r="T11">
        <v>43.199998999999998</v>
      </c>
    </row>
    <row r="12" spans="1:20" x14ac:dyDescent="0.25">
      <c r="B12" s="1">
        <v>4</v>
      </c>
      <c r="C12" s="1">
        <v>8</v>
      </c>
      <c r="D12" s="1">
        <v>16</v>
      </c>
      <c r="E12" s="1">
        <v>31.999998999999999</v>
      </c>
      <c r="F12" s="1">
        <v>63.2</v>
      </c>
      <c r="G12" s="1">
        <v>126.399998</v>
      </c>
      <c r="H12" s="1">
        <v>255.99999500000001</v>
      </c>
      <c r="I12" s="1">
        <v>507.199994</v>
      </c>
      <c r="J12" s="1">
        <v>511.199994</v>
      </c>
      <c r="K12">
        <v>0</v>
      </c>
      <c r="L12">
        <v>23.2</v>
      </c>
      <c r="M12">
        <v>3.2</v>
      </c>
      <c r="N12">
        <v>28.8</v>
      </c>
      <c r="O12">
        <v>0.8</v>
      </c>
      <c r="P12">
        <v>0.8</v>
      </c>
      <c r="Q12">
        <v>0</v>
      </c>
      <c r="R12">
        <v>0</v>
      </c>
      <c r="S12">
        <v>102.39999899999999</v>
      </c>
      <c r="T12">
        <v>0</v>
      </c>
    </row>
    <row r="13" spans="1:20" x14ac:dyDescent="0.25">
      <c r="A13" t="s">
        <v>0</v>
      </c>
      <c r="B13" s="1">
        <f>AVERAGE(B3:B12)</f>
        <v>4</v>
      </c>
      <c r="C13" s="1">
        <f t="shared" ref="C13:R13" si="3">AVERAGE(C3:C12)</f>
        <v>7.6</v>
      </c>
      <c r="D13" s="1">
        <f t="shared" si="3"/>
        <v>15.52</v>
      </c>
      <c r="E13" s="1">
        <f t="shared" si="3"/>
        <v>31.759999899999997</v>
      </c>
      <c r="F13" s="1">
        <f t="shared" si="3"/>
        <v>63.519999500000004</v>
      </c>
      <c r="G13" s="1">
        <f t="shared" si="3"/>
        <v>126.79999849999999</v>
      </c>
      <c r="H13" s="1">
        <f t="shared" si="3"/>
        <v>254.6399969</v>
      </c>
      <c r="I13" s="1">
        <f t="shared" si="3"/>
        <v>508.55999489999994</v>
      </c>
      <c r="J13" s="1">
        <f t="shared" si="3"/>
        <v>501.91999449999992</v>
      </c>
      <c r="K13" s="1">
        <f>AVERAGE(K3:K12)</f>
        <v>17.839999799999998</v>
      </c>
      <c r="L13" s="1">
        <f t="shared" si="3"/>
        <v>22.879999999999995</v>
      </c>
      <c r="M13" s="1">
        <f t="shared" si="3"/>
        <v>2.7199999999999998</v>
      </c>
      <c r="N13" s="1">
        <f t="shared" si="3"/>
        <v>28.959997299999998</v>
      </c>
      <c r="O13" s="1">
        <f t="shared" si="3"/>
        <v>0.4</v>
      </c>
      <c r="P13" s="1">
        <f t="shared" si="3"/>
        <v>0.8</v>
      </c>
      <c r="Q13" s="1">
        <f t="shared" si="3"/>
        <v>0</v>
      </c>
      <c r="R13" s="1">
        <f t="shared" si="3"/>
        <v>60.799999400000004</v>
      </c>
      <c r="S13" s="1">
        <f>AVERAGE(S3:S12)</f>
        <v>105.2799988</v>
      </c>
      <c r="T13" s="1">
        <f>AVERAGE(T3:T12)</f>
        <v>17.839999799999998</v>
      </c>
    </row>
    <row r="14" spans="1:20" x14ac:dyDescent="0.25">
      <c r="A14" t="s">
        <v>1</v>
      </c>
      <c r="B14">
        <f>_xlfn.STDEV.P(B3:B12)</f>
        <v>0</v>
      </c>
      <c r="C14">
        <f t="shared" ref="C14:R14" si="4">_xlfn.STDEV.P(C3:C12)</f>
        <v>1.2</v>
      </c>
      <c r="D14">
        <f t="shared" si="4"/>
        <v>0.6399999999999999</v>
      </c>
      <c r="E14">
        <f t="shared" si="4"/>
        <v>0.36660599013121731</v>
      </c>
      <c r="F14">
        <f t="shared" si="4"/>
        <v>0.53065966494567007</v>
      </c>
      <c r="G14">
        <f t="shared" si="4"/>
        <v>0.89442723572175054</v>
      </c>
      <c r="H14">
        <f t="shared" si="4"/>
        <v>1.1341954187889713</v>
      </c>
      <c r="I14">
        <f t="shared" si="4"/>
        <v>1.8607525660371702</v>
      </c>
      <c r="J14">
        <f t="shared" si="4"/>
        <v>19.297087983423921</v>
      </c>
      <c r="K14">
        <f>_xlfn.STDEV.P(K3:K12)</f>
        <v>19.359503880420082</v>
      </c>
      <c r="L14">
        <f t="shared" si="4"/>
        <v>2.2112439937736408</v>
      </c>
      <c r="M14">
        <f t="shared" si="4"/>
        <v>1.1426285485668577</v>
      </c>
      <c r="N14">
        <f t="shared" si="4"/>
        <v>0.31999485005295003</v>
      </c>
      <c r="O14">
        <f t="shared" si="4"/>
        <v>0.53665631459994956</v>
      </c>
      <c r="P14">
        <f t="shared" si="4"/>
        <v>0.61967733539318681</v>
      </c>
      <c r="Q14">
        <f t="shared" si="4"/>
        <v>0</v>
      </c>
      <c r="R14">
        <f t="shared" si="4"/>
        <v>60.732593549098496</v>
      </c>
      <c r="S14">
        <f>_xlfn.STDEV.P(S3:S12)</f>
        <v>39.791777446502728</v>
      </c>
      <c r="T14">
        <f>_xlfn.STDEV.P(T3:T12)</f>
        <v>19.359503880420082</v>
      </c>
    </row>
    <row r="15" spans="1:20" x14ac:dyDescent="0.25">
      <c r="A15" t="s">
        <v>2</v>
      </c>
      <c r="B15" s="2">
        <f>B2*8</f>
        <v>4.0000610360875868</v>
      </c>
      <c r="C15" s="2">
        <f t="shared" ref="C15:R15" si="5">C2*8</f>
        <v>8.000244148075808</v>
      </c>
      <c r="D15" s="2">
        <f t="shared" si="5"/>
        <v>16.000976622108283</v>
      </c>
      <c r="E15" s="2">
        <f t="shared" si="5"/>
        <v>32.003906726895373</v>
      </c>
      <c r="F15" s="2">
        <f t="shared" si="5"/>
        <v>64.015628815628816</v>
      </c>
      <c r="G15" s="2">
        <f t="shared" si="5"/>
        <v>128.06253053248656</v>
      </c>
      <c r="H15" s="2">
        <f t="shared" si="5"/>
        <v>256.25024437927664</v>
      </c>
      <c r="I15" s="2">
        <f t="shared" si="5"/>
        <v>513.0019569471624</v>
      </c>
      <c r="J15" s="2">
        <f t="shared" si="5"/>
        <v>1024</v>
      </c>
      <c r="K15" s="2">
        <f>K2*8</f>
        <v>1598.439024390244</v>
      </c>
      <c r="L15" s="2">
        <f t="shared" si="5"/>
        <v>1065.6260162601627</v>
      </c>
      <c r="M15" s="2">
        <f t="shared" si="5"/>
        <v>1110.7796610169491</v>
      </c>
      <c r="N15" s="2">
        <f t="shared" si="5"/>
        <v>1159.929203539823</v>
      </c>
      <c r="O15" s="2">
        <f t="shared" si="5"/>
        <v>1213.6296296296296</v>
      </c>
      <c r="P15" s="2">
        <f t="shared" si="5"/>
        <v>1272.5436893203882</v>
      </c>
      <c r="Q15" s="2">
        <f t="shared" si="5"/>
        <v>1337.4693877551019</v>
      </c>
      <c r="R15" s="2">
        <f t="shared" si="5"/>
        <v>1409.3763440860216</v>
      </c>
      <c r="S15" s="2">
        <f>S2*8</f>
        <v>1489.4545454545455</v>
      </c>
      <c r="T15" s="2">
        <f>T2*8</f>
        <v>1598.439024390244</v>
      </c>
    </row>
    <row r="16" spans="1:20" x14ac:dyDescent="0.25">
      <c r="A16" t="s">
        <v>3</v>
      </c>
      <c r="B16">
        <f>IF(B13&lt;B15,ABS(B13-B15),0)</f>
        <v>6.103608758678547E-5</v>
      </c>
      <c r="C16">
        <f t="shared" ref="C16:R16" si="6">IF(C13&lt;C15,ABS(C13-C15),0)</f>
        <v>0.40024414807580833</v>
      </c>
      <c r="D16">
        <f t="shared" si="6"/>
        <v>0.48097662210828318</v>
      </c>
      <c r="E16">
        <f t="shared" si="6"/>
        <v>0.24390682689537613</v>
      </c>
      <c r="F16">
        <f t="shared" si="6"/>
        <v>0.49562931562881118</v>
      </c>
      <c r="G16">
        <f t="shared" si="6"/>
        <v>1.2625320324865754</v>
      </c>
      <c r="H16">
        <f t="shared" si="6"/>
        <v>1.6102474792766373</v>
      </c>
      <c r="I16">
        <f t="shared" si="6"/>
        <v>4.4419620471624626</v>
      </c>
      <c r="J16">
        <f t="shared" si="6"/>
        <v>522.08000550000008</v>
      </c>
      <c r="K16">
        <f>IF(K13&lt;K15,ABS(K13-K15),0)</f>
        <v>1580.599024590244</v>
      </c>
      <c r="L16">
        <f t="shared" si="6"/>
        <v>1042.7460162601628</v>
      </c>
      <c r="M16">
        <f t="shared" si="6"/>
        <v>1108.0596610169491</v>
      </c>
      <c r="N16">
        <f t="shared" si="6"/>
        <v>1130.9692062398231</v>
      </c>
      <c r="O16">
        <f t="shared" si="6"/>
        <v>1213.2296296296295</v>
      </c>
      <c r="P16">
        <f t="shared" si="6"/>
        <v>1271.7436893203883</v>
      </c>
      <c r="Q16">
        <f t="shared" si="6"/>
        <v>1337.4693877551019</v>
      </c>
      <c r="R16">
        <f t="shared" si="6"/>
        <v>1348.5763446860217</v>
      </c>
      <c r="S16">
        <f>IF(S13&lt;S15,ABS(S13-S15),0)</f>
        <v>1384.1745466545456</v>
      </c>
      <c r="T16">
        <f>IF(T13&lt;T15,ABS(T13-T15),0)</f>
        <v>1580.599024590244</v>
      </c>
    </row>
    <row r="17" spans="1:20" x14ac:dyDescent="0.25">
      <c r="A17" t="s">
        <v>4</v>
      </c>
      <c r="B17">
        <v>0</v>
      </c>
      <c r="C17">
        <v>5</v>
      </c>
      <c r="D17">
        <v>6</v>
      </c>
      <c r="E17">
        <v>3</v>
      </c>
      <c r="F17">
        <v>6</v>
      </c>
      <c r="G17">
        <v>15</v>
      </c>
      <c r="H17">
        <v>20</v>
      </c>
      <c r="I17">
        <v>48</v>
      </c>
      <c r="J17">
        <v>150</v>
      </c>
      <c r="K17">
        <v>8103</v>
      </c>
      <c r="L17">
        <v>5417</v>
      </c>
      <c r="M17">
        <v>4822</v>
      </c>
      <c r="N17">
        <v>4718</v>
      </c>
      <c r="O17">
        <v>5327</v>
      </c>
      <c r="P17">
        <v>5593</v>
      </c>
      <c r="Q17">
        <v>8560</v>
      </c>
      <c r="R17">
        <v>7040</v>
      </c>
      <c r="S17">
        <v>5634</v>
      </c>
      <c r="T17">
        <v>8103</v>
      </c>
    </row>
    <row r="18" spans="1:20" x14ac:dyDescent="0.25">
      <c r="A18" t="s">
        <v>5</v>
      </c>
      <c r="B18">
        <v>0</v>
      </c>
      <c r="C18">
        <v>0</v>
      </c>
      <c r="D18">
        <v>0</v>
      </c>
      <c r="E18">
        <f>E17/100*8</f>
        <v>0.24</v>
      </c>
      <c r="F18">
        <f t="shared" ref="F18:R18" si="7">F17/100*8</f>
        <v>0.48</v>
      </c>
      <c r="G18">
        <f t="shared" si="7"/>
        <v>1.2</v>
      </c>
      <c r="H18">
        <f t="shared" si="7"/>
        <v>1.6</v>
      </c>
      <c r="I18">
        <f t="shared" si="7"/>
        <v>3.84</v>
      </c>
      <c r="J18">
        <f t="shared" si="7"/>
        <v>12</v>
      </c>
      <c r="K18">
        <f>K17/100*8</f>
        <v>648.24</v>
      </c>
      <c r="L18">
        <f t="shared" si="7"/>
        <v>433.36</v>
      </c>
      <c r="M18">
        <f t="shared" si="7"/>
        <v>385.76</v>
      </c>
      <c r="N18">
        <f t="shared" si="7"/>
        <v>377.44</v>
      </c>
      <c r="O18">
        <f t="shared" si="7"/>
        <v>426.16</v>
      </c>
      <c r="P18">
        <f t="shared" si="7"/>
        <v>447.44</v>
      </c>
      <c r="Q18">
        <f t="shared" si="7"/>
        <v>684.8</v>
      </c>
      <c r="R18">
        <f t="shared" si="7"/>
        <v>563.20000000000005</v>
      </c>
      <c r="S18">
        <f>S17/100*8</f>
        <v>450.72</v>
      </c>
      <c r="T18">
        <f>T17/100*8</f>
        <v>648.24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="85" zoomScaleNormal="85" workbookViewId="0">
      <selection activeCell="U14" sqref="U14"/>
    </sheetView>
  </sheetViews>
  <sheetFormatPr defaultRowHeight="15" x14ac:dyDescent="0.25"/>
  <cols>
    <col min="2" max="2" width="12" bestFit="1" customWidth="1"/>
    <col min="7" max="7" width="11.140625" bestFit="1" customWidth="1"/>
  </cols>
  <sheetData>
    <row r="1" spans="1:21" x14ac:dyDescent="0.25">
      <c r="B1">
        <v>65535</v>
      </c>
      <c r="C1">
        <f>_xlfn.BITRSHIFT(B1,1)</f>
        <v>32767</v>
      </c>
      <c r="D1">
        <f t="shared" ref="D1:I1" si="0">_xlfn.BITRSHIFT(C1,1)</f>
        <v>16383</v>
      </c>
      <c r="E1">
        <f t="shared" si="0"/>
        <v>8191</v>
      </c>
      <c r="F1">
        <f t="shared" si="0"/>
        <v>4095</v>
      </c>
      <c r="G1">
        <f t="shared" si="0"/>
        <v>2047</v>
      </c>
      <c r="H1">
        <f t="shared" si="0"/>
        <v>1023</v>
      </c>
      <c r="I1">
        <f t="shared" si="0"/>
        <v>511</v>
      </c>
      <c r="J1">
        <v>255</v>
      </c>
      <c r="K1">
        <f>J1-10</f>
        <v>245</v>
      </c>
      <c r="L1">
        <f t="shared" ref="L1:R1" si="1">K1-10</f>
        <v>235</v>
      </c>
      <c r="M1">
        <f t="shared" si="1"/>
        <v>225</v>
      </c>
      <c r="N1">
        <f t="shared" si="1"/>
        <v>215</v>
      </c>
      <c r="O1">
        <f t="shared" si="1"/>
        <v>205</v>
      </c>
      <c r="P1">
        <f t="shared" si="1"/>
        <v>195</v>
      </c>
      <c r="Q1">
        <f t="shared" si="1"/>
        <v>185</v>
      </c>
      <c r="R1">
        <f t="shared" si="1"/>
        <v>175</v>
      </c>
      <c r="S1">
        <v>164</v>
      </c>
    </row>
    <row r="2" spans="1:21" x14ac:dyDescent="0.25">
      <c r="B2">
        <f>32768/B1</f>
        <v>0.50000762951094835</v>
      </c>
      <c r="C2">
        <f t="shared" ref="C2:Q2" si="2">32768/C1</f>
        <v>1.000030518509476</v>
      </c>
      <c r="D2">
        <f t="shared" si="2"/>
        <v>2.0001220777635353</v>
      </c>
      <c r="E2">
        <f t="shared" si="2"/>
        <v>4.0004883408619216</v>
      </c>
      <c r="F2">
        <f t="shared" si="2"/>
        <v>8.0019536019536019</v>
      </c>
      <c r="G2">
        <f t="shared" si="2"/>
        <v>16.00781631656082</v>
      </c>
      <c r="H2">
        <f t="shared" si="2"/>
        <v>32.03128054740958</v>
      </c>
      <c r="I2">
        <f t="shared" si="2"/>
        <v>64.1252446183953</v>
      </c>
      <c r="J2">
        <f t="shared" si="2"/>
        <v>128.50196078431372</v>
      </c>
      <c r="K2">
        <f t="shared" si="2"/>
        <v>133.74693877551022</v>
      </c>
      <c r="L2">
        <f t="shared" si="2"/>
        <v>139.43829787234043</v>
      </c>
      <c r="M2">
        <f t="shared" si="2"/>
        <v>145.63555555555556</v>
      </c>
      <c r="N2">
        <f t="shared" si="2"/>
        <v>152.40930232558139</v>
      </c>
      <c r="O2">
        <f t="shared" si="2"/>
        <v>159.84390243902439</v>
      </c>
      <c r="P2">
        <f t="shared" si="2"/>
        <v>168.04102564102564</v>
      </c>
      <c r="Q2">
        <f t="shared" si="2"/>
        <v>177.12432432432433</v>
      </c>
      <c r="R2">
        <f>32768/R1</f>
        <v>187.24571428571429</v>
      </c>
      <c r="S2">
        <f>32768/S1</f>
        <v>199.80487804878049</v>
      </c>
    </row>
    <row r="3" spans="1:21" x14ac:dyDescent="0.25">
      <c r="B3" s="1">
        <v>1.805417</v>
      </c>
      <c r="C3" s="1">
        <v>0.59904800000000002</v>
      </c>
      <c r="D3" s="1">
        <v>0.27447199999999999</v>
      </c>
      <c r="E3" s="1">
        <v>0.18912399999999999</v>
      </c>
      <c r="F3" s="1">
        <v>8.7901999999999994E-2</v>
      </c>
      <c r="G3" s="1">
        <v>6.4736000000000002E-2</v>
      </c>
      <c r="H3" s="1">
        <v>1.5328E-2</v>
      </c>
      <c r="I3" s="1">
        <v>2.3831000000000001E-2</v>
      </c>
      <c r="J3" s="1">
        <v>1.7054E-2</v>
      </c>
      <c r="K3">
        <v>2.0917000000000002E-2</v>
      </c>
      <c r="L3">
        <v>1.5422999999999999E-2</v>
      </c>
      <c r="M3">
        <v>1.9578000000000002E-2</v>
      </c>
      <c r="N3">
        <v>2.0073000000000001E-2</v>
      </c>
      <c r="O3">
        <v>1.7871999999999999E-2</v>
      </c>
      <c r="P3">
        <v>1.4543E-2</v>
      </c>
      <c r="Q3">
        <v>1.4926E-2</v>
      </c>
      <c r="R3">
        <v>1.9755000000000002E-2</v>
      </c>
      <c r="S3">
        <v>1.6316000000000001E-2</v>
      </c>
    </row>
    <row r="4" spans="1:21" x14ac:dyDescent="0.25">
      <c r="B4" s="1">
        <v>1.999938</v>
      </c>
      <c r="C4" s="1">
        <v>0.99993299999999996</v>
      </c>
      <c r="D4" s="1">
        <v>0.49995099999999998</v>
      </c>
      <c r="E4" s="1">
        <v>0.249915</v>
      </c>
      <c r="F4" s="1">
        <v>0.12496500000000001</v>
      </c>
      <c r="G4" s="1">
        <v>6.2412000000000002E-2</v>
      </c>
      <c r="H4" s="1">
        <v>3.1285E-2</v>
      </c>
      <c r="I4" s="1">
        <v>1.5576E-2</v>
      </c>
      <c r="J4" s="1">
        <v>1.5554999999999999E-2</v>
      </c>
      <c r="K4">
        <v>1.4891E-2</v>
      </c>
      <c r="L4">
        <v>2.1474E-2</v>
      </c>
      <c r="M4">
        <v>2.0604999999999998E-2</v>
      </c>
      <c r="N4">
        <v>1.9616000000000001E-2</v>
      </c>
      <c r="O4">
        <v>1.8661000000000001E-2</v>
      </c>
      <c r="P4">
        <v>2.2755999999999998E-2</v>
      </c>
      <c r="Q4">
        <v>1.6900999999999999E-2</v>
      </c>
      <c r="R4">
        <v>1.5989E-2</v>
      </c>
      <c r="S4">
        <v>1.4989000000000001E-2</v>
      </c>
    </row>
    <row r="5" spans="1:21" x14ac:dyDescent="0.25">
      <c r="B5" s="1">
        <v>1.999871</v>
      </c>
      <c r="C5" s="1">
        <v>0.99991099999999999</v>
      </c>
      <c r="D5" s="1">
        <v>0.499917</v>
      </c>
      <c r="E5" s="1">
        <v>0.24996399999999999</v>
      </c>
      <c r="F5" s="1">
        <v>0.124848</v>
      </c>
      <c r="G5" s="1">
        <v>6.2462999999999998E-2</v>
      </c>
      <c r="H5" s="1">
        <v>3.1036000000000001E-2</v>
      </c>
      <c r="I5" s="1">
        <v>1.5553000000000001E-2</v>
      </c>
      <c r="J5" s="1">
        <v>1.5514E-2</v>
      </c>
      <c r="K5">
        <v>1.4936E-2</v>
      </c>
      <c r="L5">
        <v>2.1499999999999998E-2</v>
      </c>
      <c r="M5">
        <v>2.0511000000000001E-2</v>
      </c>
      <c r="N5">
        <v>1.9688000000000001E-2</v>
      </c>
      <c r="O5">
        <v>1.8748999999999998E-2</v>
      </c>
      <c r="P5">
        <v>1.8792E-2</v>
      </c>
      <c r="Q5">
        <v>1.6840999999999998E-2</v>
      </c>
      <c r="R5">
        <v>1.5990000000000001E-2</v>
      </c>
      <c r="S5">
        <v>1.4952E-2</v>
      </c>
    </row>
    <row r="6" spans="1:21" x14ac:dyDescent="0.25">
      <c r="B6" s="1">
        <v>1.9999880000000001</v>
      </c>
      <c r="C6" s="1">
        <v>0.99993799999999999</v>
      </c>
      <c r="D6" s="1">
        <v>0.49994100000000002</v>
      </c>
      <c r="E6" s="1">
        <v>0.24996199999999999</v>
      </c>
      <c r="F6" s="1">
        <v>0.12499499999999999</v>
      </c>
      <c r="G6" s="1">
        <v>6.2420999999999997E-2</v>
      </c>
      <c r="H6" s="1">
        <v>3.1209000000000001E-2</v>
      </c>
      <c r="I6" s="1">
        <v>1.5592999999999999E-2</v>
      </c>
      <c r="J6" s="1">
        <v>1.5528E-2</v>
      </c>
      <c r="K6">
        <v>1.5001E-2</v>
      </c>
      <c r="L6">
        <v>2.1457E-2</v>
      </c>
      <c r="M6">
        <v>2.0580999999999999E-2</v>
      </c>
      <c r="N6">
        <v>1.9650999999999998E-2</v>
      </c>
      <c r="O6">
        <v>1.8662000000000002E-2</v>
      </c>
      <c r="P6">
        <v>1.7853000000000001E-2</v>
      </c>
      <c r="Q6">
        <v>1.6945999999999999E-2</v>
      </c>
      <c r="R6">
        <v>1.5917000000000001E-2</v>
      </c>
      <c r="S6">
        <v>1.4973999999999999E-2</v>
      </c>
    </row>
    <row r="7" spans="1:21" x14ac:dyDescent="0.25">
      <c r="B7" s="1">
        <v>1.9999169999999999</v>
      </c>
      <c r="C7" s="1">
        <v>0.999915</v>
      </c>
      <c r="D7" s="1">
        <v>0.49992500000000001</v>
      </c>
      <c r="E7" s="1">
        <v>0.249859</v>
      </c>
      <c r="F7" s="1">
        <v>0.124917</v>
      </c>
      <c r="G7" s="1">
        <v>6.2415999999999999E-2</v>
      </c>
      <c r="H7" s="1">
        <v>3.1203999999999999E-2</v>
      </c>
      <c r="I7" s="1">
        <v>1.5564E-2</v>
      </c>
      <c r="J7" s="1">
        <v>1.5518000000000001E-2</v>
      </c>
      <c r="K7">
        <v>1.4836E-2</v>
      </c>
      <c r="L7">
        <v>2.1583999999999999E-2</v>
      </c>
      <c r="M7">
        <v>2.0608000000000001E-2</v>
      </c>
      <c r="N7">
        <v>1.9598999999999998E-2</v>
      </c>
      <c r="O7">
        <v>1.8783000000000001E-2</v>
      </c>
      <c r="P7">
        <v>1.7791000000000001E-2</v>
      </c>
      <c r="Q7">
        <v>1.6899000000000001E-2</v>
      </c>
      <c r="R7">
        <v>1.5993E-2</v>
      </c>
      <c r="S7">
        <v>1.5035E-2</v>
      </c>
    </row>
    <row r="8" spans="1:21" x14ac:dyDescent="0.25">
      <c r="B8" s="1">
        <v>1.999925</v>
      </c>
      <c r="C8" s="1">
        <v>0.99994799999999995</v>
      </c>
      <c r="D8" s="1">
        <v>0.49989600000000001</v>
      </c>
      <c r="E8" s="1">
        <v>0.24993699999999999</v>
      </c>
      <c r="F8" s="1">
        <v>0.124916</v>
      </c>
      <c r="G8" s="1">
        <v>6.2493E-2</v>
      </c>
      <c r="H8" s="1">
        <v>3.1139E-2</v>
      </c>
      <c r="I8" s="1">
        <v>1.5561E-2</v>
      </c>
      <c r="J8" s="1">
        <v>1.558E-2</v>
      </c>
      <c r="K8">
        <v>1.4938E-2</v>
      </c>
      <c r="L8">
        <v>2.1361999999999999E-2</v>
      </c>
      <c r="M8">
        <v>2.0545000000000001E-2</v>
      </c>
      <c r="N8">
        <v>1.9653E-2</v>
      </c>
      <c r="O8">
        <v>1.8700000000000001E-2</v>
      </c>
      <c r="P8">
        <v>1.7819999999999999E-2</v>
      </c>
      <c r="Q8">
        <v>1.6929E-2</v>
      </c>
      <c r="R8">
        <v>1.5962E-2</v>
      </c>
      <c r="S8">
        <v>1.495E-2</v>
      </c>
    </row>
    <row r="9" spans="1:21" x14ac:dyDescent="0.25">
      <c r="B9" s="1">
        <v>1.9999210000000001</v>
      </c>
      <c r="C9" s="1">
        <v>0.99994700000000003</v>
      </c>
      <c r="D9" s="1">
        <v>0.499944</v>
      </c>
      <c r="E9" s="1">
        <v>0.24994</v>
      </c>
      <c r="F9" s="1">
        <v>0.124947</v>
      </c>
      <c r="G9" s="1">
        <v>6.2431E-2</v>
      </c>
      <c r="H9" s="1">
        <v>3.1175999999999999E-2</v>
      </c>
      <c r="I9" s="1">
        <v>1.5575E-2</v>
      </c>
      <c r="J9" s="1">
        <v>1.5504E-2</v>
      </c>
      <c r="K9">
        <v>1.495E-2</v>
      </c>
      <c r="L9">
        <v>2.1596000000000001E-2</v>
      </c>
      <c r="M9">
        <v>2.0573000000000001E-2</v>
      </c>
      <c r="N9">
        <v>1.9588000000000001E-2</v>
      </c>
      <c r="O9">
        <v>1.8700999999999999E-2</v>
      </c>
      <c r="P9">
        <v>1.7836999999999999E-2</v>
      </c>
      <c r="Q9">
        <v>1.6844999999999999E-2</v>
      </c>
      <c r="R9">
        <v>1.6E-2</v>
      </c>
      <c r="S9">
        <v>1.4959E-2</v>
      </c>
    </row>
    <row r="10" spans="1:21" x14ac:dyDescent="0.25">
      <c r="B10" s="1">
        <v>1.9999290000000001</v>
      </c>
      <c r="C10" s="1">
        <v>0.99998600000000004</v>
      </c>
      <c r="D10" s="1">
        <v>0.49994899999999998</v>
      </c>
      <c r="E10" s="1">
        <v>0.24991099999999999</v>
      </c>
      <c r="F10" s="1">
        <v>0.124996</v>
      </c>
      <c r="G10" s="1">
        <v>6.2412000000000002E-2</v>
      </c>
      <c r="H10" s="1">
        <v>3.1178999999999998E-2</v>
      </c>
      <c r="I10" s="1">
        <v>1.5573999999999999E-2</v>
      </c>
      <c r="J10" s="1">
        <v>1.5511E-2</v>
      </c>
      <c r="K10">
        <v>1.4792E-2</v>
      </c>
      <c r="L10">
        <v>2.1415E-2</v>
      </c>
      <c r="M10">
        <v>2.0569E-2</v>
      </c>
      <c r="N10">
        <v>1.9605999999999998E-2</v>
      </c>
      <c r="O10">
        <v>1.8724999999999999E-2</v>
      </c>
      <c r="P10">
        <v>1.7871000000000001E-2</v>
      </c>
      <c r="Q10">
        <v>1.7467E-2</v>
      </c>
      <c r="R10">
        <v>1.6213000000000002E-2</v>
      </c>
      <c r="S10">
        <v>1.5036000000000001E-2</v>
      </c>
    </row>
    <row r="11" spans="1:21" x14ac:dyDescent="0.25">
      <c r="B11" s="1">
        <v>1.9999229999999999</v>
      </c>
      <c r="C11" s="1">
        <v>0.99993799999999999</v>
      </c>
      <c r="D11" s="1">
        <v>0.49993300000000002</v>
      </c>
      <c r="E11" s="1">
        <v>0.249943</v>
      </c>
      <c r="F11" s="1">
        <v>0.124893</v>
      </c>
      <c r="G11" s="1">
        <v>6.2474000000000002E-2</v>
      </c>
      <c r="H11" s="1">
        <v>3.1241999999999999E-2</v>
      </c>
      <c r="I11" s="1">
        <v>1.5573999999999999E-2</v>
      </c>
      <c r="J11" s="1">
        <v>1.5533E-2</v>
      </c>
      <c r="K11">
        <v>1.5266E-2</v>
      </c>
      <c r="L11">
        <v>2.1512E-2</v>
      </c>
      <c r="M11">
        <v>2.0501999999999999E-2</v>
      </c>
      <c r="N11">
        <v>1.9643999999999998E-2</v>
      </c>
      <c r="O11">
        <v>1.8918000000000001E-2</v>
      </c>
      <c r="P11">
        <v>1.7791000000000001E-2</v>
      </c>
      <c r="Q11">
        <v>1.6355000000000001E-2</v>
      </c>
      <c r="R11">
        <v>1.5739E-2</v>
      </c>
      <c r="S11">
        <v>1.5028E-2</v>
      </c>
    </row>
    <row r="12" spans="1:21" x14ac:dyDescent="0.25">
      <c r="B12" s="1">
        <v>1.999924</v>
      </c>
      <c r="C12" s="1">
        <v>0.99995999999999996</v>
      </c>
      <c r="D12" s="1">
        <v>0.499977</v>
      </c>
      <c r="E12" s="1">
        <v>0.249974</v>
      </c>
      <c r="F12" s="1">
        <v>0.124926</v>
      </c>
      <c r="G12" s="1">
        <v>6.2413999999999997E-2</v>
      </c>
      <c r="H12" s="1">
        <v>3.1126000000000001E-2</v>
      </c>
      <c r="I12" s="1">
        <v>1.5563E-2</v>
      </c>
      <c r="J12" s="1">
        <v>1.5525000000000001E-2</v>
      </c>
      <c r="K12">
        <v>1.4618000000000001E-2</v>
      </c>
      <c r="L12">
        <v>2.1429E-2</v>
      </c>
      <c r="M12">
        <v>2.0594999999999999E-2</v>
      </c>
      <c r="N12">
        <v>1.9633999999999999E-2</v>
      </c>
      <c r="O12">
        <v>1.8525E-2</v>
      </c>
      <c r="P12">
        <v>1.7718999999999999E-2</v>
      </c>
      <c r="Q12">
        <v>1.6910000000000001E-2</v>
      </c>
      <c r="R12">
        <v>1.5991999999999999E-2</v>
      </c>
      <c r="S12">
        <v>1.4907E-2</v>
      </c>
    </row>
    <row r="13" spans="1:21" x14ac:dyDescent="0.25">
      <c r="A13" t="s">
        <v>0</v>
      </c>
      <c r="B13" s="3">
        <f>AVERAGE(B3:B12)</f>
        <v>1.9804752999999997</v>
      </c>
      <c r="C13" s="3">
        <f t="shared" ref="C13:Q13" si="3">AVERAGE(C3:C12)</f>
        <v>0.95985239999999994</v>
      </c>
      <c r="D13" s="3">
        <f t="shared" si="3"/>
        <v>0.47739050000000011</v>
      </c>
      <c r="E13" s="3">
        <f t="shared" si="3"/>
        <v>0.24385289999999998</v>
      </c>
      <c r="F13" s="3">
        <f t="shared" si="3"/>
        <v>0.12123049999999999</v>
      </c>
      <c r="G13" s="3">
        <f t="shared" si="3"/>
        <v>6.2667200000000006E-2</v>
      </c>
      <c r="H13" s="3">
        <f t="shared" si="3"/>
        <v>2.9592399999999998E-2</v>
      </c>
      <c r="I13" s="3">
        <f t="shared" si="3"/>
        <v>1.6396399999999998E-2</v>
      </c>
      <c r="J13" s="3">
        <f t="shared" si="3"/>
        <v>1.56822E-2</v>
      </c>
      <c r="K13" s="3">
        <f t="shared" si="3"/>
        <v>1.5514500000000001E-2</v>
      </c>
      <c r="L13" s="3">
        <f t="shared" si="3"/>
        <v>2.08752E-2</v>
      </c>
      <c r="M13" s="3">
        <f t="shared" si="3"/>
        <v>2.0466700000000001E-2</v>
      </c>
      <c r="N13" s="3">
        <f t="shared" si="3"/>
        <v>1.9675199999999997E-2</v>
      </c>
      <c r="O13" s="3">
        <f t="shared" si="3"/>
        <v>1.8629599999999996E-2</v>
      </c>
      <c r="P13" s="3">
        <f t="shared" si="3"/>
        <v>1.8077300000000001E-2</v>
      </c>
      <c r="Q13" s="3">
        <f t="shared" si="3"/>
        <v>1.6701900000000002E-2</v>
      </c>
      <c r="R13" s="3">
        <f>AVERAGE(R3:R12)</f>
        <v>1.6355000000000001E-2</v>
      </c>
      <c r="S13" s="3">
        <f>AVERAGE(S3:S12)</f>
        <v>1.5114600000000001E-2</v>
      </c>
      <c r="U13" s="3">
        <f>AVERAGE(I13:S13)</f>
        <v>1.7589872727272724E-2</v>
      </c>
    </row>
    <row r="14" spans="1:21" x14ac:dyDescent="0.25">
      <c r="A14" t="s">
        <v>1</v>
      </c>
      <c r="B14">
        <f>_xlfn.STDEV.P(B3:B12)</f>
        <v>5.8352772785961064E-2</v>
      </c>
      <c r="C14">
        <f t="shared" ref="C14:Q14" si="4">_xlfn.STDEV.P(C3:C12)</f>
        <v>0.12026813504765164</v>
      </c>
      <c r="D14">
        <f t="shared" si="4"/>
        <v>6.7639503138697668E-2</v>
      </c>
      <c r="E14">
        <f t="shared" si="4"/>
        <v>1.824299386860611E-2</v>
      </c>
      <c r="F14">
        <f t="shared" si="4"/>
        <v>1.1109583027728808E-2</v>
      </c>
      <c r="G14">
        <f t="shared" si="4"/>
        <v>6.9015748927328242E-4</v>
      </c>
      <c r="H14">
        <f t="shared" si="4"/>
        <v>4.7552371381456883E-3</v>
      </c>
      <c r="I14">
        <f t="shared" si="4"/>
        <v>2.4782217092100545E-3</v>
      </c>
      <c r="J14">
        <f t="shared" si="4"/>
        <v>4.5776933055852469E-4</v>
      </c>
      <c r="K14">
        <f t="shared" si="4"/>
        <v>1.8075660015612158E-3</v>
      </c>
      <c r="L14">
        <f t="shared" si="4"/>
        <v>1.8186926513295201E-3</v>
      </c>
      <c r="M14">
        <f t="shared" si="4"/>
        <v>2.9824655907486957E-4</v>
      </c>
      <c r="N14">
        <f t="shared" si="4"/>
        <v>1.3559557514904416E-4</v>
      </c>
      <c r="O14">
        <f t="shared" si="4"/>
        <v>2.6963909212130235E-4</v>
      </c>
      <c r="P14">
        <f t="shared" si="4"/>
        <v>1.881526988910868E-3</v>
      </c>
      <c r="Q14">
        <f t="shared" si="4"/>
        <v>6.4283115201427493E-4</v>
      </c>
      <c r="R14">
        <f>_xlfn.STDEV.P(R3:R12)</f>
        <v>1.1385048089490009E-3</v>
      </c>
      <c r="S14">
        <f>_xlfn.STDEV.P(S3:S12)</f>
        <v>4.0246247030002708E-4</v>
      </c>
    </row>
    <row r="15" spans="1:21" x14ac:dyDescent="0.25">
      <c r="A15" t="s">
        <v>2</v>
      </c>
      <c r="B15">
        <f>1/B2</f>
        <v>1.999969482421875</v>
      </c>
      <c r="C15">
        <f t="shared" ref="C15:S15" si="5">1/C2</f>
        <v>0.999969482421875</v>
      </c>
      <c r="D15">
        <f t="shared" si="5"/>
        <v>0.499969482421875</v>
      </c>
      <c r="E15">
        <f t="shared" si="5"/>
        <v>0.249969482421875</v>
      </c>
      <c r="F15">
        <f t="shared" si="5"/>
        <v>0.124969482421875</v>
      </c>
      <c r="G15">
        <f t="shared" si="5"/>
        <v>6.2469482421875E-2</v>
      </c>
      <c r="H15">
        <f t="shared" si="5"/>
        <v>3.1219482421875E-2</v>
      </c>
      <c r="I15">
        <f t="shared" si="5"/>
        <v>1.5594482421875E-2</v>
      </c>
      <c r="J15">
        <f t="shared" si="5"/>
        <v>7.781982421875E-3</v>
      </c>
      <c r="K15">
        <f t="shared" si="5"/>
        <v>7.4768066406249991E-3</v>
      </c>
      <c r="L15">
        <f t="shared" si="5"/>
        <v>7.171630859375E-3</v>
      </c>
      <c r="M15">
        <f t="shared" si="5"/>
        <v>6.866455078125E-3</v>
      </c>
      <c r="N15">
        <f t="shared" si="5"/>
        <v>6.561279296875E-3</v>
      </c>
      <c r="O15">
        <f t="shared" si="5"/>
        <v>6.256103515625E-3</v>
      </c>
      <c r="P15">
        <f t="shared" si="5"/>
        <v>5.950927734375E-3</v>
      </c>
      <c r="Q15">
        <f t="shared" si="5"/>
        <v>5.645751953125E-3</v>
      </c>
      <c r="R15">
        <f t="shared" si="5"/>
        <v>5.340576171875E-3</v>
      </c>
      <c r="S15">
        <f t="shared" si="5"/>
        <v>5.0048828125E-3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Normal="100" workbookViewId="0">
      <selection activeCell="B25" sqref="B25"/>
    </sheetView>
  </sheetViews>
  <sheetFormatPr defaultRowHeight="15" x14ac:dyDescent="0.25"/>
  <cols>
    <col min="2" max="2" width="12" bestFit="1" customWidth="1"/>
    <col min="7" max="7" width="11.140625" bestFit="1" customWidth="1"/>
  </cols>
  <sheetData>
    <row r="1" spans="1:23" x14ac:dyDescent="0.25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</row>
    <row r="2" spans="1:23" x14ac:dyDescent="0.25">
      <c r="B2" s="1">
        <v>2294.068957</v>
      </c>
      <c r="C2" s="1">
        <v>1550.7698049999999</v>
      </c>
      <c r="D2" s="1">
        <v>1334.125804</v>
      </c>
      <c r="E2" s="1">
        <v>1241.206091</v>
      </c>
      <c r="F2" s="1">
        <v>1200.6385479999999</v>
      </c>
      <c r="G2" s="1">
        <v>1184.8000870000001</v>
      </c>
      <c r="H2" s="1">
        <v>1172.73523</v>
      </c>
      <c r="I2" s="1">
        <v>1169.7547489999999</v>
      </c>
      <c r="J2" s="1">
        <v>1167.751291</v>
      </c>
      <c r="K2">
        <v>1166.281671</v>
      </c>
    </row>
    <row r="3" spans="1:23" x14ac:dyDescent="0.25">
      <c r="B3" s="1">
        <v>2294.1011920000001</v>
      </c>
      <c r="C3" s="1">
        <v>1550.799941</v>
      </c>
      <c r="D3" s="1">
        <v>1333.334028</v>
      </c>
      <c r="E3" s="1">
        <v>1240.8990120000001</v>
      </c>
      <c r="F3" s="1">
        <v>1204.6149889999999</v>
      </c>
      <c r="G3" s="1">
        <v>1182.854157</v>
      </c>
      <c r="H3" s="1">
        <v>1174.5365859999999</v>
      </c>
      <c r="I3" s="1">
        <v>1168.8112470000001</v>
      </c>
      <c r="J3" s="1">
        <v>1167.4076930000001</v>
      </c>
      <c r="K3">
        <v>1166.315002</v>
      </c>
    </row>
    <row r="4" spans="1:23" x14ac:dyDescent="0.25">
      <c r="B4" s="1">
        <v>2294.0518529999999</v>
      </c>
      <c r="C4" s="1">
        <v>1551.5274890000001</v>
      </c>
      <c r="D4" s="1">
        <v>1333.323445</v>
      </c>
      <c r="E4" s="1">
        <v>1241.327485</v>
      </c>
      <c r="F4" s="1">
        <v>1200.7921249999999</v>
      </c>
      <c r="G4" s="1">
        <v>1183.8401670000001</v>
      </c>
      <c r="H4" s="1">
        <v>1175.878882</v>
      </c>
      <c r="I4" s="1">
        <v>1169.8949110000001</v>
      </c>
      <c r="J4" s="1">
        <v>1167.4041420000001</v>
      </c>
      <c r="K4">
        <v>1165.864687</v>
      </c>
    </row>
    <row r="5" spans="1:23" x14ac:dyDescent="0.25">
      <c r="B5" s="1">
        <v>2293.9209519999999</v>
      </c>
      <c r="C5" s="1">
        <v>1546.685144</v>
      </c>
      <c r="D5" s="1">
        <v>1331.9333329999999</v>
      </c>
      <c r="E5" s="1">
        <v>1241.3648169999999</v>
      </c>
      <c r="F5" s="1">
        <v>1203.704027</v>
      </c>
      <c r="G5" s="1">
        <v>1183.128688</v>
      </c>
      <c r="H5" s="1">
        <v>1174.469024</v>
      </c>
      <c r="I5" s="1">
        <v>1170.0301400000001</v>
      </c>
      <c r="J5" s="1">
        <v>1167.6194909999999</v>
      </c>
      <c r="K5">
        <v>1166.4960209999999</v>
      </c>
    </row>
    <row r="6" spans="1:23" x14ac:dyDescent="0.25">
      <c r="B6" s="1">
        <v>2344.5906409999998</v>
      </c>
      <c r="C6" s="1">
        <v>1546.6860409999999</v>
      </c>
      <c r="D6" s="1">
        <v>1331.9425630000001</v>
      </c>
      <c r="E6" s="1">
        <v>1241.3194189999999</v>
      </c>
      <c r="F6" s="1">
        <v>1201.71757</v>
      </c>
      <c r="G6" s="1">
        <v>1184.788243</v>
      </c>
      <c r="H6" s="1">
        <v>1174.1121129999999</v>
      </c>
      <c r="I6" s="1">
        <v>1169.497126</v>
      </c>
      <c r="J6" s="1">
        <v>1167.6702029999999</v>
      </c>
      <c r="K6">
        <v>1166.6941899999999</v>
      </c>
    </row>
    <row r="7" spans="1:23" x14ac:dyDescent="0.25">
      <c r="B7" s="1">
        <v>2353.2218330000001</v>
      </c>
      <c r="C7" s="1">
        <v>1549.6482100000001</v>
      </c>
      <c r="D7" s="1">
        <v>1333.2460610000001</v>
      </c>
      <c r="E7" s="1">
        <v>1240.718613</v>
      </c>
      <c r="F7" s="1">
        <v>1202.023142</v>
      </c>
      <c r="G7" s="1">
        <v>1182.9850819999999</v>
      </c>
      <c r="H7" s="1">
        <v>1173.9768650000001</v>
      </c>
      <c r="I7" s="1">
        <v>1168.9569980000001</v>
      </c>
      <c r="J7" s="1">
        <v>1167.673335</v>
      </c>
      <c r="K7">
        <v>1166.2814040000001</v>
      </c>
    </row>
    <row r="8" spans="1:23" x14ac:dyDescent="0.25">
      <c r="B8" s="1">
        <v>2347.7815810000002</v>
      </c>
      <c r="C8" s="1">
        <v>1540.593038</v>
      </c>
      <c r="D8" s="1">
        <v>1333.335722</v>
      </c>
      <c r="E8" s="1">
        <v>1241.326775</v>
      </c>
      <c r="F8" s="1">
        <v>1201.577861</v>
      </c>
      <c r="G8" s="1">
        <v>1183.83007</v>
      </c>
      <c r="H8" s="1">
        <v>1174.4009100000001</v>
      </c>
      <c r="I8" s="1">
        <v>1169.896943</v>
      </c>
      <c r="J8" s="1">
        <v>1167.075967</v>
      </c>
      <c r="K8">
        <v>1166.4854459999999</v>
      </c>
    </row>
    <row r="9" spans="1:23" x14ac:dyDescent="0.25">
      <c r="B9" s="1">
        <v>2344.3539460000002</v>
      </c>
      <c r="C9" s="1">
        <v>1550.795507</v>
      </c>
      <c r="D9" s="1">
        <v>1333.3231109999999</v>
      </c>
      <c r="E9" s="1">
        <v>1241.358207</v>
      </c>
      <c r="F9" s="1">
        <v>1204.2723269999999</v>
      </c>
      <c r="G9" s="1">
        <v>1183.3249080000001</v>
      </c>
      <c r="H9" s="1">
        <v>1174.738634</v>
      </c>
      <c r="I9" s="1">
        <v>1169.5714929999999</v>
      </c>
      <c r="J9" s="1">
        <v>1167.312848</v>
      </c>
      <c r="K9">
        <v>1166.5846590000001</v>
      </c>
    </row>
    <row r="10" spans="1:23" x14ac:dyDescent="0.25">
      <c r="B10" s="1">
        <v>2347.82809</v>
      </c>
      <c r="C10" s="1">
        <v>1550.4745109999999</v>
      </c>
      <c r="D10" s="1">
        <v>1331.9141790000001</v>
      </c>
      <c r="E10" s="1">
        <v>1242.7121729999999</v>
      </c>
      <c r="F10" s="1">
        <v>1200.807986</v>
      </c>
      <c r="G10" s="1">
        <v>1182.98359</v>
      </c>
      <c r="H10" s="1">
        <v>1174.801283</v>
      </c>
      <c r="I10" s="1">
        <v>1170.133024</v>
      </c>
      <c r="J10" s="1">
        <v>1167.7233450000001</v>
      </c>
      <c r="K10">
        <v>1165.884413</v>
      </c>
    </row>
    <row r="11" spans="1:23" x14ac:dyDescent="0.25">
      <c r="B11" s="1">
        <v>2347.6441319999999</v>
      </c>
      <c r="C11" s="1">
        <v>1548.022737</v>
      </c>
      <c r="D11" s="1">
        <v>1331.9478019999999</v>
      </c>
      <c r="E11" s="1">
        <v>1241.280622</v>
      </c>
      <c r="F11" s="1">
        <v>1201.5846859999999</v>
      </c>
      <c r="G11" s="1">
        <v>1183.695649</v>
      </c>
      <c r="H11" s="1">
        <v>1174.3654340000001</v>
      </c>
      <c r="I11" s="1">
        <v>1168.3210220000001</v>
      </c>
      <c r="J11" s="1">
        <v>1167.448273</v>
      </c>
      <c r="K11">
        <v>1166.2197960000001</v>
      </c>
    </row>
    <row r="12" spans="1:23" x14ac:dyDescent="0.25">
      <c r="A12" t="s">
        <v>0</v>
      </c>
      <c r="B12" s="1">
        <f>AVERAGE(B2:B11)</f>
        <v>2326.1563176999998</v>
      </c>
      <c r="C12" s="1">
        <f t="shared" ref="C12:K12" si="0">AVERAGE(C2:C11)</f>
        <v>1548.6002423</v>
      </c>
      <c r="D12" s="1">
        <f t="shared" si="0"/>
        <v>1332.8426047999999</v>
      </c>
      <c r="E12" s="1">
        <f t="shared" si="0"/>
        <v>1241.3513214</v>
      </c>
      <c r="F12" s="1">
        <f t="shared" si="0"/>
        <v>1202.1733260999999</v>
      </c>
      <c r="G12" s="1">
        <f t="shared" si="0"/>
        <v>1183.6230641</v>
      </c>
      <c r="H12" s="1">
        <f t="shared" si="0"/>
        <v>1174.4014960999998</v>
      </c>
      <c r="I12" s="1">
        <f t="shared" si="0"/>
        <v>1169.4867653000001</v>
      </c>
      <c r="J12" s="1">
        <f t="shared" si="0"/>
        <v>1167.5086587999999</v>
      </c>
      <c r="K12" s="1">
        <f t="shared" si="0"/>
        <v>1166.3107289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5">
      <c r="A13" t="s">
        <v>1</v>
      </c>
      <c r="B13">
        <f>_xlfn.STDEV.P(B2:B11)</f>
        <v>26.323960979225891</v>
      </c>
      <c r="C13">
        <f t="shared" ref="C13:K13" si="1">_xlfn.STDEV.P(C2:C11)</f>
        <v>3.1515925763783996</v>
      </c>
      <c r="D13">
        <f t="shared" si="1"/>
        <v>0.77817921443736704</v>
      </c>
      <c r="E13">
        <f t="shared" si="1"/>
        <v>0.49853074827697685</v>
      </c>
      <c r="F13">
        <f t="shared" si="1"/>
        <v>1.4060343652796183</v>
      </c>
      <c r="G13">
        <f t="shared" si="1"/>
        <v>0.6766645887587911</v>
      </c>
      <c r="H13">
        <f t="shared" si="1"/>
        <v>0.74301868140301985</v>
      </c>
      <c r="I13">
        <f t="shared" si="1"/>
        <v>0.56769465630105354</v>
      </c>
      <c r="J13">
        <f t="shared" si="1"/>
        <v>0.20513104766991222</v>
      </c>
      <c r="K13">
        <f t="shared" si="1"/>
        <v>0.26031314380968779</v>
      </c>
      <c r="W13" s="1"/>
    </row>
    <row r="14" spans="1:23" x14ac:dyDescent="0.25">
      <c r="B14" s="4">
        <v>6.9750000000000003E-3</v>
      </c>
      <c r="C14" s="4">
        <v>2.0635000000000001E-2</v>
      </c>
      <c r="D14" s="4">
        <v>4.7971E-2</v>
      </c>
      <c r="E14" s="4">
        <v>0.103126</v>
      </c>
      <c r="F14" s="4">
        <v>0.21321999999999999</v>
      </c>
      <c r="G14" s="4">
        <v>0.43214000000000002</v>
      </c>
      <c r="H14" s="4">
        <v>0.87317199999999995</v>
      </c>
      <c r="I14" s="4">
        <v>1.750794</v>
      </c>
      <c r="J14" s="4">
        <v>3.5075959999999999</v>
      </c>
      <c r="K14" s="4">
        <v>7.0240320000000001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25">
      <c r="B15" s="4">
        <v>6.9740000000000002E-3</v>
      </c>
      <c r="C15" s="4">
        <v>2.0635000000000001E-2</v>
      </c>
      <c r="D15" s="4">
        <v>4.8000000000000001E-2</v>
      </c>
      <c r="E15" s="4">
        <v>0.10315100000000001</v>
      </c>
      <c r="F15" s="4">
        <v>0.21251600000000001</v>
      </c>
      <c r="G15" s="4">
        <v>0.43285099999999999</v>
      </c>
      <c r="H15" s="4">
        <v>0.87183299999999997</v>
      </c>
      <c r="I15" s="4">
        <v>1.752208</v>
      </c>
      <c r="J15" s="4">
        <v>3.508629</v>
      </c>
      <c r="K15" s="4">
        <v>7.0238310000000004</v>
      </c>
    </row>
    <row r="16" spans="1:23" x14ac:dyDescent="0.25">
      <c r="B16" s="4">
        <v>6.9750000000000003E-3</v>
      </c>
      <c r="C16" s="4">
        <v>2.0625000000000001E-2</v>
      </c>
      <c r="D16" s="4">
        <v>4.8000000000000001E-2</v>
      </c>
      <c r="E16" s="4">
        <v>0.103115</v>
      </c>
      <c r="F16" s="4">
        <v>0.21319299999999999</v>
      </c>
      <c r="G16" s="4">
        <v>0.43249100000000001</v>
      </c>
      <c r="H16" s="4">
        <v>0.870838</v>
      </c>
      <c r="I16" s="4">
        <v>1.7505850000000001</v>
      </c>
      <c r="J16" s="4">
        <v>3.5086390000000001</v>
      </c>
      <c r="K16" s="4">
        <v>7.0265440000000003</v>
      </c>
    </row>
    <row r="17" spans="1:11" x14ac:dyDescent="0.25">
      <c r="B17" s="4">
        <v>6.9750000000000003E-3</v>
      </c>
      <c r="C17" s="4">
        <v>2.0688999999999999E-2</v>
      </c>
      <c r="D17" s="4">
        <v>4.8050000000000002E-2</v>
      </c>
      <c r="E17" s="4">
        <v>0.103112</v>
      </c>
      <c r="F17" s="4">
        <v>0.212677</v>
      </c>
      <c r="G17" s="4">
        <v>0.432751</v>
      </c>
      <c r="H17" s="4">
        <v>0.87188299999999996</v>
      </c>
      <c r="I17" s="4">
        <v>1.7503820000000001</v>
      </c>
      <c r="J17" s="4">
        <v>3.5079920000000002</v>
      </c>
      <c r="K17" s="4">
        <v>7.0227409999999999</v>
      </c>
    </row>
    <row r="18" spans="1:11" x14ac:dyDescent="0.25">
      <c r="B18" s="4">
        <v>6.8240000000000002E-3</v>
      </c>
      <c r="C18" s="4">
        <v>2.0688999999999999E-2</v>
      </c>
      <c r="D18" s="4">
        <v>4.8050000000000002E-2</v>
      </c>
      <c r="E18" s="4">
        <v>0.103116</v>
      </c>
      <c r="F18" s="4">
        <v>0.213028</v>
      </c>
      <c r="G18" s="4">
        <v>0.432145</v>
      </c>
      <c r="H18" s="4">
        <v>0.87214800000000003</v>
      </c>
      <c r="I18" s="4">
        <v>1.75118</v>
      </c>
      <c r="J18" s="4">
        <v>3.5078399999999998</v>
      </c>
      <c r="K18" s="4">
        <v>7.0215490000000003</v>
      </c>
    </row>
    <row r="19" spans="1:11" x14ac:dyDescent="0.25">
      <c r="B19" s="4">
        <v>6.7990000000000004E-3</v>
      </c>
      <c r="C19" s="4">
        <v>2.0650000000000002E-2</v>
      </c>
      <c r="D19" s="4">
        <v>4.8002999999999997E-2</v>
      </c>
      <c r="E19" s="4">
        <v>0.10316599999999999</v>
      </c>
      <c r="F19" s="4">
        <v>0.212974</v>
      </c>
      <c r="G19" s="4">
        <v>0.43280299999999999</v>
      </c>
      <c r="H19" s="4">
        <v>0.87224900000000005</v>
      </c>
      <c r="I19" s="4">
        <v>1.751989</v>
      </c>
      <c r="J19" s="4">
        <v>3.5078299999999998</v>
      </c>
      <c r="K19" s="4">
        <v>7.0240340000000003</v>
      </c>
    </row>
    <row r="20" spans="1:11" x14ac:dyDescent="0.25">
      <c r="B20" s="4">
        <v>6.8149999999999999E-3</v>
      </c>
      <c r="C20" s="4">
        <v>2.0771000000000001E-2</v>
      </c>
      <c r="D20" s="4">
        <v>4.8000000000000001E-2</v>
      </c>
      <c r="E20" s="4">
        <v>0.103115</v>
      </c>
      <c r="F20" s="4">
        <v>0.21305299999999999</v>
      </c>
      <c r="G20" s="4">
        <v>0.43249500000000002</v>
      </c>
      <c r="H20" s="4">
        <v>0.87193399999999999</v>
      </c>
      <c r="I20" s="4">
        <v>1.7505820000000001</v>
      </c>
      <c r="J20" s="4">
        <v>3.5096259999999999</v>
      </c>
      <c r="K20" s="4">
        <v>7.022805</v>
      </c>
    </row>
    <row r="21" spans="1:11" x14ac:dyDescent="0.25">
      <c r="B21" s="4">
        <v>6.8250000000000003E-3</v>
      </c>
      <c r="C21" s="4">
        <v>2.0635000000000001E-2</v>
      </c>
      <c r="D21" s="4">
        <v>4.8000000000000001E-2</v>
      </c>
      <c r="E21" s="4">
        <v>0.103113</v>
      </c>
      <c r="F21" s="4">
        <v>0.21257699999999999</v>
      </c>
      <c r="G21" s="4">
        <v>0.43267899999999998</v>
      </c>
      <c r="H21" s="4">
        <v>0.87168299999999999</v>
      </c>
      <c r="I21" s="4">
        <v>1.751069</v>
      </c>
      <c r="J21" s="4">
        <v>3.5089139999999999</v>
      </c>
      <c r="K21" s="4">
        <v>7.022208</v>
      </c>
    </row>
    <row r="22" spans="1:11" x14ac:dyDescent="0.25">
      <c r="B22" s="4">
        <v>6.8149999999999999E-3</v>
      </c>
      <c r="C22" s="4">
        <v>2.0639000000000001E-2</v>
      </c>
      <c r="D22" s="4">
        <v>4.8051000000000003E-2</v>
      </c>
      <c r="E22" s="4">
        <v>0.103001</v>
      </c>
      <c r="F22" s="4">
        <v>0.21318999999999999</v>
      </c>
      <c r="G22" s="4">
        <v>0.43280400000000002</v>
      </c>
      <c r="H22" s="4">
        <v>0.871637</v>
      </c>
      <c r="I22" s="4">
        <v>1.7502279999999999</v>
      </c>
      <c r="J22" s="4">
        <v>3.5076800000000001</v>
      </c>
      <c r="K22" s="4">
        <v>7.0264259999999998</v>
      </c>
    </row>
    <row r="23" spans="1:11" x14ac:dyDescent="0.25">
      <c r="B23" s="4">
        <v>6.8149999999999999E-3</v>
      </c>
      <c r="C23" s="4">
        <v>2.0671999999999999E-2</v>
      </c>
      <c r="D23" s="4">
        <v>4.8050000000000002E-2</v>
      </c>
      <c r="E23" s="4">
        <v>0.103119</v>
      </c>
      <c r="F23" s="4">
        <v>0.21305199999999999</v>
      </c>
      <c r="G23" s="4">
        <v>0.43254399999999998</v>
      </c>
      <c r="H23" s="4">
        <v>0.87195999999999996</v>
      </c>
      <c r="I23" s="4">
        <v>1.7529429999999999</v>
      </c>
      <c r="J23" s="4">
        <v>3.5085069999999998</v>
      </c>
      <c r="K23" s="4">
        <v>7.0244049999999998</v>
      </c>
    </row>
    <row r="24" spans="1:11" x14ac:dyDescent="0.25">
      <c r="A24" t="s">
        <v>0</v>
      </c>
      <c r="B24" s="1">
        <f>AVERAGE(B14:B23)</f>
        <v>6.8792000000000002E-3</v>
      </c>
      <c r="C24" s="1">
        <f t="shared" ref="C24" si="2">AVERAGE(C14:C23)</f>
        <v>2.0663999999999998E-2</v>
      </c>
      <c r="D24" s="1">
        <f t="shared" ref="D24" si="3">AVERAGE(D14:D23)</f>
        <v>4.8017500000000005E-2</v>
      </c>
      <c r="E24" s="1">
        <f t="shared" ref="E24" si="4">AVERAGE(E14:E23)</f>
        <v>0.10311339999999999</v>
      </c>
      <c r="F24" s="1">
        <f t="shared" ref="F24" si="5">AVERAGE(F14:F23)</f>
        <v>0.21294799999999997</v>
      </c>
      <c r="G24" s="1">
        <f t="shared" ref="G24" si="6">AVERAGE(G14:G23)</f>
        <v>0.43257029999999996</v>
      </c>
      <c r="H24" s="1">
        <f t="shared" ref="H24" si="7">AVERAGE(H14:H23)</f>
        <v>0.87193369999999992</v>
      </c>
      <c r="I24" s="1">
        <f t="shared" ref="I24" si="8">AVERAGE(I14:I23)</f>
        <v>1.7511959999999998</v>
      </c>
      <c r="J24" s="1">
        <f t="shared" ref="J24" si="9">AVERAGE(J14:J23)</f>
        <v>3.5083253000000001</v>
      </c>
      <c r="K24" s="1">
        <f t="shared" ref="K24" si="10">AVERAGE(K14:K23)</f>
        <v>7.0238575000000001</v>
      </c>
    </row>
    <row r="25" spans="1:11" x14ac:dyDescent="0.25">
      <c r="A25" t="s">
        <v>1</v>
      </c>
      <c r="B25">
        <f>_xlfn.STDEV.P(B14:B23)</f>
        <v>7.829533830312001E-5</v>
      </c>
      <c r="C25">
        <f t="shared" ref="C25:K25" si="11">_xlfn.STDEV.P(C14:C23)</f>
        <v>4.1985711855344187E-5</v>
      </c>
      <c r="D25">
        <f t="shared" si="11"/>
        <v>2.8086473612756498E-5</v>
      </c>
      <c r="E25">
        <f t="shared" si="11"/>
        <v>4.1253363499235797E-5</v>
      </c>
      <c r="F25">
        <f t="shared" si="11"/>
        <v>2.4883649250059391E-4</v>
      </c>
      <c r="G25">
        <f t="shared" si="11"/>
        <v>2.4712630373959946E-4</v>
      </c>
      <c r="H25">
        <f t="shared" si="11"/>
        <v>5.5168542666993983E-4</v>
      </c>
      <c r="I25">
        <f t="shared" si="11"/>
        <v>8.5046622507890433E-4</v>
      </c>
      <c r="J25">
        <f t="shared" si="11"/>
        <v>6.1662485353736185E-4</v>
      </c>
      <c r="K25">
        <f t="shared" si="11"/>
        <v>1.5678292796092303E-3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Broadcast</vt:lpstr>
      <vt:lpstr>Broadcast_2Chan</vt:lpstr>
      <vt:lpstr>Ack</vt:lpstr>
      <vt:lpstr>Ack_Delay</vt:lpstr>
      <vt:lpstr>Burst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Krane</dc:creator>
  <cp:lastModifiedBy>Michael Krane</cp:lastModifiedBy>
  <dcterms:created xsi:type="dcterms:W3CDTF">2015-09-06T18:11:14Z</dcterms:created>
  <dcterms:modified xsi:type="dcterms:W3CDTF">2015-09-12T12:45:03Z</dcterms:modified>
</cp:coreProperties>
</file>