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035" windowHeight="11985" activeTab="1"/>
  </bookViews>
  <sheets>
    <sheet name="加班表" sheetId="1" r:id="rId1"/>
    <sheet name="预算表" sheetId="2" r:id="rId2"/>
    <sheet name="预算初期表" sheetId="5" r:id="rId3"/>
    <sheet name="分期消化表" sheetId="3" r:id="rId4"/>
    <sheet name="实际固定开支表" sheetId="4" r:id="rId5"/>
  </sheets>
  <calcPr calcId="145621"/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9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A10" i="3" l="1"/>
  <c r="A11" i="3"/>
  <c r="A12" i="3"/>
  <c r="A13" i="3"/>
  <c r="A14" i="3"/>
  <c r="A15" i="3"/>
  <c r="A16" i="3"/>
  <c r="A17" i="3"/>
  <c r="D17" i="3" s="1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D31" i="3" s="1"/>
  <c r="A3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I3" i="2"/>
  <c r="I4" i="2"/>
  <c r="E4" i="2" s="1"/>
  <c r="I5" i="2"/>
  <c r="I6" i="2"/>
  <c r="I7" i="2"/>
  <c r="I8" i="2"/>
  <c r="E8" i="2" s="1"/>
  <c r="I9" i="2"/>
  <c r="I10" i="2"/>
  <c r="I11" i="2"/>
  <c r="I12" i="2"/>
  <c r="E12" i="2" s="1"/>
  <c r="I13" i="2"/>
  <c r="I14" i="2"/>
  <c r="I15" i="2"/>
  <c r="I16" i="2"/>
  <c r="E16" i="2" s="1"/>
  <c r="I17" i="2"/>
  <c r="I18" i="2"/>
  <c r="I19" i="2"/>
  <c r="I20" i="2"/>
  <c r="E20" i="2" s="1"/>
  <c r="I21" i="2"/>
  <c r="I22" i="2"/>
  <c r="I23" i="2"/>
  <c r="I24" i="2"/>
  <c r="E24" i="2" s="1"/>
  <c r="I25" i="2"/>
  <c r="I2" i="2"/>
  <c r="B2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L2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" i="4"/>
  <c r="B2" i="4"/>
  <c r="D28" i="3"/>
  <c r="D32" i="3"/>
  <c r="D12" i="3"/>
  <c r="D13" i="3"/>
  <c r="D14" i="3"/>
  <c r="D16" i="3"/>
  <c r="D18" i="3"/>
  <c r="D20" i="3"/>
  <c r="D22" i="3"/>
  <c r="D24" i="3"/>
  <c r="A9" i="3"/>
  <c r="C5" i="3"/>
  <c r="C6" i="3" s="1"/>
  <c r="E23" i="2" l="1"/>
  <c r="E19" i="2"/>
  <c r="E15" i="2"/>
  <c r="E11" i="2"/>
  <c r="E7" i="2"/>
  <c r="E3" i="2"/>
  <c r="E22" i="2"/>
  <c r="E18" i="2"/>
  <c r="E14" i="2"/>
  <c r="E10" i="2"/>
  <c r="E6" i="2"/>
  <c r="E25" i="2"/>
  <c r="E21" i="2"/>
  <c r="E17" i="2"/>
  <c r="E13" i="2"/>
  <c r="E9" i="2"/>
  <c r="E5" i="2"/>
  <c r="B22" i="3"/>
  <c r="K15" i="2" s="1"/>
  <c r="B15" i="2" s="1"/>
  <c r="D10" i="3"/>
  <c r="D30" i="3"/>
  <c r="B30" i="3" s="1"/>
  <c r="K23" i="2" s="1"/>
  <c r="D26" i="3"/>
  <c r="B26" i="3" s="1"/>
  <c r="K19" i="2" s="1"/>
  <c r="D15" i="3"/>
  <c r="D11" i="3"/>
  <c r="D19" i="3"/>
  <c r="D23" i="3"/>
  <c r="B23" i="3" s="1"/>
  <c r="K16" i="2" s="1"/>
  <c r="B32" i="3"/>
  <c r="K25" i="2" s="1"/>
  <c r="B25" i="2" s="1"/>
  <c r="B28" i="3"/>
  <c r="K21" i="2" s="1"/>
  <c r="B24" i="3"/>
  <c r="K17" i="2" s="1"/>
  <c r="B17" i="2" s="1"/>
  <c r="B20" i="3"/>
  <c r="K13" i="2" s="1"/>
  <c r="B13" i="2" s="1"/>
  <c r="B17" i="3"/>
  <c r="K10" i="2" s="1"/>
  <c r="B13" i="3"/>
  <c r="K6" i="2" s="1"/>
  <c r="D9" i="3"/>
  <c r="D29" i="3"/>
  <c r="B29" i="3" s="1"/>
  <c r="K22" i="2" s="1"/>
  <c r="B22" i="2" s="1"/>
  <c r="D25" i="3"/>
  <c r="B25" i="3" s="1"/>
  <c r="K18" i="2" s="1"/>
  <c r="D21" i="3"/>
  <c r="B21" i="3" s="1"/>
  <c r="K14" i="2" s="1"/>
  <c r="B14" i="2" s="1"/>
  <c r="D27" i="3"/>
  <c r="B27" i="3" s="1"/>
  <c r="K20" i="2" s="1"/>
  <c r="B31" i="3"/>
  <c r="K24" i="2" s="1"/>
  <c r="B24" i="2" s="1"/>
  <c r="B16" i="3"/>
  <c r="K9" i="2" s="1"/>
  <c r="B9" i="2" s="1"/>
  <c r="B12" i="3"/>
  <c r="K5" i="2" s="1"/>
  <c r="B18" i="3"/>
  <c r="K11" i="2" s="1"/>
  <c r="B11" i="2" s="1"/>
  <c r="B14" i="3"/>
  <c r="K7" i="2" s="1"/>
  <c r="D9" i="2" l="1"/>
  <c r="D25" i="2"/>
  <c r="B10" i="2"/>
  <c r="D10" i="2" s="1"/>
  <c r="B6" i="2"/>
  <c r="D6" i="2" s="1"/>
  <c r="D24" i="2"/>
  <c r="D22" i="2"/>
  <c r="D13" i="2"/>
  <c r="D15" i="2"/>
  <c r="B16" i="2"/>
  <c r="D16" i="2" s="1"/>
  <c r="B19" i="2"/>
  <c r="D19" i="2" s="1"/>
  <c r="D14" i="2"/>
  <c r="D11" i="2"/>
  <c r="D17" i="2"/>
  <c r="B20" i="2"/>
  <c r="D20" i="2" s="1"/>
  <c r="B5" i="2"/>
  <c r="D5" i="2" s="1"/>
  <c r="B21" i="2"/>
  <c r="D21" i="2" s="1"/>
  <c r="B18" i="2"/>
  <c r="D18" i="2" s="1"/>
  <c r="B7" i="2"/>
  <c r="D7" i="2" s="1"/>
  <c r="B23" i="2"/>
  <c r="D23" i="2" s="1"/>
  <c r="B10" i="3"/>
  <c r="K3" i="2" s="1"/>
  <c r="B11" i="3"/>
  <c r="K4" i="2" s="1"/>
  <c r="B15" i="3"/>
  <c r="K8" i="2" s="1"/>
  <c r="B19" i="3"/>
  <c r="K12" i="2" s="1"/>
  <c r="D6" i="1"/>
  <c r="B12" i="2" l="1"/>
  <c r="D12" i="2" s="1"/>
  <c r="B8" i="2"/>
  <c r="D8" i="2" s="1"/>
  <c r="B4" i="2"/>
  <c r="D4" i="2" s="1"/>
  <c r="B3" i="2"/>
  <c r="D3" i="2" s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K60" i="1" s="1"/>
  <c r="G59" i="1"/>
  <c r="K59" i="1" s="1"/>
  <c r="G58" i="1"/>
  <c r="K58" i="1" s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L84" i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L58" i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31" i="1"/>
  <c r="D32" i="1"/>
  <c r="D33" i="1"/>
  <c r="D34" i="1"/>
  <c r="D35" i="1"/>
  <c r="D36" i="1"/>
  <c r="D37" i="1"/>
  <c r="D38" i="1"/>
  <c r="D39" i="1"/>
  <c r="D40" i="1"/>
  <c r="D41" i="1"/>
  <c r="D42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7" i="1"/>
  <c r="D8" i="1"/>
  <c r="D9" i="1"/>
  <c r="D10" i="1"/>
  <c r="D11" i="1"/>
  <c r="D12" i="1"/>
  <c r="D13" i="1"/>
  <c r="D14" i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L100" i="1" l="1"/>
  <c r="L92" i="1"/>
  <c r="L108" i="1"/>
  <c r="L112" i="1"/>
  <c r="L104" i="1"/>
  <c r="L96" i="1"/>
  <c r="L88" i="1"/>
  <c r="L80" i="1"/>
  <c r="L114" i="1"/>
  <c r="L106" i="1"/>
  <c r="L98" i="1"/>
  <c r="L90" i="1"/>
  <c r="L82" i="1"/>
  <c r="L73" i="1"/>
  <c r="L110" i="1"/>
  <c r="L102" i="1"/>
  <c r="L94" i="1"/>
  <c r="L86" i="1"/>
  <c r="L78" i="1"/>
  <c r="K8" i="1"/>
  <c r="N8" i="1" s="1"/>
  <c r="K26" i="1"/>
  <c r="N26" i="1" s="1"/>
  <c r="K23" i="1"/>
  <c r="N23" i="1" s="1"/>
  <c r="K20" i="1"/>
  <c r="N20" i="1" s="1"/>
  <c r="K42" i="1"/>
  <c r="N42" i="1" s="1"/>
  <c r="K38" i="1"/>
  <c r="N38" i="1" s="1"/>
  <c r="K34" i="1"/>
  <c r="N34" i="1" s="1"/>
  <c r="K56" i="1"/>
  <c r="K52" i="1"/>
  <c r="K48" i="1"/>
  <c r="L71" i="1"/>
  <c r="L63" i="1"/>
  <c r="K5" i="1"/>
  <c r="N5" i="1" s="1"/>
  <c r="K11" i="1"/>
  <c r="N11" i="1" s="1"/>
  <c r="K28" i="1"/>
  <c r="N28" i="1" s="1"/>
  <c r="K19" i="1"/>
  <c r="K37" i="1"/>
  <c r="N37" i="1" s="1"/>
  <c r="K55" i="1"/>
  <c r="L65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N40" i="1" s="1"/>
  <c r="K36" i="1"/>
  <c r="N36" i="1" s="1"/>
  <c r="K32" i="1"/>
  <c r="N32" i="1" s="1"/>
  <c r="K54" i="1"/>
  <c r="K50" i="1"/>
  <c r="K46" i="1"/>
  <c r="L75" i="1"/>
  <c r="L67" i="1"/>
  <c r="K7" i="1"/>
  <c r="N7" i="1" s="1"/>
  <c r="K25" i="1"/>
  <c r="N25" i="1" s="1"/>
  <c r="K41" i="1"/>
  <c r="N41" i="1" s="1"/>
  <c r="K33" i="1"/>
  <c r="N33" i="1" s="1"/>
  <c r="K51" i="1"/>
  <c r="K47" i="1"/>
  <c r="K9" i="1"/>
  <c r="N9" i="1" s="1"/>
  <c r="K3" i="1"/>
  <c r="K24" i="1"/>
  <c r="N24" i="1" s="1"/>
  <c r="K21" i="1"/>
  <c r="K17" i="1"/>
  <c r="K39" i="1"/>
  <c r="N39" i="1" s="1"/>
  <c r="K35" i="1"/>
  <c r="N35" i="1" s="1"/>
  <c r="K31" i="1"/>
  <c r="N31" i="1" s="1"/>
  <c r="K53" i="1"/>
  <c r="K49" i="1"/>
  <c r="K4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69" i="1"/>
  <c r="K4" i="1"/>
  <c r="N4" i="1" s="1"/>
  <c r="K13" i="1"/>
  <c r="K12" i="1"/>
  <c r="N12" i="1" s="1"/>
  <c r="L35" i="1"/>
  <c r="L41" i="1"/>
  <c r="L39" i="1"/>
  <c r="L37" i="1"/>
  <c r="L55" i="1"/>
  <c r="L53" i="1"/>
  <c r="L51" i="1"/>
  <c r="L61" i="1"/>
  <c r="L42" i="1"/>
  <c r="L40" i="1"/>
  <c r="L38" i="1"/>
  <c r="L33" i="1"/>
  <c r="L56" i="1"/>
  <c r="L54" i="1"/>
  <c r="L52" i="1"/>
  <c r="L47" i="1"/>
  <c r="L60" i="1"/>
  <c r="L49" i="1"/>
  <c r="L76" i="1"/>
  <c r="L74" i="1"/>
  <c r="L72" i="1"/>
  <c r="L70" i="1"/>
  <c r="L68" i="1"/>
  <c r="L66" i="1"/>
  <c r="L64" i="1"/>
  <c r="L62" i="1"/>
  <c r="L59" i="1"/>
  <c r="L31" i="1"/>
  <c r="L45" i="1"/>
  <c r="L36" i="1"/>
  <c r="L34" i="1"/>
  <c r="L32" i="1"/>
  <c r="L50" i="1"/>
  <c r="L48" i="1"/>
  <c r="L46" i="1"/>
  <c r="N21" i="1" l="1"/>
  <c r="L21" i="1"/>
  <c r="N43" i="1"/>
  <c r="N17" i="1"/>
  <c r="L17" i="1"/>
  <c r="L18" i="1" s="1"/>
  <c r="L19" i="1" s="1"/>
  <c r="L20" i="1" s="1"/>
  <c r="N19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  <c r="L22" i="1" l="1"/>
  <c r="L23" i="1" s="1"/>
  <c r="L24" i="1" s="1"/>
  <c r="L25" i="1" s="1"/>
  <c r="L26" i="1" s="1"/>
  <c r="L27" i="1" s="1"/>
  <c r="L28" i="1" s="1"/>
  <c r="N29" i="1"/>
  <c r="B9" i="3"/>
  <c r="K2" i="2" s="1"/>
  <c r="B2" i="2" l="1"/>
  <c r="D2" i="2" s="1"/>
  <c r="E2" i="2" s="1"/>
</calcChain>
</file>

<file path=xl/sharedStrings.xml><?xml version="1.0" encoding="utf-8"?>
<sst xmlns="http://schemas.openxmlformats.org/spreadsheetml/2006/main" count="57" uniqueCount="48">
  <si>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</si>
  <si>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</si>
  <si>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</si>
  <si>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</si>
  <si>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</si>
  <si>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</si>
  <si>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</si>
  <si>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</si>
  <si>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</si>
  <si>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</si>
  <si>
    <t>开始月</t>
    <phoneticPr fontId="1"/>
  </si>
  <si>
    <t>结束月</t>
    <phoneticPr fontId="1"/>
  </si>
  <si>
    <t>总额</t>
    <phoneticPr fontId="1"/>
  </si>
  <si>
    <t>分期II</t>
    <phoneticPr fontId="1"/>
  </si>
  <si>
    <t>不動産取得税</t>
    <rPh sb="0" eb="3">
      <t>フドウサン</t>
    </rPh>
    <rPh sb="3" eb="5">
      <t>シュトク</t>
    </rPh>
    <rPh sb="5" eb="6">
      <t>ゼイ</t>
    </rPh>
    <phoneticPr fontId="1"/>
  </si>
  <si>
    <t>名称</t>
    <phoneticPr fontId="1"/>
  </si>
  <si>
    <t>期间</t>
    <phoneticPr fontId="1"/>
  </si>
  <si>
    <t>月份</t>
    <phoneticPr fontId="1"/>
  </si>
  <si>
    <t>固定开支</t>
    <phoneticPr fontId="1"/>
  </si>
  <si>
    <r>
      <t>分期消化</t>
    </r>
    <r>
      <rPr>
        <sz val="11"/>
        <color theme="1"/>
        <rFont val="ＭＳ Ｐゴシック"/>
        <family val="3"/>
        <charset val="136"/>
        <scheme val="minor"/>
      </rPr>
      <t>值</t>
    </r>
    <phoneticPr fontId="1"/>
  </si>
  <si>
    <t>分段统计</t>
    <phoneticPr fontId="1"/>
  </si>
  <si>
    <t>统计I</t>
    <phoneticPr fontId="1"/>
  </si>
  <si>
    <r>
      <t>手机</t>
    </r>
    <r>
      <rPr>
        <sz val="11"/>
        <color theme="1"/>
        <rFont val="ＭＳ Ｐゴシック"/>
        <family val="3"/>
        <charset val="134"/>
        <scheme val="minor"/>
      </rPr>
      <t>买断</t>
    </r>
    <phoneticPr fontId="1"/>
  </si>
  <si>
    <t>实际固定开支</t>
    <phoneticPr fontId="1"/>
  </si>
  <si>
    <r>
      <t>物</t>
    </r>
    <r>
      <rPr>
        <sz val="11"/>
        <color theme="1"/>
        <rFont val="ＭＳ Ｐゴシック"/>
        <family val="3"/>
        <charset val="134"/>
        <scheme val="minor"/>
      </rPr>
      <t>业费</t>
    </r>
    <phoneticPr fontId="1"/>
  </si>
  <si>
    <t>电费</t>
    <phoneticPr fontId="1"/>
  </si>
  <si>
    <t>水费</t>
    <phoneticPr fontId="1"/>
  </si>
  <si>
    <t>煤气费</t>
    <phoneticPr fontId="1"/>
  </si>
  <si>
    <t>电话费AU1</t>
    <phoneticPr fontId="1"/>
  </si>
  <si>
    <t>电话费AU2</t>
    <phoneticPr fontId="1"/>
  </si>
  <si>
    <t>电话费AU3</t>
    <phoneticPr fontId="1"/>
  </si>
  <si>
    <t>电话费SB1</t>
    <phoneticPr fontId="1"/>
  </si>
  <si>
    <t>网费1</t>
    <phoneticPr fontId="1"/>
  </si>
  <si>
    <t>网费2</t>
    <phoneticPr fontId="1"/>
  </si>
  <si>
    <r>
      <t>固定</t>
    </r>
    <r>
      <rPr>
        <sz val="11"/>
        <color theme="1"/>
        <rFont val="ＭＳ Ｐゴシック"/>
        <family val="3"/>
        <charset val="134"/>
        <scheme val="minor"/>
      </rPr>
      <t>资产税</t>
    </r>
    <phoneticPr fontId="1"/>
  </si>
  <si>
    <t>预算额</t>
    <phoneticPr fontId="1"/>
  </si>
  <si>
    <r>
      <t>预</t>
    </r>
    <r>
      <rPr>
        <sz val="11"/>
        <color theme="1"/>
        <rFont val="ＭＳ Ｐゴシック"/>
        <family val="3"/>
        <charset val="134"/>
        <scheme val="minor"/>
      </rPr>
      <t>算初期</t>
    </r>
    <r>
      <rPr>
        <sz val="11"/>
        <color theme="1"/>
        <rFont val="ＭＳ Ｐゴシック"/>
        <family val="3"/>
        <charset val="136"/>
        <scheme val="minor"/>
      </rPr>
      <t>值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</si>
  <si>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预算初期</t>
    </r>
    <r>
      <rPr>
        <sz val="11"/>
        <color theme="1"/>
        <rFont val="ＭＳ Ｐゴシック"/>
        <family val="3"/>
        <charset val="136"/>
        <scheme val="minor"/>
      </rPr>
      <t>值</t>
    </r>
    <phoneticPr fontId="1"/>
  </si>
  <si>
    <r>
      <t>工</t>
    </r>
    <r>
      <rPr>
        <sz val="11"/>
        <color theme="1"/>
        <rFont val="ＭＳ Ｐゴシック"/>
        <family val="3"/>
        <charset val="134"/>
        <scheme val="minor"/>
      </rPr>
      <t>资</t>
    </r>
    <phoneticPr fontId="1"/>
  </si>
  <si>
    <t>房屋</t>
    <phoneticPr fontId="1"/>
  </si>
  <si>
    <t>家族</t>
    <phoneticPr fontId="1"/>
  </si>
  <si>
    <t>实际开支</t>
    <phoneticPr fontId="1"/>
  </si>
  <si>
    <t>收支平衡</t>
    <phoneticPr fontId="1"/>
  </si>
  <si>
    <t>安全确认</t>
    <phoneticPr fontId="1"/>
  </si>
  <si>
    <t>预算日均开支</t>
    <phoneticPr fontId="1"/>
  </si>
  <si>
    <t>固定税</t>
    <phoneticPr fontId="1"/>
  </si>
  <si>
    <t>余额判断日</t>
    <phoneticPr fontId="1"/>
  </si>
  <si>
    <t>余额日均开支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</si>
</sst>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workbookViewId="0">
      <selection activeCell="B24" sqref="B24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15" t="s">
        <v>6</v>
      </c>
      <c r="C1" s="15"/>
      <c r="D1" s="15"/>
      <c r="E1" s="15" t="s">
        <v>7</v>
      </c>
      <c r="F1" s="15"/>
      <c r="G1" s="15"/>
      <c r="H1" s="15" t="s">
        <v>8</v>
      </c>
      <c r="I1" s="15"/>
      <c r="J1" s="15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6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>B6+D6</f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>C7/60</f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>B7+D7</f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>C8/60</f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>B8+D8</f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K17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L17+K18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B19">
        <v>29</v>
      </c>
      <c r="C19">
        <v>24</v>
      </c>
      <c r="D19" s="1">
        <f t="shared" si="6"/>
        <v>0.4</v>
      </c>
      <c r="E19">
        <v>0</v>
      </c>
      <c r="F19">
        <v>47</v>
      </c>
      <c r="G19" s="1">
        <f t="shared" si="7"/>
        <v>0.78333333333333333</v>
      </c>
      <c r="H19">
        <v>0</v>
      </c>
      <c r="I19">
        <v>0</v>
      </c>
      <c r="J19" s="1">
        <f t="shared" si="8"/>
        <v>0</v>
      </c>
      <c r="K19" s="1">
        <f t="shared" si="3"/>
        <v>29.4</v>
      </c>
      <c r="L19" s="1">
        <f t="shared" ref="L19:L28" si="10">L18+K19</f>
        <v>51.066666666666663</v>
      </c>
      <c r="M19">
        <v>1402</v>
      </c>
      <c r="N19" s="6">
        <f t="shared" si="9"/>
        <v>53858.998333333329</v>
      </c>
    </row>
    <row r="20" spans="1:14" x14ac:dyDescent="0.15">
      <c r="A20" s="3">
        <v>42736</v>
      </c>
      <c r="B20">
        <v>27</v>
      </c>
      <c r="C20">
        <v>52</v>
      </c>
      <c r="D20" s="1">
        <f t="shared" si="6"/>
        <v>0.8666666666666667</v>
      </c>
      <c r="E20">
        <v>1</v>
      </c>
      <c r="F20">
        <v>21</v>
      </c>
      <c r="G20" s="1">
        <f t="shared" si="7"/>
        <v>0.35</v>
      </c>
      <c r="H20">
        <v>0</v>
      </c>
      <c r="I20">
        <v>0</v>
      </c>
      <c r="J20" s="1">
        <f t="shared" si="8"/>
        <v>0</v>
      </c>
      <c r="K20" s="1">
        <f t="shared" si="3"/>
        <v>27.866666666666667</v>
      </c>
      <c r="L20" s="1">
        <f t="shared" si="10"/>
        <v>78.933333333333337</v>
      </c>
      <c r="M20">
        <v>1402</v>
      </c>
      <c r="N20" s="6">
        <f t="shared" si="9"/>
        <v>51262.96166666667</v>
      </c>
    </row>
    <row r="21" spans="1:14" x14ac:dyDescent="0.15">
      <c r="A21" s="3">
        <v>42767</v>
      </c>
      <c r="B21">
        <v>12</v>
      </c>
      <c r="C21">
        <v>44</v>
      </c>
      <c r="D21" s="1">
        <f t="shared" si="6"/>
        <v>0.73333333333333328</v>
      </c>
      <c r="E21">
        <v>1</v>
      </c>
      <c r="F21">
        <v>44</v>
      </c>
      <c r="G21" s="1">
        <f t="shared" si="7"/>
        <v>0.73333333333333328</v>
      </c>
      <c r="H21">
        <v>0</v>
      </c>
      <c r="I21">
        <v>0</v>
      </c>
      <c r="J21" s="1">
        <f t="shared" si="8"/>
        <v>0</v>
      </c>
      <c r="K21" s="1">
        <f t="shared" si="3"/>
        <v>12.733333333333333</v>
      </c>
      <c r="L21" s="1">
        <f>L20+K21</f>
        <v>91.666666666666671</v>
      </c>
      <c r="M21">
        <v>1402</v>
      </c>
      <c r="N21" s="6">
        <f t="shared" si="9"/>
        <v>23815.306666666664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 t="shared" si="10"/>
        <v>91.666666666666671</v>
      </c>
      <c r="M22">
        <v>1402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 t="shared" si="10"/>
        <v>91.666666666666671</v>
      </c>
      <c r="M23">
        <v>1402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 t="shared" si="10"/>
        <v>91.666666666666671</v>
      </c>
      <c r="M24">
        <v>1402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 t="shared" si="10"/>
        <v>91.666666666666671</v>
      </c>
      <c r="M25">
        <v>1402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 t="shared" si="10"/>
        <v>91.666666666666671</v>
      </c>
      <c r="M26">
        <v>1402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 t="shared" si="10"/>
        <v>91.666666666666671</v>
      </c>
      <c r="M27">
        <v>1402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 t="shared" si="10"/>
        <v>91.666666666666671</v>
      </c>
      <c r="M28">
        <v>1402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167525.6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1">C31/60</f>
        <v>0</v>
      </c>
      <c r="G31" s="1">
        <f t="shared" ref="G31:G42" si="12">F31/60</f>
        <v>0</v>
      </c>
      <c r="J31" s="1">
        <f t="shared" ref="J31:J42" si="13">I31/60</f>
        <v>0</v>
      </c>
      <c r="K31" s="1">
        <f t="shared" si="3"/>
        <v>0</v>
      </c>
      <c r="L31" s="1">
        <f>SUM(B$31:B31,D$31:D31)</f>
        <v>0</v>
      </c>
      <c r="M31">
        <v>1370</v>
      </c>
      <c r="N31" s="6">
        <f t="shared" ref="N31:N42" si="14">K31*M31*1.3+(E31+G31)*M31*0.25+(H31+J31)*M31*0.05</f>
        <v>0</v>
      </c>
    </row>
    <row r="32" spans="1:14" x14ac:dyDescent="0.15">
      <c r="A32" s="3">
        <v>43040</v>
      </c>
      <c r="D32" s="1">
        <f t="shared" si="11"/>
        <v>0</v>
      </c>
      <c r="G32" s="1">
        <f t="shared" si="12"/>
        <v>0</v>
      </c>
      <c r="J32" s="1">
        <f t="shared" si="13"/>
        <v>0</v>
      </c>
      <c r="K32" s="1">
        <f t="shared" si="3"/>
        <v>0</v>
      </c>
      <c r="L32" s="1">
        <f>SUM(B$31:B32,D$31:D32)</f>
        <v>0</v>
      </c>
      <c r="M32">
        <v>1370</v>
      </c>
      <c r="N32" s="6">
        <f t="shared" si="14"/>
        <v>0</v>
      </c>
    </row>
    <row r="33" spans="1:14" x14ac:dyDescent="0.15">
      <c r="A33" s="3">
        <v>43070</v>
      </c>
      <c r="D33" s="1">
        <f t="shared" si="11"/>
        <v>0</v>
      </c>
      <c r="G33" s="1">
        <f t="shared" si="12"/>
        <v>0</v>
      </c>
      <c r="J33" s="1">
        <f t="shared" si="13"/>
        <v>0</v>
      </c>
      <c r="K33" s="1">
        <f t="shared" si="3"/>
        <v>0</v>
      </c>
      <c r="L33" s="1">
        <f>SUM(B$31:B33,D$31:D33)</f>
        <v>0</v>
      </c>
      <c r="M33">
        <v>1370</v>
      </c>
      <c r="N33" s="6">
        <f t="shared" si="14"/>
        <v>0</v>
      </c>
    </row>
    <row r="34" spans="1:14" x14ac:dyDescent="0.15">
      <c r="A34" s="3">
        <v>43101</v>
      </c>
      <c r="D34" s="1">
        <f t="shared" si="11"/>
        <v>0</v>
      </c>
      <c r="G34" s="1">
        <f t="shared" si="12"/>
        <v>0</v>
      </c>
      <c r="J34" s="1">
        <f t="shared" si="13"/>
        <v>0</v>
      </c>
      <c r="K34" s="1">
        <f t="shared" si="3"/>
        <v>0</v>
      </c>
      <c r="L34" s="1">
        <f>SUM(B$31:B34,D$31:D34)</f>
        <v>0</v>
      </c>
      <c r="M34">
        <v>1370</v>
      </c>
      <c r="N34" s="6">
        <f t="shared" si="14"/>
        <v>0</v>
      </c>
    </row>
    <row r="35" spans="1:14" x14ac:dyDescent="0.15">
      <c r="A35" s="3">
        <v>43132</v>
      </c>
      <c r="D35" s="1">
        <f t="shared" si="11"/>
        <v>0</v>
      </c>
      <c r="G35" s="1">
        <f t="shared" si="12"/>
        <v>0</v>
      </c>
      <c r="J35" s="1">
        <f t="shared" si="13"/>
        <v>0</v>
      </c>
      <c r="K35" s="1">
        <f t="shared" si="3"/>
        <v>0</v>
      </c>
      <c r="L35" s="1">
        <f>SUM(B$31:B35,D$31:D35)</f>
        <v>0</v>
      </c>
      <c r="M35">
        <v>1370</v>
      </c>
      <c r="N35" s="6">
        <f t="shared" si="14"/>
        <v>0</v>
      </c>
    </row>
    <row r="36" spans="1:14" x14ac:dyDescent="0.15">
      <c r="A36" s="3">
        <v>43160</v>
      </c>
      <c r="D36" s="1">
        <f t="shared" si="11"/>
        <v>0</v>
      </c>
      <c r="G36" s="1">
        <f t="shared" si="12"/>
        <v>0</v>
      </c>
      <c r="J36" s="1">
        <f t="shared" si="13"/>
        <v>0</v>
      </c>
      <c r="K36" s="1">
        <f t="shared" si="3"/>
        <v>0</v>
      </c>
      <c r="L36" s="1">
        <f>SUM(B$31:B36,D$31:D36)</f>
        <v>0</v>
      </c>
      <c r="M36">
        <v>1370</v>
      </c>
      <c r="N36" s="6">
        <f t="shared" si="14"/>
        <v>0</v>
      </c>
    </row>
    <row r="37" spans="1:14" x14ac:dyDescent="0.15">
      <c r="A37" s="3">
        <v>43191</v>
      </c>
      <c r="D37" s="1">
        <f t="shared" si="11"/>
        <v>0</v>
      </c>
      <c r="G37" s="1">
        <f t="shared" si="12"/>
        <v>0</v>
      </c>
      <c r="J37" s="1">
        <f t="shared" si="13"/>
        <v>0</v>
      </c>
      <c r="K37" s="1">
        <f t="shared" si="3"/>
        <v>0</v>
      </c>
      <c r="L37" s="1">
        <f>SUM(B$31:B37,D$31:D37)</f>
        <v>0</v>
      </c>
      <c r="M37">
        <v>1370</v>
      </c>
      <c r="N37" s="6">
        <f t="shared" si="14"/>
        <v>0</v>
      </c>
    </row>
    <row r="38" spans="1:14" x14ac:dyDescent="0.15">
      <c r="A38" s="3">
        <v>43221</v>
      </c>
      <c r="D38" s="1">
        <f t="shared" si="11"/>
        <v>0</v>
      </c>
      <c r="G38" s="1">
        <f t="shared" si="12"/>
        <v>0</v>
      </c>
      <c r="J38" s="1">
        <f t="shared" si="13"/>
        <v>0</v>
      </c>
      <c r="K38" s="1">
        <f t="shared" si="3"/>
        <v>0</v>
      </c>
      <c r="L38" s="1">
        <f>SUM(B$31:B38,D$31:D38)</f>
        <v>0</v>
      </c>
      <c r="M38">
        <v>1370</v>
      </c>
      <c r="N38" s="6">
        <f t="shared" si="14"/>
        <v>0</v>
      </c>
    </row>
    <row r="39" spans="1:14" x14ac:dyDescent="0.15">
      <c r="A39" s="3">
        <v>43252</v>
      </c>
      <c r="D39" s="1">
        <f t="shared" si="11"/>
        <v>0</v>
      </c>
      <c r="G39" s="1">
        <f t="shared" si="12"/>
        <v>0</v>
      </c>
      <c r="J39" s="1">
        <f t="shared" si="13"/>
        <v>0</v>
      </c>
      <c r="K39" s="1">
        <f t="shared" si="3"/>
        <v>0</v>
      </c>
      <c r="L39" s="1">
        <f>SUM(B$31:B39,D$31:D39)</f>
        <v>0</v>
      </c>
      <c r="M39">
        <v>1370</v>
      </c>
      <c r="N39" s="6">
        <f t="shared" si="14"/>
        <v>0</v>
      </c>
    </row>
    <row r="40" spans="1:14" x14ac:dyDescent="0.15">
      <c r="A40" s="3">
        <v>43282</v>
      </c>
      <c r="D40" s="1">
        <f t="shared" si="11"/>
        <v>0</v>
      </c>
      <c r="G40" s="1">
        <f t="shared" si="12"/>
        <v>0</v>
      </c>
      <c r="J40" s="1">
        <f t="shared" si="13"/>
        <v>0</v>
      </c>
      <c r="K40" s="1">
        <f t="shared" si="3"/>
        <v>0</v>
      </c>
      <c r="L40" s="1">
        <f>SUM(B$31:B40,D$31:D40)</f>
        <v>0</v>
      </c>
      <c r="M40">
        <v>1370</v>
      </c>
      <c r="N40" s="6">
        <f t="shared" si="14"/>
        <v>0</v>
      </c>
    </row>
    <row r="41" spans="1:14" x14ac:dyDescent="0.15">
      <c r="A41" s="3">
        <v>43313</v>
      </c>
      <c r="D41" s="1">
        <f t="shared" si="11"/>
        <v>0</v>
      </c>
      <c r="G41" s="1">
        <f t="shared" si="12"/>
        <v>0</v>
      </c>
      <c r="J41" s="1">
        <f t="shared" si="13"/>
        <v>0</v>
      </c>
      <c r="K41" s="1">
        <f t="shared" si="3"/>
        <v>0</v>
      </c>
      <c r="L41" s="1">
        <f>SUM(B$31:B41,D$31:D41)</f>
        <v>0</v>
      </c>
      <c r="M41">
        <v>1370</v>
      </c>
      <c r="N41" s="6">
        <f t="shared" si="14"/>
        <v>0</v>
      </c>
    </row>
    <row r="42" spans="1:14" x14ac:dyDescent="0.15">
      <c r="A42" s="3">
        <v>43344</v>
      </c>
      <c r="D42" s="1">
        <f t="shared" si="11"/>
        <v>0</v>
      </c>
      <c r="G42" s="1">
        <f t="shared" si="12"/>
        <v>0</v>
      </c>
      <c r="J42" s="1">
        <f t="shared" si="13"/>
        <v>0</v>
      </c>
      <c r="K42" s="1">
        <f t="shared" si="3"/>
        <v>0</v>
      </c>
      <c r="L42" s="1">
        <f>SUM(B$31:B42,D$31:D42)</f>
        <v>0</v>
      </c>
      <c r="M42">
        <v>1370</v>
      </c>
      <c r="N42" s="6">
        <f t="shared" si="14"/>
        <v>0</v>
      </c>
    </row>
    <row r="43" spans="1:14" x14ac:dyDescent="0.15">
      <c r="A43" s="3"/>
      <c r="D43" s="1"/>
      <c r="G43" s="1"/>
      <c r="J43" s="1"/>
      <c r="K43" s="1"/>
      <c r="L43" s="1"/>
      <c r="N43" s="6">
        <f>SUM(N31:N42)</f>
        <v>0</v>
      </c>
    </row>
    <row r="44" spans="1:14" x14ac:dyDescent="0.15">
      <c r="A44" s="3"/>
      <c r="D44" s="1"/>
      <c r="G44" s="1"/>
      <c r="J44" s="1"/>
      <c r="K44" s="1"/>
      <c r="L44" s="1"/>
      <c r="N44" s="6"/>
    </row>
    <row r="45" spans="1:14" x14ac:dyDescent="0.15">
      <c r="A45" s="3">
        <v>43374</v>
      </c>
      <c r="D45" s="1">
        <f t="shared" ref="D45:D56" si="15">C45/60</f>
        <v>0</v>
      </c>
      <c r="G45" s="1">
        <f t="shared" ref="G45:G56" si="16">F45/60</f>
        <v>0</v>
      </c>
      <c r="J45" s="1">
        <f t="shared" ref="J45:J56" si="17">I45/60</f>
        <v>0</v>
      </c>
      <c r="K45" s="1">
        <f t="shared" si="3"/>
        <v>0</v>
      </c>
      <c r="L45" s="1">
        <f>SUM(B$45:B45,D$45:D45)</f>
        <v>0</v>
      </c>
      <c r="N45" s="6">
        <f t="shared" ref="N45:N56" si="18">(D45+B45)*1704</f>
        <v>0</v>
      </c>
    </row>
    <row r="46" spans="1:14" x14ac:dyDescent="0.15">
      <c r="A46" s="3">
        <v>43405</v>
      </c>
      <c r="D46" s="1">
        <f t="shared" si="15"/>
        <v>0</v>
      </c>
      <c r="G46" s="1">
        <f t="shared" si="16"/>
        <v>0</v>
      </c>
      <c r="J46" s="1">
        <f t="shared" si="17"/>
        <v>0</v>
      </c>
      <c r="K46" s="1">
        <f t="shared" si="3"/>
        <v>0</v>
      </c>
      <c r="L46" s="1">
        <f>SUM(B$45:B46,D$45:D46)</f>
        <v>0</v>
      </c>
      <c r="N46" s="6">
        <f t="shared" si="18"/>
        <v>0</v>
      </c>
    </row>
    <row r="47" spans="1:14" x14ac:dyDescent="0.15">
      <c r="A47" s="3">
        <v>43435</v>
      </c>
      <c r="D47" s="1">
        <f t="shared" si="15"/>
        <v>0</v>
      </c>
      <c r="G47" s="1">
        <f t="shared" si="16"/>
        <v>0</v>
      </c>
      <c r="J47" s="1">
        <f t="shared" si="17"/>
        <v>0</v>
      </c>
      <c r="K47" s="1">
        <f t="shared" si="3"/>
        <v>0</v>
      </c>
      <c r="L47" s="1">
        <f>SUM(B$45:B47,D$45:D47)</f>
        <v>0</v>
      </c>
      <c r="N47" s="6">
        <f t="shared" si="18"/>
        <v>0</v>
      </c>
    </row>
    <row r="48" spans="1:14" x14ac:dyDescent="0.15">
      <c r="A48" s="3">
        <v>43466</v>
      </c>
      <c r="D48" s="1">
        <f t="shared" si="15"/>
        <v>0</v>
      </c>
      <c r="G48" s="1">
        <f t="shared" si="16"/>
        <v>0</v>
      </c>
      <c r="J48" s="1">
        <f t="shared" si="17"/>
        <v>0</v>
      </c>
      <c r="K48" s="1">
        <f t="shared" si="3"/>
        <v>0</v>
      </c>
      <c r="L48" s="1">
        <f>SUM(B$45:B48,D$45:D48)</f>
        <v>0</v>
      </c>
      <c r="N48" s="6">
        <f t="shared" si="18"/>
        <v>0</v>
      </c>
    </row>
    <row r="49" spans="1:14" x14ac:dyDescent="0.15">
      <c r="A49" s="3">
        <v>43497</v>
      </c>
      <c r="D49" s="1">
        <f t="shared" si="15"/>
        <v>0</v>
      </c>
      <c r="G49" s="1">
        <f t="shared" si="16"/>
        <v>0</v>
      </c>
      <c r="J49" s="1">
        <f t="shared" si="17"/>
        <v>0</v>
      </c>
      <c r="K49" s="1">
        <f t="shared" si="3"/>
        <v>0</v>
      </c>
      <c r="L49" s="1">
        <f>SUM(B$45:B49,D$45:D49)</f>
        <v>0</v>
      </c>
      <c r="N49" s="6">
        <f t="shared" si="18"/>
        <v>0</v>
      </c>
    </row>
    <row r="50" spans="1:14" x14ac:dyDescent="0.15">
      <c r="A50" s="3">
        <v>43525</v>
      </c>
      <c r="D50" s="1">
        <f t="shared" si="15"/>
        <v>0</v>
      </c>
      <c r="G50" s="1">
        <f t="shared" si="16"/>
        <v>0</v>
      </c>
      <c r="J50" s="1">
        <f t="shared" si="17"/>
        <v>0</v>
      </c>
      <c r="K50" s="1">
        <f t="shared" si="3"/>
        <v>0</v>
      </c>
      <c r="L50" s="1">
        <f>SUM(B$45:B50,D$45:D50)</f>
        <v>0</v>
      </c>
      <c r="N50" s="6">
        <f t="shared" si="18"/>
        <v>0</v>
      </c>
    </row>
    <row r="51" spans="1:14" x14ac:dyDescent="0.15">
      <c r="A51" s="3">
        <v>43556</v>
      </c>
      <c r="D51" s="1">
        <f t="shared" si="15"/>
        <v>0</v>
      </c>
      <c r="G51" s="1">
        <f t="shared" si="16"/>
        <v>0</v>
      </c>
      <c r="J51" s="1">
        <f t="shared" si="17"/>
        <v>0</v>
      </c>
      <c r="K51" s="1">
        <f t="shared" si="3"/>
        <v>0</v>
      </c>
      <c r="L51" s="1">
        <f>SUM(B$45:B51,D$45:D51)</f>
        <v>0</v>
      </c>
      <c r="N51" s="6">
        <f t="shared" si="18"/>
        <v>0</v>
      </c>
    </row>
    <row r="52" spans="1:14" x14ac:dyDescent="0.15">
      <c r="A52" s="3">
        <v>43586</v>
      </c>
      <c r="D52" s="1">
        <f t="shared" si="15"/>
        <v>0</v>
      </c>
      <c r="G52" s="1">
        <f t="shared" si="16"/>
        <v>0</v>
      </c>
      <c r="J52" s="1">
        <f t="shared" si="17"/>
        <v>0</v>
      </c>
      <c r="K52" s="1">
        <f t="shared" si="3"/>
        <v>0</v>
      </c>
      <c r="L52" s="1">
        <f>SUM(B$45:B52,D$45:D52)</f>
        <v>0</v>
      </c>
      <c r="N52" s="6">
        <f t="shared" si="18"/>
        <v>0</v>
      </c>
    </row>
    <row r="53" spans="1:14" x14ac:dyDescent="0.15">
      <c r="A53" s="3">
        <v>43617</v>
      </c>
      <c r="D53" s="1">
        <f t="shared" si="15"/>
        <v>0</v>
      </c>
      <c r="G53" s="1">
        <f t="shared" si="16"/>
        <v>0</v>
      </c>
      <c r="J53" s="1">
        <f t="shared" si="17"/>
        <v>0</v>
      </c>
      <c r="K53" s="1">
        <f t="shared" si="3"/>
        <v>0</v>
      </c>
      <c r="L53" s="1">
        <f>SUM(B$45:B53,D$45:D53)</f>
        <v>0</v>
      </c>
      <c r="N53" s="6">
        <f t="shared" si="18"/>
        <v>0</v>
      </c>
    </row>
    <row r="54" spans="1:14" x14ac:dyDescent="0.15">
      <c r="A54" s="3">
        <v>43647</v>
      </c>
      <c r="D54" s="1">
        <f t="shared" si="15"/>
        <v>0</v>
      </c>
      <c r="G54" s="1">
        <f t="shared" si="16"/>
        <v>0</v>
      </c>
      <c r="J54" s="1">
        <f t="shared" si="17"/>
        <v>0</v>
      </c>
      <c r="K54" s="1">
        <f t="shared" si="3"/>
        <v>0</v>
      </c>
      <c r="L54" s="1">
        <f>SUM(B$45:B54,D$45:D54)</f>
        <v>0</v>
      </c>
      <c r="N54" s="6">
        <f t="shared" si="18"/>
        <v>0</v>
      </c>
    </row>
    <row r="55" spans="1:14" x14ac:dyDescent="0.15">
      <c r="A55" s="3">
        <v>43678</v>
      </c>
      <c r="D55" s="1">
        <f t="shared" si="15"/>
        <v>0</v>
      </c>
      <c r="G55" s="1">
        <f t="shared" si="16"/>
        <v>0</v>
      </c>
      <c r="J55" s="1">
        <f t="shared" si="17"/>
        <v>0</v>
      </c>
      <c r="K55" s="1">
        <f t="shared" si="3"/>
        <v>0</v>
      </c>
      <c r="L55" s="1">
        <f>SUM(B$45:B55,D$45:D55)</f>
        <v>0</v>
      </c>
      <c r="N55" s="6">
        <f t="shared" si="18"/>
        <v>0</v>
      </c>
    </row>
    <row r="56" spans="1:14" x14ac:dyDescent="0.15">
      <c r="A56" s="3">
        <v>43709</v>
      </c>
      <c r="D56" s="1">
        <f t="shared" si="15"/>
        <v>0</v>
      </c>
      <c r="G56" s="1">
        <f t="shared" si="16"/>
        <v>0</v>
      </c>
      <c r="J56" s="1">
        <f t="shared" si="17"/>
        <v>0</v>
      </c>
      <c r="K56" s="1">
        <f t="shared" si="3"/>
        <v>0</v>
      </c>
      <c r="L56" s="1">
        <f>SUM(B$45:B56,D$45:D56)</f>
        <v>0</v>
      </c>
      <c r="N56" s="6">
        <f t="shared" si="18"/>
        <v>0</v>
      </c>
    </row>
    <row r="57" spans="1:14" x14ac:dyDescent="0.15">
      <c r="A57" s="3"/>
      <c r="D57" s="1"/>
      <c r="G57" s="1"/>
      <c r="J57" s="1"/>
      <c r="K57" s="1"/>
      <c r="L57" s="1"/>
      <c r="N57" s="6"/>
    </row>
    <row r="58" spans="1:14" x14ac:dyDescent="0.15">
      <c r="A58" s="3">
        <v>43739</v>
      </c>
      <c r="D58" s="1">
        <f t="shared" ref="D58:D89" si="19">C58/60</f>
        <v>0</v>
      </c>
      <c r="G58" s="1">
        <f t="shared" ref="G58:G121" si="20">F58/60</f>
        <v>0</v>
      </c>
      <c r="J58" s="1">
        <f t="shared" ref="J58:J121" si="21">I58/60</f>
        <v>0</v>
      </c>
      <c r="K58" s="1">
        <f t="shared" ref="K58:K60" si="22">E58+G58</f>
        <v>0</v>
      </c>
      <c r="L58" s="1">
        <f>SUM(B$58:B58,D$58:D58)</f>
        <v>0</v>
      </c>
      <c r="N58" s="6">
        <f t="shared" ref="N58:N89" si="23">(D58+B58)*1704</f>
        <v>0</v>
      </c>
    </row>
    <row r="59" spans="1:14" x14ac:dyDescent="0.15">
      <c r="A59" s="3">
        <v>43770</v>
      </c>
      <c r="D59" s="1">
        <f t="shared" si="19"/>
        <v>0</v>
      </c>
      <c r="G59" s="1">
        <f t="shared" si="20"/>
        <v>0</v>
      </c>
      <c r="J59" s="1">
        <f t="shared" si="21"/>
        <v>0</v>
      </c>
      <c r="K59" s="1">
        <f t="shared" si="22"/>
        <v>0</v>
      </c>
      <c r="L59" s="1">
        <f>SUM(B$58:B59,D$58:D59)</f>
        <v>0</v>
      </c>
      <c r="N59" s="6">
        <f t="shared" si="23"/>
        <v>0</v>
      </c>
    </row>
    <row r="60" spans="1:14" x14ac:dyDescent="0.15">
      <c r="A60" s="3">
        <v>43800</v>
      </c>
      <c r="D60" s="1">
        <f t="shared" si="19"/>
        <v>0</v>
      </c>
      <c r="G60" s="1">
        <f t="shared" si="20"/>
        <v>0</v>
      </c>
      <c r="J60" s="1">
        <f t="shared" si="21"/>
        <v>0</v>
      </c>
      <c r="K60" s="1">
        <f t="shared" si="22"/>
        <v>0</v>
      </c>
      <c r="L60" s="1">
        <f>SUM(B$58:B60,D$58:D60)</f>
        <v>0</v>
      </c>
      <c r="N60" s="6">
        <f t="shared" si="23"/>
        <v>0</v>
      </c>
    </row>
    <row r="61" spans="1:14" x14ac:dyDescent="0.15">
      <c r="D61" s="1">
        <f t="shared" si="19"/>
        <v>0</v>
      </c>
      <c r="G61" s="1">
        <f t="shared" si="20"/>
        <v>0</v>
      </c>
      <c r="J61" s="1">
        <f t="shared" si="21"/>
        <v>0</v>
      </c>
      <c r="K61" s="1"/>
      <c r="L61" s="1">
        <f>SUM(B$58:B61,D$58:D61)</f>
        <v>0</v>
      </c>
      <c r="N61" s="6">
        <f t="shared" si="23"/>
        <v>0</v>
      </c>
    </row>
    <row r="62" spans="1:14" x14ac:dyDescent="0.15">
      <c r="D62" s="1">
        <f t="shared" si="19"/>
        <v>0</v>
      </c>
      <c r="G62" s="1">
        <f t="shared" si="20"/>
        <v>0</v>
      </c>
      <c r="J62" s="1">
        <f t="shared" si="21"/>
        <v>0</v>
      </c>
      <c r="K62" s="1"/>
      <c r="L62" s="1">
        <f>SUM(B$58:B62,D$58:D62)</f>
        <v>0</v>
      </c>
      <c r="N62" s="6">
        <f t="shared" si="23"/>
        <v>0</v>
      </c>
    </row>
    <row r="63" spans="1:14" x14ac:dyDescent="0.15">
      <c r="D63" s="1">
        <f t="shared" si="19"/>
        <v>0</v>
      </c>
      <c r="G63" s="1">
        <f t="shared" si="20"/>
        <v>0</v>
      </c>
      <c r="J63" s="1">
        <f t="shared" si="21"/>
        <v>0</v>
      </c>
      <c r="K63" s="1"/>
      <c r="L63" s="1">
        <f>SUM(B$58:B63,D$58:D63)</f>
        <v>0</v>
      </c>
      <c r="N63" s="6">
        <f t="shared" si="23"/>
        <v>0</v>
      </c>
    </row>
    <row r="64" spans="1:14" x14ac:dyDescent="0.15">
      <c r="D64" s="1">
        <f t="shared" si="19"/>
        <v>0</v>
      </c>
      <c r="G64" s="1">
        <f t="shared" si="20"/>
        <v>0</v>
      </c>
      <c r="J64" s="1">
        <f t="shared" si="21"/>
        <v>0</v>
      </c>
      <c r="K64" s="1"/>
      <c r="L64" s="1">
        <f>SUM(B$58:B64,D$58:D64)</f>
        <v>0</v>
      </c>
      <c r="N64" s="6">
        <f t="shared" si="23"/>
        <v>0</v>
      </c>
    </row>
    <row r="65" spans="4:14" x14ac:dyDescent="0.15">
      <c r="D65" s="1">
        <f t="shared" si="19"/>
        <v>0</v>
      </c>
      <c r="G65" s="1">
        <f t="shared" si="20"/>
        <v>0</v>
      </c>
      <c r="J65" s="1">
        <f t="shared" si="21"/>
        <v>0</v>
      </c>
      <c r="K65" s="1"/>
      <c r="L65" s="1">
        <f>SUM(B$58:B65,D$58:D65)</f>
        <v>0</v>
      </c>
      <c r="N65" s="6">
        <f t="shared" si="23"/>
        <v>0</v>
      </c>
    </row>
    <row r="66" spans="4:14" x14ac:dyDescent="0.15">
      <c r="D66" s="1">
        <f t="shared" si="19"/>
        <v>0</v>
      </c>
      <c r="G66" s="1">
        <f t="shared" si="20"/>
        <v>0</v>
      </c>
      <c r="J66" s="1">
        <f t="shared" si="21"/>
        <v>0</v>
      </c>
      <c r="K66" s="1"/>
      <c r="L66" s="1">
        <f>SUM(B$58:B66,D$58:D66)</f>
        <v>0</v>
      </c>
      <c r="N66" s="6">
        <f t="shared" si="23"/>
        <v>0</v>
      </c>
    </row>
    <row r="67" spans="4:14" x14ac:dyDescent="0.15">
      <c r="D67" s="1">
        <f t="shared" si="19"/>
        <v>0</v>
      </c>
      <c r="G67" s="1">
        <f t="shared" si="20"/>
        <v>0</v>
      </c>
      <c r="J67" s="1">
        <f t="shared" si="21"/>
        <v>0</v>
      </c>
      <c r="K67" s="1"/>
      <c r="L67" s="1">
        <f>SUM(B$58:B67,D$58:D67)</f>
        <v>0</v>
      </c>
      <c r="N67" s="6">
        <f t="shared" si="23"/>
        <v>0</v>
      </c>
    </row>
    <row r="68" spans="4:14" x14ac:dyDescent="0.15">
      <c r="D68" s="1">
        <f t="shared" si="19"/>
        <v>0</v>
      </c>
      <c r="G68" s="1">
        <f t="shared" si="20"/>
        <v>0</v>
      </c>
      <c r="J68" s="1">
        <f t="shared" si="21"/>
        <v>0</v>
      </c>
      <c r="K68" s="1"/>
      <c r="L68" s="1">
        <f>SUM(B$58:B68,D$58:D68)</f>
        <v>0</v>
      </c>
      <c r="N68" s="6">
        <f t="shared" si="23"/>
        <v>0</v>
      </c>
    </row>
    <row r="69" spans="4:14" x14ac:dyDescent="0.15">
      <c r="D69" s="1">
        <f t="shared" si="19"/>
        <v>0</v>
      </c>
      <c r="G69" s="1">
        <f t="shared" si="20"/>
        <v>0</v>
      </c>
      <c r="J69" s="1">
        <f t="shared" si="21"/>
        <v>0</v>
      </c>
      <c r="K69" s="1"/>
      <c r="L69" s="1">
        <f>SUM(B$58:B69,D$58:D69)</f>
        <v>0</v>
      </c>
      <c r="N69" s="6">
        <f t="shared" si="23"/>
        <v>0</v>
      </c>
    </row>
    <row r="70" spans="4:14" x14ac:dyDescent="0.15">
      <c r="D70" s="1">
        <f t="shared" si="19"/>
        <v>0</v>
      </c>
      <c r="G70" s="1">
        <f t="shared" si="20"/>
        <v>0</v>
      </c>
      <c r="J70" s="1">
        <f t="shared" si="21"/>
        <v>0</v>
      </c>
      <c r="K70" s="1"/>
      <c r="L70" s="1">
        <f>SUM(B$58:B70,D$58:D70)</f>
        <v>0</v>
      </c>
      <c r="N70" s="6">
        <f t="shared" si="23"/>
        <v>0</v>
      </c>
    </row>
    <row r="71" spans="4:14" x14ac:dyDescent="0.15">
      <c r="D71" s="1">
        <f t="shared" si="19"/>
        <v>0</v>
      </c>
      <c r="G71" s="1">
        <f t="shared" si="20"/>
        <v>0</v>
      </c>
      <c r="J71" s="1">
        <f t="shared" si="21"/>
        <v>0</v>
      </c>
      <c r="K71" s="1"/>
      <c r="L71" s="1">
        <f>SUM(B$58:B71,D$58:D71)</f>
        <v>0</v>
      </c>
      <c r="N71" s="6">
        <f t="shared" si="23"/>
        <v>0</v>
      </c>
    </row>
    <row r="72" spans="4:14" x14ac:dyDescent="0.15">
      <c r="D72" s="1">
        <f t="shared" si="19"/>
        <v>0</v>
      </c>
      <c r="G72" s="1">
        <f t="shared" si="20"/>
        <v>0</v>
      </c>
      <c r="J72" s="1">
        <f t="shared" si="21"/>
        <v>0</v>
      </c>
      <c r="K72" s="1"/>
      <c r="L72" s="1">
        <f>SUM(B$58:B72,D$58:D72)</f>
        <v>0</v>
      </c>
      <c r="N72" s="6">
        <f t="shared" si="23"/>
        <v>0</v>
      </c>
    </row>
    <row r="73" spans="4:14" x14ac:dyDescent="0.15">
      <c r="D73" s="1">
        <f t="shared" si="19"/>
        <v>0</v>
      </c>
      <c r="G73" s="1">
        <f t="shared" si="20"/>
        <v>0</v>
      </c>
      <c r="J73" s="1">
        <f t="shared" si="21"/>
        <v>0</v>
      </c>
      <c r="K73" s="1"/>
      <c r="L73" s="1">
        <f>SUM(B$58:B73,D$58:D73)</f>
        <v>0</v>
      </c>
      <c r="N73" s="6">
        <f t="shared" si="23"/>
        <v>0</v>
      </c>
    </row>
    <row r="74" spans="4:14" x14ac:dyDescent="0.15">
      <c r="D74" s="1">
        <f t="shared" si="19"/>
        <v>0</v>
      </c>
      <c r="G74" s="1">
        <f t="shared" si="20"/>
        <v>0</v>
      </c>
      <c r="J74" s="1">
        <f t="shared" si="21"/>
        <v>0</v>
      </c>
      <c r="K74" s="1"/>
      <c r="L74" s="1">
        <f>SUM(B$58:B74,D$58:D74)</f>
        <v>0</v>
      </c>
      <c r="N74" s="6">
        <f t="shared" si="23"/>
        <v>0</v>
      </c>
    </row>
    <row r="75" spans="4:14" x14ac:dyDescent="0.15">
      <c r="D75" s="1">
        <f t="shared" si="19"/>
        <v>0</v>
      </c>
      <c r="G75" s="1">
        <f t="shared" si="20"/>
        <v>0</v>
      </c>
      <c r="J75" s="1">
        <f t="shared" si="21"/>
        <v>0</v>
      </c>
      <c r="K75" s="1"/>
      <c r="L75" s="1">
        <f>SUM(B$58:B75,D$58:D75)</f>
        <v>0</v>
      </c>
      <c r="N75" s="6">
        <f t="shared" si="23"/>
        <v>0</v>
      </c>
    </row>
    <row r="76" spans="4:14" x14ac:dyDescent="0.15">
      <c r="D76" s="1">
        <f t="shared" si="19"/>
        <v>0</v>
      </c>
      <c r="G76" s="1">
        <f t="shared" si="20"/>
        <v>0</v>
      </c>
      <c r="J76" s="1">
        <f t="shared" si="21"/>
        <v>0</v>
      </c>
      <c r="K76" s="1"/>
      <c r="L76" s="1">
        <f>SUM(B$58:B76,D$58:D76)</f>
        <v>0</v>
      </c>
      <c r="N76" s="6">
        <f t="shared" si="23"/>
        <v>0</v>
      </c>
    </row>
    <row r="77" spans="4:14" x14ac:dyDescent="0.15">
      <c r="D77" s="1">
        <f t="shared" si="19"/>
        <v>0</v>
      </c>
      <c r="G77" s="1">
        <f t="shared" si="20"/>
        <v>0</v>
      </c>
      <c r="J77" s="1">
        <f t="shared" si="21"/>
        <v>0</v>
      </c>
      <c r="K77" s="1"/>
      <c r="L77" s="1">
        <f>SUM(B$58:B77,D$58:D77)</f>
        <v>0</v>
      </c>
      <c r="N77" s="6">
        <f t="shared" si="23"/>
        <v>0</v>
      </c>
    </row>
    <row r="78" spans="4:14" x14ac:dyDescent="0.15">
      <c r="D78" s="1">
        <f t="shared" si="19"/>
        <v>0</v>
      </c>
      <c r="G78" s="1">
        <f t="shared" si="20"/>
        <v>0</v>
      </c>
      <c r="J78" s="1">
        <f t="shared" si="21"/>
        <v>0</v>
      </c>
      <c r="K78" s="1"/>
      <c r="L78" s="1">
        <f>SUM(B$58:B78,D$58:D78)</f>
        <v>0</v>
      </c>
      <c r="N78" s="6">
        <f t="shared" si="23"/>
        <v>0</v>
      </c>
    </row>
    <row r="79" spans="4:14" x14ac:dyDescent="0.15">
      <c r="D79" s="1">
        <f t="shared" si="19"/>
        <v>0</v>
      </c>
      <c r="G79" s="1">
        <f t="shared" si="20"/>
        <v>0</v>
      </c>
      <c r="J79" s="1">
        <f t="shared" si="21"/>
        <v>0</v>
      </c>
      <c r="K79" s="1"/>
      <c r="L79" s="1">
        <f>SUM(B$58:B79,D$58:D79)</f>
        <v>0</v>
      </c>
      <c r="N79" s="6">
        <f t="shared" si="23"/>
        <v>0</v>
      </c>
    </row>
    <row r="80" spans="4:14" x14ac:dyDescent="0.15">
      <c r="D80" s="1">
        <f t="shared" si="19"/>
        <v>0</v>
      </c>
      <c r="G80" s="1">
        <f t="shared" si="20"/>
        <v>0</v>
      </c>
      <c r="J80" s="1">
        <f t="shared" si="21"/>
        <v>0</v>
      </c>
      <c r="K80" s="1"/>
      <c r="L80" s="1">
        <f>SUM(B$58:B80,D$58:D80)</f>
        <v>0</v>
      </c>
      <c r="N80" s="6">
        <f t="shared" si="23"/>
        <v>0</v>
      </c>
    </row>
    <row r="81" spans="4:14" x14ac:dyDescent="0.15">
      <c r="D81" s="1">
        <f t="shared" si="19"/>
        <v>0</v>
      </c>
      <c r="G81" s="1">
        <f t="shared" si="20"/>
        <v>0</v>
      </c>
      <c r="J81" s="1">
        <f t="shared" si="21"/>
        <v>0</v>
      </c>
      <c r="K81" s="1"/>
      <c r="L81" s="1">
        <f>SUM(B$58:B81,D$58:D81)</f>
        <v>0</v>
      </c>
      <c r="N81" s="6">
        <f t="shared" si="23"/>
        <v>0</v>
      </c>
    </row>
    <row r="82" spans="4:14" x14ac:dyDescent="0.15">
      <c r="D82" s="1">
        <f t="shared" si="19"/>
        <v>0</v>
      </c>
      <c r="G82" s="1">
        <f t="shared" si="20"/>
        <v>0</v>
      </c>
      <c r="J82" s="1">
        <f t="shared" si="21"/>
        <v>0</v>
      </c>
      <c r="K82" s="1"/>
      <c r="L82" s="1">
        <f>SUM(B$58:B82,D$58:D82)</f>
        <v>0</v>
      </c>
      <c r="N82" s="6">
        <f t="shared" si="23"/>
        <v>0</v>
      </c>
    </row>
    <row r="83" spans="4:14" x14ac:dyDescent="0.15">
      <c r="D83" s="1">
        <f t="shared" si="19"/>
        <v>0</v>
      </c>
      <c r="G83" s="1">
        <f t="shared" si="20"/>
        <v>0</v>
      </c>
      <c r="J83" s="1">
        <f t="shared" si="21"/>
        <v>0</v>
      </c>
      <c r="K83" s="1"/>
      <c r="L83" s="1">
        <f>SUM(B$58:B83,D$58:D83)</f>
        <v>0</v>
      </c>
      <c r="N83" s="6">
        <f t="shared" si="23"/>
        <v>0</v>
      </c>
    </row>
    <row r="84" spans="4:14" x14ac:dyDescent="0.15">
      <c r="D84" s="1">
        <f t="shared" si="19"/>
        <v>0</v>
      </c>
      <c r="G84" s="1">
        <f t="shared" si="20"/>
        <v>0</v>
      </c>
      <c r="J84" s="1">
        <f t="shared" si="21"/>
        <v>0</v>
      </c>
      <c r="K84" s="1"/>
      <c r="L84" s="1">
        <f>SUM(B$58:B84,D$58:D84)</f>
        <v>0</v>
      </c>
      <c r="N84" s="6">
        <f t="shared" si="23"/>
        <v>0</v>
      </c>
    </row>
    <row r="85" spans="4:14" x14ac:dyDescent="0.15">
      <c r="D85" s="1">
        <f t="shared" si="19"/>
        <v>0</v>
      </c>
      <c r="G85" s="1">
        <f t="shared" si="20"/>
        <v>0</v>
      </c>
      <c r="J85" s="1">
        <f t="shared" si="21"/>
        <v>0</v>
      </c>
      <c r="K85" s="1"/>
      <c r="L85" s="1">
        <f>SUM(B$58:B85,D$58:D85)</f>
        <v>0</v>
      </c>
      <c r="N85" s="6">
        <f t="shared" si="23"/>
        <v>0</v>
      </c>
    </row>
    <row r="86" spans="4:14" x14ac:dyDescent="0.15">
      <c r="D86" s="1">
        <f t="shared" si="19"/>
        <v>0</v>
      </c>
      <c r="G86" s="1">
        <f t="shared" si="20"/>
        <v>0</v>
      </c>
      <c r="J86" s="1">
        <f t="shared" si="21"/>
        <v>0</v>
      </c>
      <c r="K86" s="1"/>
      <c r="L86" s="1">
        <f>SUM(B$58:B86,D$58:D86)</f>
        <v>0</v>
      </c>
      <c r="N86" s="6">
        <f t="shared" si="23"/>
        <v>0</v>
      </c>
    </row>
    <row r="87" spans="4:14" x14ac:dyDescent="0.15">
      <c r="D87" s="1">
        <f t="shared" si="19"/>
        <v>0</v>
      </c>
      <c r="G87" s="1">
        <f t="shared" si="20"/>
        <v>0</v>
      </c>
      <c r="J87" s="1">
        <f t="shared" si="21"/>
        <v>0</v>
      </c>
      <c r="K87" s="1"/>
      <c r="L87" s="1">
        <f>SUM(B$58:B87,D$58:D87)</f>
        <v>0</v>
      </c>
      <c r="N87" s="6">
        <f t="shared" si="23"/>
        <v>0</v>
      </c>
    </row>
    <row r="88" spans="4:14" x14ac:dyDescent="0.15">
      <c r="D88" s="1">
        <f t="shared" si="19"/>
        <v>0</v>
      </c>
      <c r="G88" s="1">
        <f t="shared" si="20"/>
        <v>0</v>
      </c>
      <c r="J88" s="1">
        <f t="shared" si="21"/>
        <v>0</v>
      </c>
      <c r="K88" s="1"/>
      <c r="L88" s="1">
        <f>SUM(B$58:B88,D$58:D88)</f>
        <v>0</v>
      </c>
      <c r="N88" s="6">
        <f t="shared" si="23"/>
        <v>0</v>
      </c>
    </row>
    <row r="89" spans="4:14" x14ac:dyDescent="0.15">
      <c r="D89" s="1">
        <f t="shared" si="19"/>
        <v>0</v>
      </c>
      <c r="G89" s="1">
        <f t="shared" si="20"/>
        <v>0</v>
      </c>
      <c r="J89" s="1">
        <f t="shared" si="21"/>
        <v>0</v>
      </c>
      <c r="K89" s="1"/>
      <c r="L89" s="1">
        <f>SUM(B$58:B89,D$58:D89)</f>
        <v>0</v>
      </c>
      <c r="N89" s="6">
        <f t="shared" si="23"/>
        <v>0</v>
      </c>
    </row>
    <row r="90" spans="4:14" x14ac:dyDescent="0.15">
      <c r="D90" s="1">
        <f t="shared" ref="D90:D121" si="24">C90/60</f>
        <v>0</v>
      </c>
      <c r="G90" s="1">
        <f t="shared" si="20"/>
        <v>0</v>
      </c>
      <c r="J90" s="1">
        <f t="shared" si="21"/>
        <v>0</v>
      </c>
      <c r="K90" s="1"/>
      <c r="L90" s="1">
        <f>SUM(B$58:B90,D$58:D90)</f>
        <v>0</v>
      </c>
      <c r="N90" s="6">
        <f t="shared" ref="N90:N121" si="25">(D90+B90)*1704</f>
        <v>0</v>
      </c>
    </row>
    <row r="91" spans="4:14" x14ac:dyDescent="0.15">
      <c r="D91" s="1">
        <f t="shared" si="24"/>
        <v>0</v>
      </c>
      <c r="G91" s="1">
        <f t="shared" si="20"/>
        <v>0</v>
      </c>
      <c r="J91" s="1">
        <f t="shared" si="21"/>
        <v>0</v>
      </c>
      <c r="K91" s="1"/>
      <c r="L91" s="1">
        <f>SUM(B$58:B91,D$58:D91)</f>
        <v>0</v>
      </c>
      <c r="N91" s="6">
        <f t="shared" si="25"/>
        <v>0</v>
      </c>
    </row>
    <row r="92" spans="4:14" x14ac:dyDescent="0.15">
      <c r="D92" s="1">
        <f t="shared" si="24"/>
        <v>0</v>
      </c>
      <c r="G92" s="1">
        <f t="shared" si="20"/>
        <v>0</v>
      </c>
      <c r="J92" s="1">
        <f t="shared" si="21"/>
        <v>0</v>
      </c>
      <c r="K92" s="1"/>
      <c r="L92" s="1">
        <f>SUM(B$58:B92,D$58:D92)</f>
        <v>0</v>
      </c>
      <c r="N92" s="6">
        <f t="shared" si="25"/>
        <v>0</v>
      </c>
    </row>
    <row r="93" spans="4:14" x14ac:dyDescent="0.15">
      <c r="D93" s="1">
        <f t="shared" si="24"/>
        <v>0</v>
      </c>
      <c r="G93" s="1">
        <f t="shared" si="20"/>
        <v>0</v>
      </c>
      <c r="J93" s="1">
        <f t="shared" si="21"/>
        <v>0</v>
      </c>
      <c r="K93" s="1"/>
      <c r="L93" s="1">
        <f>SUM(B$58:B93,D$58:D93)</f>
        <v>0</v>
      </c>
      <c r="N93" s="6">
        <f t="shared" si="25"/>
        <v>0</v>
      </c>
    </row>
    <row r="94" spans="4:14" x14ac:dyDescent="0.15">
      <c r="D94" s="1">
        <f t="shared" si="24"/>
        <v>0</v>
      </c>
      <c r="G94" s="1">
        <f t="shared" si="20"/>
        <v>0</v>
      </c>
      <c r="J94" s="1">
        <f t="shared" si="21"/>
        <v>0</v>
      </c>
      <c r="K94" s="1"/>
      <c r="L94" s="1">
        <f>SUM(B$58:B94,D$58:D94)</f>
        <v>0</v>
      </c>
      <c r="N94" s="6">
        <f t="shared" si="25"/>
        <v>0</v>
      </c>
    </row>
    <row r="95" spans="4:14" x14ac:dyDescent="0.15">
      <c r="D95" s="1">
        <f t="shared" si="24"/>
        <v>0</v>
      </c>
      <c r="G95" s="1">
        <f t="shared" si="20"/>
        <v>0</v>
      </c>
      <c r="J95" s="1">
        <f t="shared" si="21"/>
        <v>0</v>
      </c>
      <c r="K95" s="1"/>
      <c r="L95" s="1">
        <f>SUM(B$58:B95,D$58:D95)</f>
        <v>0</v>
      </c>
      <c r="N95" s="6">
        <f t="shared" si="25"/>
        <v>0</v>
      </c>
    </row>
    <row r="96" spans="4:14" x14ac:dyDescent="0.15">
      <c r="D96" s="1">
        <f t="shared" si="24"/>
        <v>0</v>
      </c>
      <c r="G96" s="1">
        <f t="shared" si="20"/>
        <v>0</v>
      </c>
      <c r="J96" s="1">
        <f t="shared" si="21"/>
        <v>0</v>
      </c>
      <c r="K96" s="1"/>
      <c r="L96" s="1">
        <f>SUM(B$58:B96,D$58:D96)</f>
        <v>0</v>
      </c>
      <c r="N96" s="6">
        <f t="shared" si="25"/>
        <v>0</v>
      </c>
    </row>
    <row r="97" spans="4:14" x14ac:dyDescent="0.15">
      <c r="D97" s="1">
        <f t="shared" si="24"/>
        <v>0</v>
      </c>
      <c r="G97" s="1">
        <f t="shared" si="20"/>
        <v>0</v>
      </c>
      <c r="J97" s="1">
        <f t="shared" si="21"/>
        <v>0</v>
      </c>
      <c r="K97" s="1"/>
      <c r="L97" s="1">
        <f>SUM(B$58:B97,D$58:D97)</f>
        <v>0</v>
      </c>
      <c r="N97" s="6">
        <f t="shared" si="25"/>
        <v>0</v>
      </c>
    </row>
    <row r="98" spans="4:14" x14ac:dyDescent="0.15">
      <c r="D98" s="1">
        <f t="shared" si="24"/>
        <v>0</v>
      </c>
      <c r="G98" s="1">
        <f t="shared" si="20"/>
        <v>0</v>
      </c>
      <c r="J98" s="1">
        <f t="shared" si="21"/>
        <v>0</v>
      </c>
      <c r="K98" s="1"/>
      <c r="L98" s="1">
        <f>SUM(B$58:B98,D$58:D98)</f>
        <v>0</v>
      </c>
      <c r="N98" s="6">
        <f t="shared" si="25"/>
        <v>0</v>
      </c>
    </row>
    <row r="99" spans="4:14" x14ac:dyDescent="0.15">
      <c r="D99" s="1">
        <f t="shared" si="24"/>
        <v>0</v>
      </c>
      <c r="G99" s="1">
        <f t="shared" si="20"/>
        <v>0</v>
      </c>
      <c r="J99" s="1">
        <f t="shared" si="21"/>
        <v>0</v>
      </c>
      <c r="K99" s="1"/>
      <c r="L99" s="1">
        <f>SUM(B$58:B99,D$58:D99)</f>
        <v>0</v>
      </c>
      <c r="N99" s="6">
        <f t="shared" si="25"/>
        <v>0</v>
      </c>
    </row>
    <row r="100" spans="4:14" x14ac:dyDescent="0.15">
      <c r="D100" s="1">
        <f t="shared" si="24"/>
        <v>0</v>
      </c>
      <c r="G100" s="1">
        <f t="shared" si="20"/>
        <v>0</v>
      </c>
      <c r="J100" s="1">
        <f t="shared" si="21"/>
        <v>0</v>
      </c>
      <c r="K100" s="1"/>
      <c r="L100" s="1">
        <f>SUM(B$58:B100,D$58:D100)</f>
        <v>0</v>
      </c>
      <c r="N100" s="6">
        <f t="shared" si="25"/>
        <v>0</v>
      </c>
    </row>
    <row r="101" spans="4:14" x14ac:dyDescent="0.15">
      <c r="D101" s="1">
        <f t="shared" si="24"/>
        <v>0</v>
      </c>
      <c r="G101" s="1">
        <f t="shared" si="20"/>
        <v>0</v>
      </c>
      <c r="J101" s="1">
        <f t="shared" si="21"/>
        <v>0</v>
      </c>
      <c r="K101" s="1"/>
      <c r="L101" s="1">
        <f>SUM(B$58:B101,D$58:D101)</f>
        <v>0</v>
      </c>
      <c r="N101" s="6">
        <f t="shared" si="25"/>
        <v>0</v>
      </c>
    </row>
    <row r="102" spans="4:14" x14ac:dyDescent="0.15">
      <c r="D102" s="1">
        <f t="shared" si="24"/>
        <v>0</v>
      </c>
      <c r="G102" s="1">
        <f t="shared" si="20"/>
        <v>0</v>
      </c>
      <c r="J102" s="1">
        <f t="shared" si="21"/>
        <v>0</v>
      </c>
      <c r="K102" s="1"/>
      <c r="L102" s="1">
        <f>SUM(B$58:B102,D$58:D102)</f>
        <v>0</v>
      </c>
      <c r="N102" s="6">
        <f t="shared" si="25"/>
        <v>0</v>
      </c>
    </row>
    <row r="103" spans="4:14" x14ac:dyDescent="0.15">
      <c r="D103" s="1">
        <f t="shared" si="24"/>
        <v>0</v>
      </c>
      <c r="G103" s="1">
        <f t="shared" si="20"/>
        <v>0</v>
      </c>
      <c r="J103" s="1">
        <f t="shared" si="21"/>
        <v>0</v>
      </c>
      <c r="K103" s="1"/>
      <c r="L103" s="1">
        <f>SUM(B$58:B103,D$58:D103)</f>
        <v>0</v>
      </c>
      <c r="N103" s="6">
        <f t="shared" si="25"/>
        <v>0</v>
      </c>
    </row>
    <row r="104" spans="4:14" x14ac:dyDescent="0.15">
      <c r="D104" s="1">
        <f t="shared" si="24"/>
        <v>0</v>
      </c>
      <c r="G104" s="1">
        <f t="shared" si="20"/>
        <v>0</v>
      </c>
      <c r="J104" s="1">
        <f t="shared" si="21"/>
        <v>0</v>
      </c>
      <c r="K104" s="1"/>
      <c r="L104" s="1">
        <f>SUM(B$58:B104,D$58:D104)</f>
        <v>0</v>
      </c>
      <c r="N104" s="6">
        <f t="shared" si="25"/>
        <v>0</v>
      </c>
    </row>
    <row r="105" spans="4:14" x14ac:dyDescent="0.15">
      <c r="D105" s="1">
        <f t="shared" si="24"/>
        <v>0</v>
      </c>
      <c r="G105" s="1">
        <f t="shared" si="20"/>
        <v>0</v>
      </c>
      <c r="J105" s="1">
        <f t="shared" si="21"/>
        <v>0</v>
      </c>
      <c r="K105" s="1"/>
      <c r="L105" s="1">
        <f>SUM(B$58:B105,D$58:D105)</f>
        <v>0</v>
      </c>
      <c r="N105" s="6">
        <f t="shared" si="25"/>
        <v>0</v>
      </c>
    </row>
    <row r="106" spans="4:14" x14ac:dyDescent="0.15">
      <c r="D106" s="1">
        <f t="shared" si="24"/>
        <v>0</v>
      </c>
      <c r="G106" s="1">
        <f t="shared" si="20"/>
        <v>0</v>
      </c>
      <c r="J106" s="1">
        <f t="shared" si="21"/>
        <v>0</v>
      </c>
      <c r="K106" s="1"/>
      <c r="L106" s="1">
        <f>SUM(B$58:B106,D$58:D106)</f>
        <v>0</v>
      </c>
      <c r="N106" s="6">
        <f t="shared" si="25"/>
        <v>0</v>
      </c>
    </row>
    <row r="107" spans="4:14" x14ac:dyDescent="0.15">
      <c r="D107" s="1">
        <f t="shared" si="24"/>
        <v>0</v>
      </c>
      <c r="G107" s="1">
        <f t="shared" si="20"/>
        <v>0</v>
      </c>
      <c r="J107" s="1">
        <f t="shared" si="21"/>
        <v>0</v>
      </c>
      <c r="K107" s="1"/>
      <c r="L107" s="1">
        <f>SUM(B$58:B107,D$58:D107)</f>
        <v>0</v>
      </c>
      <c r="N107" s="6">
        <f t="shared" si="25"/>
        <v>0</v>
      </c>
    </row>
    <row r="108" spans="4:14" x14ac:dyDescent="0.15">
      <c r="D108" s="1">
        <f t="shared" si="24"/>
        <v>0</v>
      </c>
      <c r="G108" s="1">
        <f t="shared" si="20"/>
        <v>0</v>
      </c>
      <c r="J108" s="1">
        <f t="shared" si="21"/>
        <v>0</v>
      </c>
      <c r="K108" s="1"/>
      <c r="L108" s="1">
        <f>SUM(B$58:B108,D$58:D108)</f>
        <v>0</v>
      </c>
      <c r="N108" s="6">
        <f t="shared" si="25"/>
        <v>0</v>
      </c>
    </row>
    <row r="109" spans="4:14" x14ac:dyDescent="0.15">
      <c r="D109" s="1">
        <f t="shared" si="24"/>
        <v>0</v>
      </c>
      <c r="G109" s="1">
        <f t="shared" si="20"/>
        <v>0</v>
      </c>
      <c r="J109" s="1">
        <f t="shared" si="21"/>
        <v>0</v>
      </c>
      <c r="K109" s="1"/>
      <c r="L109" s="1">
        <f>SUM(B$58:B109,D$58:D109)</f>
        <v>0</v>
      </c>
      <c r="N109" s="6">
        <f t="shared" si="25"/>
        <v>0</v>
      </c>
    </row>
    <row r="110" spans="4:14" x14ac:dyDescent="0.15">
      <c r="D110" s="1">
        <f t="shared" si="24"/>
        <v>0</v>
      </c>
      <c r="G110" s="1">
        <f t="shared" si="20"/>
        <v>0</v>
      </c>
      <c r="J110" s="1">
        <f t="shared" si="21"/>
        <v>0</v>
      </c>
      <c r="K110" s="1"/>
      <c r="L110" s="1">
        <f>SUM(B$58:B110,D$58:D110)</f>
        <v>0</v>
      </c>
      <c r="N110" s="6">
        <f t="shared" si="25"/>
        <v>0</v>
      </c>
    </row>
    <row r="111" spans="4:14" x14ac:dyDescent="0.15">
      <c r="D111" s="1">
        <f t="shared" si="24"/>
        <v>0</v>
      </c>
      <c r="G111" s="1">
        <f t="shared" si="20"/>
        <v>0</v>
      </c>
      <c r="J111" s="1">
        <f t="shared" si="21"/>
        <v>0</v>
      </c>
      <c r="K111" s="1"/>
      <c r="L111" s="1">
        <f>SUM(B$58:B111,D$58:D111)</f>
        <v>0</v>
      </c>
      <c r="N111" s="6">
        <f t="shared" si="25"/>
        <v>0</v>
      </c>
    </row>
    <row r="112" spans="4:14" x14ac:dyDescent="0.15">
      <c r="D112" s="1">
        <f t="shared" si="24"/>
        <v>0</v>
      </c>
      <c r="G112" s="1">
        <f t="shared" si="20"/>
        <v>0</v>
      </c>
      <c r="J112" s="1">
        <f t="shared" si="21"/>
        <v>0</v>
      </c>
      <c r="K112" s="1"/>
      <c r="L112" s="1">
        <f>SUM(B$58:B112,D$58:D112)</f>
        <v>0</v>
      </c>
      <c r="N112" s="6">
        <f t="shared" si="25"/>
        <v>0</v>
      </c>
    </row>
    <row r="113" spans="4:14" x14ac:dyDescent="0.15">
      <c r="D113" s="1">
        <f t="shared" si="24"/>
        <v>0</v>
      </c>
      <c r="G113" s="1">
        <f t="shared" si="20"/>
        <v>0</v>
      </c>
      <c r="J113" s="1">
        <f t="shared" si="21"/>
        <v>0</v>
      </c>
      <c r="K113" s="1"/>
      <c r="L113" s="1">
        <f>SUM(B$58:B113,D$58:D113)</f>
        <v>0</v>
      </c>
      <c r="N113" s="6">
        <f t="shared" si="25"/>
        <v>0</v>
      </c>
    </row>
    <row r="114" spans="4:14" x14ac:dyDescent="0.15">
      <c r="D114" s="1">
        <f t="shared" si="24"/>
        <v>0</v>
      </c>
      <c r="G114" s="1">
        <f t="shared" si="20"/>
        <v>0</v>
      </c>
      <c r="J114" s="1">
        <f t="shared" si="21"/>
        <v>0</v>
      </c>
      <c r="K114" s="1"/>
      <c r="L114" s="1">
        <f>SUM(B$58:B114,D$58:D114)</f>
        <v>0</v>
      </c>
      <c r="N114" s="6">
        <f t="shared" si="25"/>
        <v>0</v>
      </c>
    </row>
    <row r="115" spans="4:14" x14ac:dyDescent="0.15">
      <c r="D115">
        <f t="shared" si="24"/>
        <v>0</v>
      </c>
      <c r="G115">
        <f t="shared" si="20"/>
        <v>0</v>
      </c>
      <c r="J115">
        <f t="shared" si="21"/>
        <v>0</v>
      </c>
      <c r="N115" s="6">
        <f t="shared" si="25"/>
        <v>0</v>
      </c>
    </row>
    <row r="116" spans="4:14" x14ac:dyDescent="0.15">
      <c r="D116">
        <f t="shared" si="24"/>
        <v>0</v>
      </c>
      <c r="G116">
        <f t="shared" si="20"/>
        <v>0</v>
      </c>
      <c r="J116">
        <f t="shared" si="21"/>
        <v>0</v>
      </c>
      <c r="N116" s="6">
        <f t="shared" si="25"/>
        <v>0</v>
      </c>
    </row>
    <row r="117" spans="4:14" x14ac:dyDescent="0.15">
      <c r="D117">
        <f t="shared" si="24"/>
        <v>0</v>
      </c>
      <c r="G117">
        <f t="shared" si="20"/>
        <v>0</v>
      </c>
      <c r="J117">
        <f t="shared" si="21"/>
        <v>0</v>
      </c>
      <c r="N117" s="6">
        <f t="shared" si="25"/>
        <v>0</v>
      </c>
    </row>
    <row r="118" spans="4:14" x14ac:dyDescent="0.15">
      <c r="D118">
        <f t="shared" si="24"/>
        <v>0</v>
      </c>
      <c r="G118">
        <f t="shared" si="20"/>
        <v>0</v>
      </c>
      <c r="J118">
        <f t="shared" si="21"/>
        <v>0</v>
      </c>
      <c r="N118" s="6">
        <f t="shared" si="25"/>
        <v>0</v>
      </c>
    </row>
    <row r="119" spans="4:14" x14ac:dyDescent="0.15">
      <c r="D119">
        <f t="shared" si="24"/>
        <v>0</v>
      </c>
      <c r="G119">
        <f t="shared" si="20"/>
        <v>0</v>
      </c>
      <c r="J119">
        <f t="shared" si="21"/>
        <v>0</v>
      </c>
      <c r="N119" s="6">
        <f t="shared" si="25"/>
        <v>0</v>
      </c>
    </row>
    <row r="120" spans="4:14" x14ac:dyDescent="0.15">
      <c r="D120">
        <f t="shared" si="24"/>
        <v>0</v>
      </c>
      <c r="G120">
        <f t="shared" si="20"/>
        <v>0</v>
      </c>
      <c r="J120">
        <f t="shared" si="21"/>
        <v>0</v>
      </c>
      <c r="N120" s="6">
        <f t="shared" si="25"/>
        <v>0</v>
      </c>
    </row>
    <row r="121" spans="4:14" x14ac:dyDescent="0.15">
      <c r="D121">
        <f t="shared" si="24"/>
        <v>0</v>
      </c>
      <c r="G121">
        <f t="shared" si="20"/>
        <v>0</v>
      </c>
      <c r="J121">
        <f t="shared" si="21"/>
        <v>0</v>
      </c>
      <c r="N121" s="6">
        <f t="shared" si="25"/>
        <v>0</v>
      </c>
    </row>
    <row r="122" spans="4:14" x14ac:dyDescent="0.15">
      <c r="D122">
        <f t="shared" ref="D122:D153" si="26">C122/60</f>
        <v>0</v>
      </c>
      <c r="G122">
        <f t="shared" ref="G122:G158" si="27">F122/60</f>
        <v>0</v>
      </c>
      <c r="J122">
        <f t="shared" ref="J122:J158" si="28">I122/60</f>
        <v>0</v>
      </c>
      <c r="N122" s="6">
        <f t="shared" ref="N122:N134" si="29">(D122+B122)*1704</f>
        <v>0</v>
      </c>
    </row>
    <row r="123" spans="4:14" x14ac:dyDescent="0.15">
      <c r="D123">
        <f t="shared" si="26"/>
        <v>0</v>
      </c>
      <c r="G123">
        <f t="shared" si="27"/>
        <v>0</v>
      </c>
      <c r="J123">
        <f t="shared" si="28"/>
        <v>0</v>
      </c>
      <c r="N123" s="6">
        <f t="shared" si="29"/>
        <v>0</v>
      </c>
    </row>
    <row r="124" spans="4:14" x14ac:dyDescent="0.15">
      <c r="D124">
        <f t="shared" si="26"/>
        <v>0</v>
      </c>
      <c r="G124">
        <f t="shared" si="27"/>
        <v>0</v>
      </c>
      <c r="J124">
        <f t="shared" si="28"/>
        <v>0</v>
      </c>
      <c r="N124" s="6">
        <f t="shared" si="29"/>
        <v>0</v>
      </c>
    </row>
    <row r="125" spans="4:14" x14ac:dyDescent="0.15">
      <c r="D125">
        <f t="shared" si="26"/>
        <v>0</v>
      </c>
      <c r="G125">
        <f t="shared" si="27"/>
        <v>0</v>
      </c>
      <c r="J125">
        <f t="shared" si="28"/>
        <v>0</v>
      </c>
      <c r="N125" s="6">
        <f t="shared" si="29"/>
        <v>0</v>
      </c>
    </row>
    <row r="126" spans="4:14" x14ac:dyDescent="0.15">
      <c r="D126">
        <f t="shared" si="26"/>
        <v>0</v>
      </c>
      <c r="G126">
        <f t="shared" si="27"/>
        <v>0</v>
      </c>
      <c r="J126">
        <f t="shared" si="28"/>
        <v>0</v>
      </c>
      <c r="N126" s="6">
        <f t="shared" si="29"/>
        <v>0</v>
      </c>
    </row>
    <row r="127" spans="4:14" x14ac:dyDescent="0.15">
      <c r="D127">
        <f t="shared" si="26"/>
        <v>0</v>
      </c>
      <c r="G127">
        <f t="shared" si="27"/>
        <v>0</v>
      </c>
      <c r="J127">
        <f t="shared" si="28"/>
        <v>0</v>
      </c>
      <c r="N127" s="6">
        <f t="shared" si="29"/>
        <v>0</v>
      </c>
    </row>
    <row r="128" spans="4:14" x14ac:dyDescent="0.15">
      <c r="D128">
        <f t="shared" si="26"/>
        <v>0</v>
      </c>
      <c r="G128">
        <f t="shared" si="27"/>
        <v>0</v>
      </c>
      <c r="J128">
        <f t="shared" si="28"/>
        <v>0</v>
      </c>
      <c r="N128" s="6">
        <f t="shared" si="29"/>
        <v>0</v>
      </c>
    </row>
    <row r="129" spans="4:14" x14ac:dyDescent="0.15">
      <c r="D129">
        <f t="shared" si="26"/>
        <v>0</v>
      </c>
      <c r="G129">
        <f t="shared" si="27"/>
        <v>0</v>
      </c>
      <c r="J129">
        <f t="shared" si="28"/>
        <v>0</v>
      </c>
      <c r="N129" s="6">
        <f t="shared" si="29"/>
        <v>0</v>
      </c>
    </row>
    <row r="130" spans="4:14" x14ac:dyDescent="0.15">
      <c r="D130">
        <f t="shared" si="26"/>
        <v>0</v>
      </c>
      <c r="G130">
        <f t="shared" si="27"/>
        <v>0</v>
      </c>
      <c r="J130">
        <f t="shared" si="28"/>
        <v>0</v>
      </c>
      <c r="N130" s="6">
        <f t="shared" si="29"/>
        <v>0</v>
      </c>
    </row>
    <row r="131" spans="4:14" x14ac:dyDescent="0.15">
      <c r="D131">
        <f t="shared" si="26"/>
        <v>0</v>
      </c>
      <c r="G131">
        <f t="shared" si="27"/>
        <v>0</v>
      </c>
      <c r="J131">
        <f t="shared" si="28"/>
        <v>0</v>
      </c>
      <c r="N131" s="6">
        <f t="shared" si="29"/>
        <v>0</v>
      </c>
    </row>
    <row r="132" spans="4:14" x14ac:dyDescent="0.15">
      <c r="D132">
        <f t="shared" si="26"/>
        <v>0</v>
      </c>
      <c r="G132">
        <f t="shared" si="27"/>
        <v>0</v>
      </c>
      <c r="J132">
        <f t="shared" si="28"/>
        <v>0</v>
      </c>
      <c r="N132" s="6">
        <f t="shared" si="29"/>
        <v>0</v>
      </c>
    </row>
    <row r="133" spans="4:14" x14ac:dyDescent="0.15">
      <c r="D133">
        <f t="shared" si="26"/>
        <v>0</v>
      </c>
      <c r="G133">
        <f t="shared" si="27"/>
        <v>0</v>
      </c>
      <c r="J133">
        <f t="shared" si="28"/>
        <v>0</v>
      </c>
      <c r="N133" s="6">
        <f t="shared" si="29"/>
        <v>0</v>
      </c>
    </row>
    <row r="134" spans="4:14" x14ac:dyDescent="0.15">
      <c r="D134">
        <f t="shared" si="26"/>
        <v>0</v>
      </c>
      <c r="G134">
        <f t="shared" si="27"/>
        <v>0</v>
      </c>
      <c r="J134">
        <f t="shared" si="28"/>
        <v>0</v>
      </c>
      <c r="N134" s="6">
        <f t="shared" si="29"/>
        <v>0</v>
      </c>
    </row>
    <row r="135" spans="4:14" x14ac:dyDescent="0.15">
      <c r="D135">
        <f t="shared" si="26"/>
        <v>0</v>
      </c>
      <c r="G135">
        <f t="shared" si="27"/>
        <v>0</v>
      </c>
      <c r="J135">
        <f t="shared" si="28"/>
        <v>0</v>
      </c>
      <c r="N135" s="6">
        <f t="shared" ref="N135:N158" si="30">(D135+B135)*1704</f>
        <v>0</v>
      </c>
    </row>
    <row r="136" spans="4:14" x14ac:dyDescent="0.15">
      <c r="D136">
        <f t="shared" si="26"/>
        <v>0</v>
      </c>
      <c r="G136">
        <f t="shared" si="27"/>
        <v>0</v>
      </c>
      <c r="J136">
        <f t="shared" si="28"/>
        <v>0</v>
      </c>
      <c r="N136" s="6">
        <f t="shared" si="30"/>
        <v>0</v>
      </c>
    </row>
    <row r="137" spans="4:14" x14ac:dyDescent="0.15">
      <c r="D137">
        <f t="shared" si="26"/>
        <v>0</v>
      </c>
      <c r="G137">
        <f t="shared" si="27"/>
        <v>0</v>
      </c>
      <c r="J137">
        <f t="shared" si="28"/>
        <v>0</v>
      </c>
      <c r="N137" s="6">
        <f t="shared" si="30"/>
        <v>0</v>
      </c>
    </row>
    <row r="138" spans="4:14" x14ac:dyDescent="0.15">
      <c r="D138">
        <f t="shared" si="26"/>
        <v>0</v>
      </c>
      <c r="G138">
        <f t="shared" si="27"/>
        <v>0</v>
      </c>
      <c r="J138">
        <f t="shared" si="28"/>
        <v>0</v>
      </c>
      <c r="N138" s="6">
        <f t="shared" si="30"/>
        <v>0</v>
      </c>
    </row>
    <row r="139" spans="4:14" x14ac:dyDescent="0.15">
      <c r="D139">
        <f t="shared" si="26"/>
        <v>0</v>
      </c>
      <c r="G139">
        <f t="shared" si="27"/>
        <v>0</v>
      </c>
      <c r="J139">
        <f t="shared" si="28"/>
        <v>0</v>
      </c>
      <c r="N139" s="6">
        <f t="shared" si="30"/>
        <v>0</v>
      </c>
    </row>
    <row r="140" spans="4:14" x14ac:dyDescent="0.15">
      <c r="D140">
        <f t="shared" si="26"/>
        <v>0</v>
      </c>
      <c r="G140">
        <f t="shared" si="27"/>
        <v>0</v>
      </c>
      <c r="J140">
        <f t="shared" si="28"/>
        <v>0</v>
      </c>
      <c r="N140" s="6">
        <f t="shared" si="30"/>
        <v>0</v>
      </c>
    </row>
    <row r="141" spans="4:14" x14ac:dyDescent="0.15">
      <c r="D141">
        <f t="shared" si="26"/>
        <v>0</v>
      </c>
      <c r="G141">
        <f t="shared" si="27"/>
        <v>0</v>
      </c>
      <c r="J141">
        <f t="shared" si="28"/>
        <v>0</v>
      </c>
      <c r="N141" s="6">
        <f t="shared" si="30"/>
        <v>0</v>
      </c>
    </row>
    <row r="142" spans="4:14" x14ac:dyDescent="0.15">
      <c r="D142">
        <f t="shared" si="26"/>
        <v>0</v>
      </c>
      <c r="G142">
        <f t="shared" si="27"/>
        <v>0</v>
      </c>
      <c r="J142">
        <f t="shared" si="28"/>
        <v>0</v>
      </c>
      <c r="N142" s="6">
        <f t="shared" si="30"/>
        <v>0</v>
      </c>
    </row>
    <row r="143" spans="4:14" x14ac:dyDescent="0.15">
      <c r="D143">
        <f t="shared" si="26"/>
        <v>0</v>
      </c>
      <c r="G143">
        <f t="shared" si="27"/>
        <v>0</v>
      </c>
      <c r="J143">
        <f t="shared" si="28"/>
        <v>0</v>
      </c>
      <c r="N143" s="6">
        <f t="shared" si="30"/>
        <v>0</v>
      </c>
    </row>
    <row r="144" spans="4:14" x14ac:dyDescent="0.15">
      <c r="D144">
        <f t="shared" si="26"/>
        <v>0</v>
      </c>
      <c r="G144">
        <f t="shared" si="27"/>
        <v>0</v>
      </c>
      <c r="J144">
        <f t="shared" si="28"/>
        <v>0</v>
      </c>
      <c r="N144" s="6">
        <f t="shared" si="30"/>
        <v>0</v>
      </c>
    </row>
    <row r="145" spans="4:14" x14ac:dyDescent="0.15">
      <c r="D145">
        <f t="shared" si="26"/>
        <v>0</v>
      </c>
      <c r="G145">
        <f t="shared" si="27"/>
        <v>0</v>
      </c>
      <c r="J145">
        <f t="shared" si="28"/>
        <v>0</v>
      </c>
      <c r="N145" s="6">
        <f t="shared" si="30"/>
        <v>0</v>
      </c>
    </row>
    <row r="146" spans="4:14" x14ac:dyDescent="0.15">
      <c r="D146">
        <f t="shared" si="26"/>
        <v>0</v>
      </c>
      <c r="G146">
        <f t="shared" si="27"/>
        <v>0</v>
      </c>
      <c r="J146">
        <f t="shared" si="28"/>
        <v>0</v>
      </c>
      <c r="N146" s="6">
        <f t="shared" si="30"/>
        <v>0</v>
      </c>
    </row>
    <row r="147" spans="4:14" x14ac:dyDescent="0.15">
      <c r="D147">
        <f t="shared" si="26"/>
        <v>0</v>
      </c>
      <c r="G147">
        <f t="shared" si="27"/>
        <v>0</v>
      </c>
      <c r="J147">
        <f t="shared" si="28"/>
        <v>0</v>
      </c>
      <c r="N147" s="6">
        <f t="shared" si="30"/>
        <v>0</v>
      </c>
    </row>
    <row r="148" spans="4:14" x14ac:dyDescent="0.15">
      <c r="D148">
        <f t="shared" si="26"/>
        <v>0</v>
      </c>
      <c r="G148">
        <f t="shared" si="27"/>
        <v>0</v>
      </c>
      <c r="J148">
        <f t="shared" si="28"/>
        <v>0</v>
      </c>
      <c r="N148" s="6">
        <f t="shared" si="30"/>
        <v>0</v>
      </c>
    </row>
    <row r="149" spans="4:14" x14ac:dyDescent="0.15">
      <c r="D149">
        <f t="shared" si="26"/>
        <v>0</v>
      </c>
      <c r="G149">
        <f t="shared" si="27"/>
        <v>0</v>
      </c>
      <c r="J149">
        <f t="shared" si="28"/>
        <v>0</v>
      </c>
      <c r="N149" s="6">
        <f t="shared" si="30"/>
        <v>0</v>
      </c>
    </row>
    <row r="150" spans="4:14" x14ac:dyDescent="0.15">
      <c r="D150">
        <f t="shared" si="26"/>
        <v>0</v>
      </c>
      <c r="G150">
        <f t="shared" si="27"/>
        <v>0</v>
      </c>
      <c r="J150">
        <f t="shared" si="28"/>
        <v>0</v>
      </c>
      <c r="N150" s="6">
        <f t="shared" si="30"/>
        <v>0</v>
      </c>
    </row>
    <row r="151" spans="4:14" x14ac:dyDescent="0.15">
      <c r="D151">
        <f t="shared" si="26"/>
        <v>0</v>
      </c>
      <c r="G151">
        <f t="shared" si="27"/>
        <v>0</v>
      </c>
      <c r="J151">
        <f t="shared" si="28"/>
        <v>0</v>
      </c>
      <c r="N151" s="6">
        <f t="shared" si="30"/>
        <v>0</v>
      </c>
    </row>
    <row r="152" spans="4:14" x14ac:dyDescent="0.15">
      <c r="D152">
        <f t="shared" si="26"/>
        <v>0</v>
      </c>
      <c r="G152">
        <f t="shared" si="27"/>
        <v>0</v>
      </c>
      <c r="J152">
        <f t="shared" si="28"/>
        <v>0</v>
      </c>
      <c r="N152" s="6">
        <f t="shared" si="30"/>
        <v>0</v>
      </c>
    </row>
    <row r="153" spans="4:14" x14ac:dyDescent="0.15">
      <c r="D153">
        <f t="shared" si="26"/>
        <v>0</v>
      </c>
      <c r="G153">
        <f t="shared" si="27"/>
        <v>0</v>
      </c>
      <c r="J153">
        <f t="shared" si="28"/>
        <v>0</v>
      </c>
      <c r="N153" s="6">
        <f t="shared" si="30"/>
        <v>0</v>
      </c>
    </row>
    <row r="154" spans="4:14" x14ac:dyDescent="0.15">
      <c r="D154">
        <f t="shared" ref="D154:D158" si="31">C154/60</f>
        <v>0</v>
      </c>
      <c r="G154">
        <f t="shared" si="27"/>
        <v>0</v>
      </c>
      <c r="J154">
        <f t="shared" si="28"/>
        <v>0</v>
      </c>
      <c r="N154" s="6">
        <f t="shared" si="30"/>
        <v>0</v>
      </c>
    </row>
    <row r="155" spans="4:14" x14ac:dyDescent="0.15">
      <c r="D155">
        <f t="shared" si="31"/>
        <v>0</v>
      </c>
      <c r="G155">
        <f t="shared" si="27"/>
        <v>0</v>
      </c>
      <c r="J155">
        <f t="shared" si="28"/>
        <v>0</v>
      </c>
      <c r="N155" s="6">
        <f t="shared" si="30"/>
        <v>0</v>
      </c>
    </row>
    <row r="156" spans="4:14" x14ac:dyDescent="0.15">
      <c r="D156">
        <f t="shared" si="31"/>
        <v>0</v>
      </c>
      <c r="G156">
        <f t="shared" si="27"/>
        <v>0</v>
      </c>
      <c r="J156">
        <f t="shared" si="28"/>
        <v>0</v>
      </c>
      <c r="N156" s="6">
        <f t="shared" si="30"/>
        <v>0</v>
      </c>
    </row>
    <row r="157" spans="4:14" x14ac:dyDescent="0.15">
      <c r="D157">
        <f t="shared" si="31"/>
        <v>0</v>
      </c>
      <c r="G157">
        <f t="shared" si="27"/>
        <v>0</v>
      </c>
      <c r="J157">
        <f t="shared" si="28"/>
        <v>0</v>
      </c>
      <c r="N157" s="6">
        <f t="shared" si="30"/>
        <v>0</v>
      </c>
    </row>
    <row r="158" spans="4:14" x14ac:dyDescent="0.15">
      <c r="D158">
        <f t="shared" si="31"/>
        <v>0</v>
      </c>
      <c r="G158">
        <f t="shared" si="27"/>
        <v>0</v>
      </c>
      <c r="J158">
        <f t="shared" si="28"/>
        <v>0</v>
      </c>
      <c r="N158" s="6">
        <f t="shared" si="30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E8" sqref="E8"/>
    </sheetView>
  </sheetViews>
  <sheetFormatPr defaultRowHeight="13.5" x14ac:dyDescent="0.15"/>
  <cols>
    <col min="1" max="5" width="11.25" customWidth="1"/>
    <col min="6" max="7" width="13.875" customWidth="1"/>
    <col min="8" max="8" width="15.5" customWidth="1"/>
    <col min="9" max="9" width="11.5" customWidth="1"/>
    <col min="11" max="11" width="13.875" customWidth="1"/>
    <col min="12" max="12" width="15.375" customWidth="1"/>
    <col min="13" max="13" width="22.375" customWidth="1"/>
  </cols>
  <sheetData>
    <row r="1" spans="1:13" x14ac:dyDescent="0.15">
      <c r="A1" s="7" t="s">
        <v>17</v>
      </c>
      <c r="B1" s="8" t="s">
        <v>35</v>
      </c>
      <c r="C1" s="8" t="s">
        <v>41</v>
      </c>
      <c r="D1" s="8" t="s">
        <v>42</v>
      </c>
      <c r="E1" s="8" t="s">
        <v>43</v>
      </c>
      <c r="F1" s="8" t="s">
        <v>46</v>
      </c>
      <c r="G1" s="8" t="s">
        <v>44</v>
      </c>
      <c r="H1" s="8" t="s">
        <v>47</v>
      </c>
      <c r="I1" s="8" t="s">
        <v>36</v>
      </c>
      <c r="J1" s="7" t="s">
        <v>18</v>
      </c>
      <c r="K1" s="7" t="s">
        <v>19</v>
      </c>
      <c r="L1" s="8" t="s">
        <v>23</v>
      </c>
      <c r="M1" s="8" t="s">
        <v>45</v>
      </c>
    </row>
    <row r="2" spans="1:13" x14ac:dyDescent="0.15">
      <c r="A2" s="9">
        <v>42767</v>
      </c>
      <c r="B2" s="10">
        <f>SUM(I2:M2)</f>
        <v>216540</v>
      </c>
      <c r="C2" s="10">
        <v>115181</v>
      </c>
      <c r="D2" s="10">
        <f>B2-C2</f>
        <v>101359</v>
      </c>
      <c r="E2" s="13" t="str">
        <f t="shared" ref="E2:E25" si="0">IF((I2=0),"无收入",IF((D2&gt;0),"安全","危险"))</f>
        <v>安全</v>
      </c>
      <c r="F2" s="9"/>
      <c r="G2" s="10">
        <f>IF(I2&gt;0,ROUNDDOWN((I2+J2)/DAY(EOMONTH(A2,0)),-2),"无收入")</f>
        <v>4400</v>
      </c>
      <c r="H2" s="14" t="str">
        <f>IF(I2&gt;0,IF(F2="","",ROUNDDOWN(D2/(DAY(EOMONTH(A2,0))-DAY(F2)+1),-2)),"无收入")</f>
        <v/>
      </c>
      <c r="I2">
        <f>预算初期表!B2</f>
        <v>169000</v>
      </c>
      <c r="J2">
        <v>-45000</v>
      </c>
      <c r="K2">
        <f>分期消化表!B9</f>
        <v>78000</v>
      </c>
      <c r="L2">
        <f>实际固定开支表!B2</f>
        <v>14540</v>
      </c>
      <c r="M2">
        <v>0</v>
      </c>
    </row>
    <row r="3" spans="1:13" x14ac:dyDescent="0.15">
      <c r="A3" s="9">
        <v>42795</v>
      </c>
      <c r="B3" s="10">
        <f t="shared" ref="B3:B25" si="1">SUM(I3:M3)</f>
        <v>-52800</v>
      </c>
      <c r="C3" s="10">
        <v>0</v>
      </c>
      <c r="D3" s="10">
        <f t="shared" ref="D3:D25" si="2">B3-C3</f>
        <v>-52800</v>
      </c>
      <c r="E3" s="13" t="str">
        <f t="shared" si="0"/>
        <v>无收入</v>
      </c>
      <c r="F3" s="13"/>
      <c r="G3" s="14" t="str">
        <f t="shared" ref="G3:G25" si="3">IF(I3&gt;0,ROUNDDOWN((I3+J3)/DAY(EOMONTH(A3,0)),-2),"无收入")</f>
        <v>无收入</v>
      </c>
      <c r="H3" s="14" t="str">
        <f t="shared" ref="H3:H25" si="4">IF(I3&gt;0,IF(F3="","",ROUNDDOWN(D3/(DAY(EOMONTH(A3,0))-DAY(F3)+1),-2)),"无收入")</f>
        <v>无收入</v>
      </c>
      <c r="I3">
        <f>预算初期表!B3</f>
        <v>0</v>
      </c>
      <c r="J3">
        <v>-45000</v>
      </c>
      <c r="K3">
        <f>分期消化表!B10</f>
        <v>-7800</v>
      </c>
      <c r="L3">
        <f>实际固定开支表!B3</f>
        <v>0</v>
      </c>
      <c r="M3">
        <v>0</v>
      </c>
    </row>
    <row r="4" spans="1:13" x14ac:dyDescent="0.15">
      <c r="A4" s="9">
        <v>42826</v>
      </c>
      <c r="B4" s="10">
        <f t="shared" si="1"/>
        <v>-52800</v>
      </c>
      <c r="C4" s="10">
        <v>0</v>
      </c>
      <c r="D4" s="10">
        <f t="shared" si="2"/>
        <v>-52800</v>
      </c>
      <c r="E4" s="13" t="str">
        <f t="shared" si="0"/>
        <v>无收入</v>
      </c>
      <c r="F4" s="13"/>
      <c r="G4" s="14" t="str">
        <f t="shared" si="3"/>
        <v>无收入</v>
      </c>
      <c r="H4" s="14" t="str">
        <f t="shared" si="4"/>
        <v>无收入</v>
      </c>
      <c r="I4">
        <f>预算初期表!B4</f>
        <v>0</v>
      </c>
      <c r="J4">
        <v>-45000</v>
      </c>
      <c r="K4">
        <f>分期消化表!B11</f>
        <v>-7800</v>
      </c>
      <c r="L4">
        <f>实际固定开支表!B4</f>
        <v>0</v>
      </c>
      <c r="M4">
        <v>0</v>
      </c>
    </row>
    <row r="5" spans="1:13" x14ac:dyDescent="0.15">
      <c r="A5" s="9">
        <v>42856</v>
      </c>
      <c r="B5" s="10">
        <f t="shared" si="1"/>
        <v>-52800</v>
      </c>
      <c r="C5" s="10">
        <v>0</v>
      </c>
      <c r="D5" s="10">
        <f t="shared" si="2"/>
        <v>-52800</v>
      </c>
      <c r="E5" s="13" t="str">
        <f t="shared" si="0"/>
        <v>无收入</v>
      </c>
      <c r="F5" s="13"/>
      <c r="G5" s="14" t="str">
        <f t="shared" si="3"/>
        <v>无收入</v>
      </c>
      <c r="H5" s="14" t="str">
        <f t="shared" si="4"/>
        <v>无收入</v>
      </c>
      <c r="I5">
        <f>预算初期表!B5</f>
        <v>0</v>
      </c>
      <c r="J5">
        <v>-45000</v>
      </c>
      <c r="K5">
        <f>分期消化表!B12</f>
        <v>-7800</v>
      </c>
      <c r="L5">
        <f>实际固定开支表!B5</f>
        <v>0</v>
      </c>
      <c r="M5">
        <v>0</v>
      </c>
    </row>
    <row r="6" spans="1:13" x14ac:dyDescent="0.15">
      <c r="A6" s="9">
        <v>42887</v>
      </c>
      <c r="B6" s="10">
        <f t="shared" si="1"/>
        <v>-52800</v>
      </c>
      <c r="C6" s="10">
        <v>0</v>
      </c>
      <c r="D6" s="10">
        <f t="shared" si="2"/>
        <v>-52800</v>
      </c>
      <c r="E6" s="13" t="str">
        <f t="shared" si="0"/>
        <v>无收入</v>
      </c>
      <c r="F6" s="13"/>
      <c r="G6" s="14" t="str">
        <f t="shared" si="3"/>
        <v>无收入</v>
      </c>
      <c r="H6" s="14" t="str">
        <f t="shared" si="4"/>
        <v>无收入</v>
      </c>
      <c r="I6">
        <f>预算初期表!B6</f>
        <v>0</v>
      </c>
      <c r="J6">
        <v>-45000</v>
      </c>
      <c r="K6">
        <f>分期消化表!B13</f>
        <v>-7800</v>
      </c>
      <c r="L6">
        <f>实际固定开支表!B6</f>
        <v>0</v>
      </c>
      <c r="M6">
        <v>0</v>
      </c>
    </row>
    <row r="7" spans="1:13" x14ac:dyDescent="0.15">
      <c r="A7" s="9">
        <v>42917</v>
      </c>
      <c r="B7" s="10">
        <f t="shared" si="1"/>
        <v>-52800</v>
      </c>
      <c r="C7" s="10">
        <v>0</v>
      </c>
      <c r="D7" s="10">
        <f t="shared" si="2"/>
        <v>-52800</v>
      </c>
      <c r="E7" s="13" t="str">
        <f t="shared" si="0"/>
        <v>无收入</v>
      </c>
      <c r="F7" s="13"/>
      <c r="G7" s="14" t="str">
        <f t="shared" si="3"/>
        <v>无收入</v>
      </c>
      <c r="H7" s="14" t="str">
        <f t="shared" si="4"/>
        <v>无收入</v>
      </c>
      <c r="I7">
        <f>预算初期表!B7</f>
        <v>0</v>
      </c>
      <c r="J7">
        <v>-45000</v>
      </c>
      <c r="K7">
        <f>分期消化表!B14</f>
        <v>-7800</v>
      </c>
      <c r="L7">
        <f>实际固定开支表!B7</f>
        <v>0</v>
      </c>
      <c r="M7">
        <v>0</v>
      </c>
    </row>
    <row r="8" spans="1:13" x14ac:dyDescent="0.15">
      <c r="A8" s="9">
        <v>42948</v>
      </c>
      <c r="B8" s="10">
        <f t="shared" si="1"/>
        <v>-52800</v>
      </c>
      <c r="C8" s="10">
        <v>0</v>
      </c>
      <c r="D8" s="10">
        <f t="shared" si="2"/>
        <v>-52800</v>
      </c>
      <c r="E8" s="13" t="str">
        <f t="shared" si="0"/>
        <v>无收入</v>
      </c>
      <c r="F8" s="13"/>
      <c r="G8" s="14" t="str">
        <f t="shared" si="3"/>
        <v>无收入</v>
      </c>
      <c r="H8" s="14" t="str">
        <f t="shared" si="4"/>
        <v>无收入</v>
      </c>
      <c r="I8">
        <f>预算初期表!B8</f>
        <v>0</v>
      </c>
      <c r="J8">
        <v>-45000</v>
      </c>
      <c r="K8">
        <f>分期消化表!B15</f>
        <v>-7800</v>
      </c>
      <c r="L8">
        <f>实际固定开支表!B8</f>
        <v>0</v>
      </c>
      <c r="M8">
        <v>0</v>
      </c>
    </row>
    <row r="9" spans="1:13" x14ac:dyDescent="0.15">
      <c r="A9" s="9">
        <v>42979</v>
      </c>
      <c r="B9" s="10">
        <f t="shared" si="1"/>
        <v>-52800</v>
      </c>
      <c r="C9" s="10">
        <v>0</v>
      </c>
      <c r="D9" s="10">
        <f t="shared" si="2"/>
        <v>-52800</v>
      </c>
      <c r="E9" s="13" t="str">
        <f t="shared" si="0"/>
        <v>无收入</v>
      </c>
      <c r="F9" s="13"/>
      <c r="G9" s="14" t="str">
        <f t="shared" si="3"/>
        <v>无收入</v>
      </c>
      <c r="H9" s="14" t="str">
        <f t="shared" si="4"/>
        <v>无收入</v>
      </c>
      <c r="I9">
        <f>预算初期表!B9</f>
        <v>0</v>
      </c>
      <c r="J9">
        <v>-45000</v>
      </c>
      <c r="K9">
        <f>分期消化表!B16</f>
        <v>-7800</v>
      </c>
      <c r="L9">
        <f>实际固定开支表!B9</f>
        <v>0</v>
      </c>
      <c r="M9">
        <v>0</v>
      </c>
    </row>
    <row r="10" spans="1:13" x14ac:dyDescent="0.15">
      <c r="A10" s="9">
        <v>43009</v>
      </c>
      <c r="B10" s="10">
        <f t="shared" si="1"/>
        <v>-52800</v>
      </c>
      <c r="C10" s="10">
        <v>0</v>
      </c>
      <c r="D10" s="10">
        <f t="shared" si="2"/>
        <v>-52800</v>
      </c>
      <c r="E10" s="13" t="str">
        <f t="shared" si="0"/>
        <v>无收入</v>
      </c>
      <c r="F10" s="13"/>
      <c r="G10" s="14" t="str">
        <f t="shared" si="3"/>
        <v>无收入</v>
      </c>
      <c r="H10" s="14" t="str">
        <f t="shared" si="4"/>
        <v>无收入</v>
      </c>
      <c r="I10">
        <f>预算初期表!B10</f>
        <v>0</v>
      </c>
      <c r="J10">
        <v>-45000</v>
      </c>
      <c r="K10">
        <f>分期消化表!B17</f>
        <v>-7800</v>
      </c>
      <c r="L10">
        <f>实际固定开支表!B10</f>
        <v>0</v>
      </c>
      <c r="M10">
        <v>0</v>
      </c>
    </row>
    <row r="11" spans="1:13" x14ac:dyDescent="0.15">
      <c r="A11" s="9">
        <v>43040</v>
      </c>
      <c r="B11" s="10">
        <f t="shared" si="1"/>
        <v>-52800</v>
      </c>
      <c r="C11" s="10">
        <v>0</v>
      </c>
      <c r="D11" s="10">
        <f t="shared" si="2"/>
        <v>-52800</v>
      </c>
      <c r="E11" s="13" t="str">
        <f t="shared" si="0"/>
        <v>无收入</v>
      </c>
      <c r="F11" s="13"/>
      <c r="G11" s="14" t="str">
        <f t="shared" si="3"/>
        <v>无收入</v>
      </c>
      <c r="H11" s="14" t="str">
        <f t="shared" si="4"/>
        <v>无收入</v>
      </c>
      <c r="I11">
        <f>预算初期表!B11</f>
        <v>0</v>
      </c>
      <c r="J11">
        <v>-45000</v>
      </c>
      <c r="K11">
        <f>分期消化表!B18</f>
        <v>-7800</v>
      </c>
      <c r="L11">
        <f>实际固定开支表!B11</f>
        <v>0</v>
      </c>
      <c r="M11">
        <v>0</v>
      </c>
    </row>
    <row r="12" spans="1:13" x14ac:dyDescent="0.15">
      <c r="A12" s="9">
        <v>43070</v>
      </c>
      <c r="B12" s="10">
        <f t="shared" si="1"/>
        <v>-52800</v>
      </c>
      <c r="C12" s="10">
        <v>0</v>
      </c>
      <c r="D12" s="10">
        <f t="shared" si="2"/>
        <v>-52800</v>
      </c>
      <c r="E12" s="13" t="str">
        <f t="shared" si="0"/>
        <v>无收入</v>
      </c>
      <c r="F12" s="13"/>
      <c r="G12" s="14" t="str">
        <f t="shared" si="3"/>
        <v>无收入</v>
      </c>
      <c r="H12" s="14" t="str">
        <f t="shared" si="4"/>
        <v>无收入</v>
      </c>
      <c r="I12">
        <f>预算初期表!B12</f>
        <v>0</v>
      </c>
      <c r="J12">
        <v>-45000</v>
      </c>
      <c r="K12">
        <f>分期消化表!B19</f>
        <v>-7800</v>
      </c>
      <c r="L12">
        <f>实际固定开支表!B12</f>
        <v>0</v>
      </c>
      <c r="M12">
        <v>0</v>
      </c>
    </row>
    <row r="13" spans="1:13" x14ac:dyDescent="0.15">
      <c r="A13" s="9">
        <v>43101</v>
      </c>
      <c r="B13" s="10">
        <f t="shared" si="1"/>
        <v>-45000</v>
      </c>
      <c r="C13" s="10">
        <v>0</v>
      </c>
      <c r="D13" s="10">
        <f t="shared" si="2"/>
        <v>-45000</v>
      </c>
      <c r="E13" s="13" t="str">
        <f t="shared" si="0"/>
        <v>无收入</v>
      </c>
      <c r="F13" s="13"/>
      <c r="G13" s="14" t="str">
        <f t="shared" si="3"/>
        <v>无收入</v>
      </c>
      <c r="H13" s="14" t="str">
        <f t="shared" si="4"/>
        <v>无收入</v>
      </c>
      <c r="I13">
        <f>预算初期表!B13</f>
        <v>0</v>
      </c>
      <c r="J13">
        <v>-45000</v>
      </c>
      <c r="K13">
        <f>分期消化表!B20</f>
        <v>0</v>
      </c>
      <c r="L13">
        <f>实际固定开支表!B13</f>
        <v>0</v>
      </c>
      <c r="M13">
        <v>0</v>
      </c>
    </row>
    <row r="14" spans="1:13" x14ac:dyDescent="0.15">
      <c r="A14" s="9">
        <v>43132</v>
      </c>
      <c r="B14" s="10">
        <f t="shared" si="1"/>
        <v>-45000</v>
      </c>
      <c r="C14" s="10">
        <v>0</v>
      </c>
      <c r="D14" s="10">
        <f t="shared" si="2"/>
        <v>-45000</v>
      </c>
      <c r="E14" s="13" t="str">
        <f t="shared" si="0"/>
        <v>无收入</v>
      </c>
      <c r="F14" s="13"/>
      <c r="G14" s="14" t="str">
        <f t="shared" si="3"/>
        <v>无收入</v>
      </c>
      <c r="H14" s="14" t="str">
        <f t="shared" si="4"/>
        <v>无收入</v>
      </c>
      <c r="I14">
        <f>预算初期表!B14</f>
        <v>0</v>
      </c>
      <c r="J14">
        <v>-45000</v>
      </c>
      <c r="K14">
        <f>分期消化表!B21</f>
        <v>0</v>
      </c>
      <c r="L14">
        <f>实际固定开支表!B14</f>
        <v>0</v>
      </c>
      <c r="M14">
        <v>0</v>
      </c>
    </row>
    <row r="15" spans="1:13" x14ac:dyDescent="0.15">
      <c r="A15" s="9">
        <v>43160</v>
      </c>
      <c r="B15" s="10">
        <f t="shared" si="1"/>
        <v>-45000</v>
      </c>
      <c r="C15" s="10">
        <v>0</v>
      </c>
      <c r="D15" s="10">
        <f t="shared" si="2"/>
        <v>-45000</v>
      </c>
      <c r="E15" s="13" t="str">
        <f t="shared" si="0"/>
        <v>无收入</v>
      </c>
      <c r="F15" s="13"/>
      <c r="G15" s="14" t="str">
        <f t="shared" si="3"/>
        <v>无收入</v>
      </c>
      <c r="H15" s="14" t="str">
        <f t="shared" si="4"/>
        <v>无收入</v>
      </c>
      <c r="I15">
        <f>预算初期表!B15</f>
        <v>0</v>
      </c>
      <c r="J15">
        <v>-45000</v>
      </c>
      <c r="K15">
        <f>分期消化表!B22</f>
        <v>0</v>
      </c>
      <c r="L15">
        <f>实际固定开支表!B15</f>
        <v>0</v>
      </c>
      <c r="M15">
        <v>0</v>
      </c>
    </row>
    <row r="16" spans="1:13" x14ac:dyDescent="0.15">
      <c r="A16" s="9">
        <v>43191</v>
      </c>
      <c r="B16" s="10">
        <f t="shared" si="1"/>
        <v>-45000</v>
      </c>
      <c r="C16" s="10">
        <v>0</v>
      </c>
      <c r="D16" s="10">
        <f t="shared" si="2"/>
        <v>-45000</v>
      </c>
      <c r="E16" s="13" t="str">
        <f t="shared" si="0"/>
        <v>无收入</v>
      </c>
      <c r="F16" s="13"/>
      <c r="G16" s="14" t="str">
        <f t="shared" si="3"/>
        <v>无收入</v>
      </c>
      <c r="H16" s="14" t="str">
        <f t="shared" si="4"/>
        <v>无收入</v>
      </c>
      <c r="I16">
        <f>预算初期表!B16</f>
        <v>0</v>
      </c>
      <c r="J16">
        <v>-45000</v>
      </c>
      <c r="K16">
        <f>分期消化表!B23</f>
        <v>0</v>
      </c>
      <c r="L16">
        <f>实际固定开支表!B16</f>
        <v>0</v>
      </c>
      <c r="M16">
        <v>0</v>
      </c>
    </row>
    <row r="17" spans="1:13" x14ac:dyDescent="0.15">
      <c r="A17" s="9">
        <v>43221</v>
      </c>
      <c r="B17" s="10">
        <f t="shared" si="1"/>
        <v>-45000</v>
      </c>
      <c r="C17" s="10">
        <v>0</v>
      </c>
      <c r="D17" s="10">
        <f t="shared" si="2"/>
        <v>-45000</v>
      </c>
      <c r="E17" s="13" t="str">
        <f t="shared" si="0"/>
        <v>无收入</v>
      </c>
      <c r="F17" s="13"/>
      <c r="G17" s="14" t="str">
        <f t="shared" si="3"/>
        <v>无收入</v>
      </c>
      <c r="H17" s="14" t="str">
        <f t="shared" si="4"/>
        <v>无收入</v>
      </c>
      <c r="I17">
        <f>预算初期表!B17</f>
        <v>0</v>
      </c>
      <c r="J17">
        <v>-45000</v>
      </c>
      <c r="K17">
        <f>分期消化表!B24</f>
        <v>0</v>
      </c>
      <c r="L17">
        <f>实际固定开支表!B17</f>
        <v>0</v>
      </c>
      <c r="M17">
        <v>0</v>
      </c>
    </row>
    <row r="18" spans="1:13" x14ac:dyDescent="0.15">
      <c r="A18" s="9">
        <v>43252</v>
      </c>
      <c r="B18" s="10">
        <f t="shared" si="1"/>
        <v>-45000</v>
      </c>
      <c r="C18" s="10">
        <v>0</v>
      </c>
      <c r="D18" s="10">
        <f t="shared" si="2"/>
        <v>-45000</v>
      </c>
      <c r="E18" s="13" t="str">
        <f t="shared" si="0"/>
        <v>无收入</v>
      </c>
      <c r="F18" s="13"/>
      <c r="G18" s="14" t="str">
        <f t="shared" si="3"/>
        <v>无收入</v>
      </c>
      <c r="H18" s="14" t="str">
        <f t="shared" si="4"/>
        <v>无收入</v>
      </c>
      <c r="I18">
        <f>预算初期表!B18</f>
        <v>0</v>
      </c>
      <c r="J18">
        <v>-45000</v>
      </c>
      <c r="K18">
        <f>分期消化表!B25</f>
        <v>0</v>
      </c>
      <c r="L18">
        <f>实际固定开支表!B18</f>
        <v>0</v>
      </c>
      <c r="M18">
        <v>0</v>
      </c>
    </row>
    <row r="19" spans="1:13" x14ac:dyDescent="0.15">
      <c r="A19" s="9">
        <v>43282</v>
      </c>
      <c r="B19" s="10">
        <f t="shared" si="1"/>
        <v>-45000</v>
      </c>
      <c r="C19" s="10">
        <v>0</v>
      </c>
      <c r="D19" s="10">
        <f t="shared" si="2"/>
        <v>-45000</v>
      </c>
      <c r="E19" s="13" t="str">
        <f t="shared" si="0"/>
        <v>无收入</v>
      </c>
      <c r="F19" s="13"/>
      <c r="G19" s="14" t="str">
        <f t="shared" si="3"/>
        <v>无收入</v>
      </c>
      <c r="H19" s="14" t="str">
        <f t="shared" si="4"/>
        <v>无收入</v>
      </c>
      <c r="I19">
        <f>预算初期表!B19</f>
        <v>0</v>
      </c>
      <c r="J19">
        <v>-45000</v>
      </c>
      <c r="K19">
        <f>分期消化表!B26</f>
        <v>0</v>
      </c>
      <c r="L19">
        <f>实际固定开支表!B19</f>
        <v>0</v>
      </c>
      <c r="M19">
        <v>0</v>
      </c>
    </row>
    <row r="20" spans="1:13" x14ac:dyDescent="0.15">
      <c r="A20" s="9">
        <v>43313</v>
      </c>
      <c r="B20" s="10">
        <f t="shared" si="1"/>
        <v>-45000</v>
      </c>
      <c r="C20" s="10">
        <v>0</v>
      </c>
      <c r="D20" s="10">
        <f t="shared" si="2"/>
        <v>-45000</v>
      </c>
      <c r="E20" s="13" t="str">
        <f t="shared" si="0"/>
        <v>无收入</v>
      </c>
      <c r="F20" s="13"/>
      <c r="G20" s="14" t="str">
        <f t="shared" si="3"/>
        <v>无收入</v>
      </c>
      <c r="H20" s="14" t="str">
        <f t="shared" si="4"/>
        <v>无收入</v>
      </c>
      <c r="I20">
        <f>预算初期表!B20</f>
        <v>0</v>
      </c>
      <c r="J20">
        <v>-45000</v>
      </c>
      <c r="K20">
        <f>分期消化表!B27</f>
        <v>0</v>
      </c>
      <c r="L20">
        <f>实际固定开支表!B20</f>
        <v>0</v>
      </c>
      <c r="M20">
        <v>0</v>
      </c>
    </row>
    <row r="21" spans="1:13" x14ac:dyDescent="0.15">
      <c r="A21" s="9">
        <v>43344</v>
      </c>
      <c r="B21" s="10">
        <f t="shared" si="1"/>
        <v>-45000</v>
      </c>
      <c r="C21" s="10">
        <v>0</v>
      </c>
      <c r="D21" s="10">
        <f t="shared" si="2"/>
        <v>-45000</v>
      </c>
      <c r="E21" s="13" t="str">
        <f t="shared" si="0"/>
        <v>无收入</v>
      </c>
      <c r="F21" s="13"/>
      <c r="G21" s="14" t="str">
        <f t="shared" si="3"/>
        <v>无收入</v>
      </c>
      <c r="H21" s="14" t="str">
        <f t="shared" si="4"/>
        <v>无收入</v>
      </c>
      <c r="I21">
        <f>预算初期表!B21</f>
        <v>0</v>
      </c>
      <c r="J21">
        <v>-45000</v>
      </c>
      <c r="K21">
        <f>分期消化表!B28</f>
        <v>0</v>
      </c>
      <c r="L21">
        <f>实际固定开支表!B21</f>
        <v>0</v>
      </c>
      <c r="M21">
        <v>0</v>
      </c>
    </row>
    <row r="22" spans="1:13" x14ac:dyDescent="0.15">
      <c r="A22" s="9">
        <v>43374</v>
      </c>
      <c r="B22" s="10">
        <f t="shared" si="1"/>
        <v>-45000</v>
      </c>
      <c r="C22" s="10">
        <v>0</v>
      </c>
      <c r="D22" s="10">
        <f t="shared" si="2"/>
        <v>-45000</v>
      </c>
      <c r="E22" s="13" t="str">
        <f t="shared" si="0"/>
        <v>无收入</v>
      </c>
      <c r="F22" s="13"/>
      <c r="G22" s="14" t="str">
        <f t="shared" si="3"/>
        <v>无收入</v>
      </c>
      <c r="H22" s="14" t="str">
        <f t="shared" si="4"/>
        <v>无收入</v>
      </c>
      <c r="I22">
        <f>预算初期表!B22</f>
        <v>0</v>
      </c>
      <c r="J22">
        <v>-45000</v>
      </c>
      <c r="K22">
        <f>分期消化表!B29</f>
        <v>0</v>
      </c>
      <c r="L22">
        <f>实际固定开支表!B22</f>
        <v>0</v>
      </c>
      <c r="M22">
        <v>0</v>
      </c>
    </row>
    <row r="23" spans="1:13" x14ac:dyDescent="0.15">
      <c r="A23" s="9">
        <v>43405</v>
      </c>
      <c r="B23" s="10">
        <f t="shared" si="1"/>
        <v>-45000</v>
      </c>
      <c r="C23" s="10">
        <v>0</v>
      </c>
      <c r="D23" s="10">
        <f t="shared" si="2"/>
        <v>-45000</v>
      </c>
      <c r="E23" s="13" t="str">
        <f t="shared" si="0"/>
        <v>无收入</v>
      </c>
      <c r="F23" s="13"/>
      <c r="G23" s="14" t="str">
        <f t="shared" si="3"/>
        <v>无收入</v>
      </c>
      <c r="H23" s="14" t="str">
        <f t="shared" si="4"/>
        <v>无收入</v>
      </c>
      <c r="I23">
        <f>预算初期表!B23</f>
        <v>0</v>
      </c>
      <c r="J23">
        <v>-45000</v>
      </c>
      <c r="K23">
        <f>分期消化表!B30</f>
        <v>0</v>
      </c>
      <c r="L23">
        <f>实际固定开支表!B23</f>
        <v>0</v>
      </c>
      <c r="M23">
        <v>0</v>
      </c>
    </row>
    <row r="24" spans="1:13" x14ac:dyDescent="0.15">
      <c r="A24" s="9">
        <v>43435</v>
      </c>
      <c r="B24" s="10">
        <f t="shared" si="1"/>
        <v>-45000</v>
      </c>
      <c r="C24" s="10">
        <v>0</v>
      </c>
      <c r="D24" s="10">
        <f t="shared" si="2"/>
        <v>-45000</v>
      </c>
      <c r="E24" s="13" t="str">
        <f t="shared" si="0"/>
        <v>无收入</v>
      </c>
      <c r="F24" s="13"/>
      <c r="G24" s="14" t="str">
        <f t="shared" si="3"/>
        <v>无收入</v>
      </c>
      <c r="H24" s="14" t="str">
        <f t="shared" si="4"/>
        <v>无收入</v>
      </c>
      <c r="I24">
        <f>预算初期表!B24</f>
        <v>0</v>
      </c>
      <c r="J24">
        <v>-45000</v>
      </c>
      <c r="K24">
        <f>分期消化表!B31</f>
        <v>0</v>
      </c>
      <c r="L24">
        <f>实际固定开支表!B24</f>
        <v>0</v>
      </c>
      <c r="M24">
        <v>0</v>
      </c>
    </row>
    <row r="25" spans="1:13" x14ac:dyDescent="0.15">
      <c r="A25" s="9">
        <v>43466</v>
      </c>
      <c r="B25" s="10">
        <f t="shared" si="1"/>
        <v>-45000</v>
      </c>
      <c r="C25" s="10">
        <v>0</v>
      </c>
      <c r="D25" s="10">
        <f t="shared" si="2"/>
        <v>-45000</v>
      </c>
      <c r="E25" s="13" t="str">
        <f t="shared" si="0"/>
        <v>无收入</v>
      </c>
      <c r="F25" s="13"/>
      <c r="G25" s="14" t="str">
        <f t="shared" si="3"/>
        <v>无收入</v>
      </c>
      <c r="H25" s="14" t="str">
        <f t="shared" si="4"/>
        <v>无收入</v>
      </c>
      <c r="I25">
        <f>预算初期表!B25</f>
        <v>0</v>
      </c>
      <c r="J25">
        <v>-45000</v>
      </c>
      <c r="K25">
        <f>分期消化表!B32</f>
        <v>0</v>
      </c>
      <c r="L25">
        <f>实际固定开支表!B25</f>
        <v>0</v>
      </c>
      <c r="M25">
        <v>0</v>
      </c>
    </row>
    <row r="26" spans="1:13" x14ac:dyDescent="0.15">
      <c r="F26" s="10"/>
      <c r="G26" s="10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" sqref="E2"/>
    </sheetView>
  </sheetViews>
  <sheetFormatPr defaultRowHeight="13.5" x14ac:dyDescent="0.15"/>
  <cols>
    <col min="1" max="1" width="12.75" customWidth="1"/>
    <col min="2" max="2" width="14.375" customWidth="1"/>
  </cols>
  <sheetData>
    <row r="1" spans="1:5" x14ac:dyDescent="0.15">
      <c r="A1" s="12" t="s">
        <v>17</v>
      </c>
      <c r="B1" s="8" t="s">
        <v>37</v>
      </c>
      <c r="C1" s="12" t="s">
        <v>38</v>
      </c>
      <c r="D1" s="12" t="s">
        <v>39</v>
      </c>
      <c r="E1" s="12" t="s">
        <v>40</v>
      </c>
    </row>
    <row r="2" spans="1:5" x14ac:dyDescent="0.15">
      <c r="A2" s="9">
        <f>预算表!A2</f>
        <v>42767</v>
      </c>
      <c r="B2">
        <f>ROUNDDOWN(SUM(C2:E2)*0.7,-3)</f>
        <v>169000</v>
      </c>
      <c r="C2">
        <v>205200</v>
      </c>
      <c r="D2">
        <v>21000</v>
      </c>
      <c r="E2">
        <v>16000</v>
      </c>
    </row>
    <row r="3" spans="1:5" x14ac:dyDescent="0.15">
      <c r="A3" s="9">
        <f>预算表!A3</f>
        <v>42795</v>
      </c>
    </row>
    <row r="4" spans="1:5" x14ac:dyDescent="0.15">
      <c r="A4" s="9">
        <f>预算表!A4</f>
        <v>42826</v>
      </c>
    </row>
    <row r="5" spans="1:5" x14ac:dyDescent="0.15">
      <c r="A5" s="9">
        <f>预算表!A5</f>
        <v>42856</v>
      </c>
    </row>
    <row r="6" spans="1:5" x14ac:dyDescent="0.15">
      <c r="A6" s="9">
        <f>预算表!A6</f>
        <v>42887</v>
      </c>
    </row>
    <row r="7" spans="1:5" x14ac:dyDescent="0.15">
      <c r="A7" s="9">
        <f>预算表!A7</f>
        <v>42917</v>
      </c>
    </row>
    <row r="8" spans="1:5" x14ac:dyDescent="0.15">
      <c r="A8" s="9">
        <f>预算表!A8</f>
        <v>42948</v>
      </c>
    </row>
    <row r="9" spans="1:5" x14ac:dyDescent="0.15">
      <c r="A9" s="9">
        <f>预算表!A9</f>
        <v>42979</v>
      </c>
    </row>
    <row r="10" spans="1:5" x14ac:dyDescent="0.15">
      <c r="A10" s="9">
        <f>预算表!A10</f>
        <v>43009</v>
      </c>
    </row>
    <row r="11" spans="1:5" x14ac:dyDescent="0.15">
      <c r="A11" s="9">
        <f>预算表!A11</f>
        <v>43040</v>
      </c>
    </row>
    <row r="12" spans="1:5" x14ac:dyDescent="0.15">
      <c r="A12" s="9">
        <f>预算表!A12</f>
        <v>43070</v>
      </c>
    </row>
    <row r="13" spans="1:5" x14ac:dyDescent="0.15">
      <c r="A13" s="9">
        <f>预算表!A13</f>
        <v>43101</v>
      </c>
    </row>
    <row r="14" spans="1:5" x14ac:dyDescent="0.15">
      <c r="A14" s="9">
        <f>预算表!A14</f>
        <v>43132</v>
      </c>
    </row>
    <row r="15" spans="1:5" x14ac:dyDescent="0.15">
      <c r="A15" s="9">
        <f>预算表!A15</f>
        <v>43160</v>
      </c>
    </row>
    <row r="16" spans="1:5" x14ac:dyDescent="0.15">
      <c r="A16" s="9">
        <f>预算表!A16</f>
        <v>43191</v>
      </c>
    </row>
    <row r="17" spans="1:1" x14ac:dyDescent="0.15">
      <c r="A17" s="9">
        <f>预算表!A17</f>
        <v>43221</v>
      </c>
    </row>
    <row r="18" spans="1:1" x14ac:dyDescent="0.15">
      <c r="A18" s="9">
        <f>预算表!A18</f>
        <v>43252</v>
      </c>
    </row>
    <row r="19" spans="1:1" x14ac:dyDescent="0.15">
      <c r="A19" s="9">
        <f>预算表!A19</f>
        <v>43282</v>
      </c>
    </row>
    <row r="20" spans="1:1" x14ac:dyDescent="0.15">
      <c r="A20" s="9">
        <f>预算表!A20</f>
        <v>43313</v>
      </c>
    </row>
    <row r="21" spans="1:1" x14ac:dyDescent="0.15">
      <c r="A21" s="9">
        <f>预算表!A21</f>
        <v>43344</v>
      </c>
    </row>
    <row r="22" spans="1:1" x14ac:dyDescent="0.15">
      <c r="A22" s="9">
        <f>预算表!A22</f>
        <v>43374</v>
      </c>
    </row>
    <row r="23" spans="1:1" x14ac:dyDescent="0.15">
      <c r="A23" s="9">
        <f>预算表!A23</f>
        <v>43405</v>
      </c>
    </row>
    <row r="24" spans="1:1" x14ac:dyDescent="0.15">
      <c r="A24" s="9">
        <f>预算表!A24</f>
        <v>43435</v>
      </c>
    </row>
    <row r="25" spans="1:1" x14ac:dyDescent="0.15">
      <c r="A25" s="9">
        <f>预算表!A25</f>
        <v>43466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C4" sqref="C4"/>
    </sheetView>
  </sheetViews>
  <sheetFormatPr defaultRowHeight="13.5" x14ac:dyDescent="0.15"/>
  <cols>
    <col min="1" max="2" width="15.75" customWidth="1"/>
    <col min="3" max="3" width="15.625" customWidth="1"/>
    <col min="4" max="4" width="17.375" customWidth="1"/>
    <col min="6" max="6" width="10.5" bestFit="1" customWidth="1"/>
    <col min="14" max="14" width="9" customWidth="1"/>
    <col min="19" max="20" width="9.5" bestFit="1" customWidth="1"/>
  </cols>
  <sheetData>
    <row r="1" spans="1:21" x14ac:dyDescent="0.15">
      <c r="A1" s="17" t="s">
        <v>15</v>
      </c>
      <c r="B1" s="17"/>
      <c r="C1" s="12" t="s">
        <v>14</v>
      </c>
      <c r="D1" s="12" t="s">
        <v>22</v>
      </c>
      <c r="E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11"/>
      <c r="T1" s="11"/>
    </row>
    <row r="2" spans="1:21" x14ac:dyDescent="0.15">
      <c r="A2" s="15" t="s">
        <v>10</v>
      </c>
      <c r="B2" s="15"/>
      <c r="C2" s="9">
        <v>42767</v>
      </c>
      <c r="D2" s="9"/>
      <c r="F2" s="10"/>
    </row>
    <row r="3" spans="1:21" x14ac:dyDescent="0.15">
      <c r="A3" s="16" t="s">
        <v>11</v>
      </c>
      <c r="B3" s="16"/>
      <c r="C3" s="9">
        <v>43100</v>
      </c>
      <c r="D3" s="9"/>
      <c r="F3" s="10"/>
    </row>
    <row r="4" spans="1:21" x14ac:dyDescent="0.15">
      <c r="A4" s="16" t="s">
        <v>12</v>
      </c>
      <c r="B4" s="16"/>
      <c r="C4">
        <v>85900</v>
      </c>
      <c r="D4" s="10"/>
      <c r="F4" s="10"/>
    </row>
    <row r="5" spans="1:21" x14ac:dyDescent="0.15">
      <c r="A5" s="16" t="s">
        <v>16</v>
      </c>
      <c r="B5" s="16"/>
      <c r="C5" s="10">
        <f>DATEDIF(C2,C3,"m") + 1</f>
        <v>11</v>
      </c>
      <c r="D5" s="10"/>
      <c r="F5" s="10"/>
    </row>
    <row r="6" spans="1:21" x14ac:dyDescent="0.15">
      <c r="A6" s="16" t="s">
        <v>13</v>
      </c>
      <c r="B6" s="16"/>
      <c r="C6">
        <f>ROUNDDOWN(C4/C5,-2)</f>
        <v>7800</v>
      </c>
      <c r="F6" s="10"/>
    </row>
    <row r="7" spans="1:21" x14ac:dyDescent="0.15">
      <c r="C7" s="9"/>
      <c r="D7" s="9"/>
      <c r="F7" s="10"/>
    </row>
    <row r="8" spans="1:21" x14ac:dyDescent="0.15">
      <c r="A8" s="8" t="s">
        <v>20</v>
      </c>
      <c r="B8" s="8" t="s">
        <v>21</v>
      </c>
      <c r="C8" s="9"/>
      <c r="D8" s="9"/>
      <c r="F8" s="10"/>
    </row>
    <row r="9" spans="1:21" x14ac:dyDescent="0.15">
      <c r="A9" s="9">
        <f>预算表!A2</f>
        <v>42767</v>
      </c>
      <c r="B9" s="10">
        <f>SUM(C9:X9)</f>
        <v>78000</v>
      </c>
      <c r="C9">
        <f>IF(($A9=C$2),C$6*(C$5-1),IF(($A9&lt;=C$3),-C$6,0))</f>
        <v>78000</v>
      </c>
      <c r="D9">
        <f>IF(($A9=D$2),D$4-#REF!,IF(($A9&lt;=D$3),-D$6,0))</f>
        <v>0</v>
      </c>
    </row>
    <row r="10" spans="1:21" x14ac:dyDescent="0.15">
      <c r="A10" s="9">
        <f>预算表!A3</f>
        <v>42795</v>
      </c>
      <c r="B10" s="10">
        <f t="shared" ref="B10:B32" si="0">SUM(C10:X10)</f>
        <v>-7800</v>
      </c>
      <c r="C10">
        <f t="shared" ref="C10:C32" si="1">IF(($A10=C$2),C$6*(C$5-1),IF(($A10&lt;=C$3),-C$6,0))</f>
        <v>-7800</v>
      </c>
      <c r="D10">
        <f>IF(($A10=D$2),D$4-#REF!,IF(($A10&lt;=D$3),-D$6,0))</f>
        <v>0</v>
      </c>
    </row>
    <row r="11" spans="1:21" x14ac:dyDescent="0.15">
      <c r="A11" s="9">
        <f>预算表!A4</f>
        <v>42826</v>
      </c>
      <c r="B11" s="10">
        <f t="shared" si="0"/>
        <v>-7800</v>
      </c>
      <c r="C11">
        <f t="shared" si="1"/>
        <v>-7800</v>
      </c>
      <c r="D11">
        <f>IF(($A11=D$2),D$4-#REF!,IF(($A11&lt;=D$3),-D$6,0))</f>
        <v>0</v>
      </c>
    </row>
    <row r="12" spans="1:21" x14ac:dyDescent="0.15">
      <c r="A12" s="9">
        <f>预算表!A5</f>
        <v>42856</v>
      </c>
      <c r="B12" s="10">
        <f t="shared" si="0"/>
        <v>-7800</v>
      </c>
      <c r="C12">
        <f t="shared" si="1"/>
        <v>-7800</v>
      </c>
      <c r="D12">
        <f>IF(($A12=D$2),D$4-#REF!,IF(($A12&lt;=D$3),-D$6,0))</f>
        <v>0</v>
      </c>
    </row>
    <row r="13" spans="1:21" x14ac:dyDescent="0.15">
      <c r="A13" s="9">
        <f>预算表!A6</f>
        <v>42887</v>
      </c>
      <c r="B13" s="10">
        <f t="shared" si="0"/>
        <v>-7800</v>
      </c>
      <c r="C13">
        <f t="shared" si="1"/>
        <v>-7800</v>
      </c>
      <c r="D13">
        <f>IF(($A13=D$2),D$4-#REF!,IF(($A13&lt;=D$3),-D$6,0))</f>
        <v>0</v>
      </c>
      <c r="O13" s="12"/>
      <c r="P13" s="12"/>
      <c r="Q13" s="8"/>
      <c r="R13" s="8"/>
      <c r="S13" s="8"/>
      <c r="T13" s="8"/>
      <c r="U13" s="8"/>
    </row>
    <row r="14" spans="1:21" x14ac:dyDescent="0.15">
      <c r="A14" s="9">
        <f>预算表!A7</f>
        <v>42917</v>
      </c>
      <c r="B14" s="10">
        <f t="shared" si="0"/>
        <v>-7800</v>
      </c>
      <c r="C14">
        <f t="shared" si="1"/>
        <v>-7800</v>
      </c>
      <c r="D14">
        <f>IF(($A14=D$2),D$4-#REF!,IF(($A14&lt;=D$3),-D$6,0))</f>
        <v>0</v>
      </c>
      <c r="O14" s="12"/>
      <c r="P14" s="9"/>
      <c r="Q14" s="9"/>
      <c r="S14" s="10"/>
    </row>
    <row r="15" spans="1:21" x14ac:dyDescent="0.15">
      <c r="A15" s="9">
        <f>预算表!A8</f>
        <v>42948</v>
      </c>
      <c r="B15" s="10">
        <f t="shared" si="0"/>
        <v>-7800</v>
      </c>
      <c r="C15">
        <f t="shared" si="1"/>
        <v>-7800</v>
      </c>
      <c r="D15">
        <f>IF(($A15=D$2),D$4-#REF!,IF(($A15&lt;=D$3),-D$6,0))</f>
        <v>0</v>
      </c>
      <c r="P15" s="9"/>
      <c r="Q15" s="9"/>
      <c r="S15" s="10"/>
    </row>
    <row r="16" spans="1:21" x14ac:dyDescent="0.15">
      <c r="A16" s="9">
        <f>预算表!A9</f>
        <v>42979</v>
      </c>
      <c r="B16" s="10">
        <f t="shared" si="0"/>
        <v>-7800</v>
      </c>
      <c r="C16">
        <f t="shared" si="1"/>
        <v>-7800</v>
      </c>
      <c r="D16">
        <f>IF(($A16=D$2),D$4-#REF!,IF(($A16&lt;=D$3),-D$6,0))</f>
        <v>0</v>
      </c>
    </row>
    <row r="17" spans="1:4" x14ac:dyDescent="0.15">
      <c r="A17" s="9">
        <f>预算表!A10</f>
        <v>43009</v>
      </c>
      <c r="B17" s="10">
        <f t="shared" si="0"/>
        <v>-7800</v>
      </c>
      <c r="C17">
        <f t="shared" si="1"/>
        <v>-7800</v>
      </c>
      <c r="D17">
        <f>IF(($A17=D$2),D$4-#REF!,IF(($A17&lt;=D$3),-D$6,0))</f>
        <v>0</v>
      </c>
    </row>
    <row r="18" spans="1:4" x14ac:dyDescent="0.15">
      <c r="A18" s="9">
        <f>预算表!A11</f>
        <v>43040</v>
      </c>
      <c r="B18" s="10">
        <f t="shared" si="0"/>
        <v>-7800</v>
      </c>
      <c r="C18">
        <f t="shared" si="1"/>
        <v>-7800</v>
      </c>
      <c r="D18">
        <f>IF(($A18=D$2),D$4-#REF!,IF(($A18&lt;=D$3),-D$6,0))</f>
        <v>0</v>
      </c>
    </row>
    <row r="19" spans="1:4" x14ac:dyDescent="0.15">
      <c r="A19" s="9">
        <f>预算表!A12</f>
        <v>43070</v>
      </c>
      <c r="B19" s="10">
        <f t="shared" si="0"/>
        <v>-7800</v>
      </c>
      <c r="C19">
        <f t="shared" si="1"/>
        <v>-7800</v>
      </c>
      <c r="D19">
        <f>IF(($A19=D$2),D$4-#REF!,IF(($A19&lt;=D$3),-D$6,0))</f>
        <v>0</v>
      </c>
    </row>
    <row r="20" spans="1:4" x14ac:dyDescent="0.15">
      <c r="A20" s="9">
        <f>预算表!A13</f>
        <v>43101</v>
      </c>
      <c r="B20" s="10">
        <f t="shared" si="0"/>
        <v>0</v>
      </c>
      <c r="C20">
        <f t="shared" si="1"/>
        <v>0</v>
      </c>
      <c r="D20">
        <f>IF(($A20=D$2),D$4-#REF!,IF(($A20&lt;=D$3),-D$6,0))</f>
        <v>0</v>
      </c>
    </row>
    <row r="21" spans="1:4" x14ac:dyDescent="0.15">
      <c r="A21" s="9">
        <f>预算表!A14</f>
        <v>43132</v>
      </c>
      <c r="B21" s="10">
        <f t="shared" si="0"/>
        <v>0</v>
      </c>
      <c r="C21">
        <f t="shared" si="1"/>
        <v>0</v>
      </c>
      <c r="D21">
        <f>IF(($A21=D$2),D$4-#REF!,IF(($A21&lt;=D$3),-D$6,0))</f>
        <v>0</v>
      </c>
    </row>
    <row r="22" spans="1:4" x14ac:dyDescent="0.15">
      <c r="A22" s="9">
        <f>预算表!A15</f>
        <v>43160</v>
      </c>
      <c r="B22" s="10">
        <f t="shared" si="0"/>
        <v>0</v>
      </c>
      <c r="C22">
        <f t="shared" si="1"/>
        <v>0</v>
      </c>
      <c r="D22">
        <f>IF(($A22=D$2),D$4-#REF!,IF(($A22&lt;=D$3),-D$6,0))</f>
        <v>0</v>
      </c>
    </row>
    <row r="23" spans="1:4" x14ac:dyDescent="0.15">
      <c r="A23" s="9">
        <f>预算表!A16</f>
        <v>43191</v>
      </c>
      <c r="B23" s="10">
        <f t="shared" si="0"/>
        <v>0</v>
      </c>
      <c r="C23">
        <f t="shared" si="1"/>
        <v>0</v>
      </c>
      <c r="D23">
        <f>IF(($A23=D$2),D$4-#REF!,IF(($A23&lt;=D$3),-D$6,0))</f>
        <v>0</v>
      </c>
    </row>
    <row r="24" spans="1:4" x14ac:dyDescent="0.15">
      <c r="A24" s="9">
        <f>预算表!A17</f>
        <v>43221</v>
      </c>
      <c r="B24" s="10">
        <f t="shared" si="0"/>
        <v>0</v>
      </c>
      <c r="C24">
        <f t="shared" si="1"/>
        <v>0</v>
      </c>
      <c r="D24">
        <f>IF(($A24=D$2),D$4-#REF!,IF(($A24&lt;=D$3),-D$6,0))</f>
        <v>0</v>
      </c>
    </row>
    <row r="25" spans="1:4" x14ac:dyDescent="0.15">
      <c r="A25" s="9">
        <f>预算表!A18</f>
        <v>43252</v>
      </c>
      <c r="B25" s="10">
        <f t="shared" si="0"/>
        <v>0</v>
      </c>
      <c r="C25">
        <f t="shared" si="1"/>
        <v>0</v>
      </c>
      <c r="D25">
        <f>IF(($A25=D$2),D$4-#REF!,IF(($A25&lt;=D$3),-D$6,0))</f>
        <v>0</v>
      </c>
    </row>
    <row r="26" spans="1:4" x14ac:dyDescent="0.15">
      <c r="A26" s="9">
        <f>预算表!A19</f>
        <v>43282</v>
      </c>
      <c r="B26" s="10">
        <f t="shared" si="0"/>
        <v>0</v>
      </c>
      <c r="C26">
        <f t="shared" si="1"/>
        <v>0</v>
      </c>
      <c r="D26">
        <f>IF(($A26=D$2),D$4-#REF!,IF(($A26&lt;=D$3),-D$6,0))</f>
        <v>0</v>
      </c>
    </row>
    <row r="27" spans="1:4" x14ac:dyDescent="0.15">
      <c r="A27" s="9">
        <f>预算表!A20</f>
        <v>43313</v>
      </c>
      <c r="B27" s="10">
        <f t="shared" si="0"/>
        <v>0</v>
      </c>
      <c r="C27">
        <f t="shared" si="1"/>
        <v>0</v>
      </c>
      <c r="D27">
        <f>IF(($A27=D$2),D$4-#REF!,IF(($A27&lt;=D$3),-D$6,0))</f>
        <v>0</v>
      </c>
    </row>
    <row r="28" spans="1:4" x14ac:dyDescent="0.15">
      <c r="A28" s="9">
        <f>预算表!A21</f>
        <v>43344</v>
      </c>
      <c r="B28" s="10">
        <f t="shared" si="0"/>
        <v>0</v>
      </c>
      <c r="C28">
        <f t="shared" si="1"/>
        <v>0</v>
      </c>
      <c r="D28">
        <f>IF(($A28=D$2),D$4-#REF!,IF(($A28&lt;=D$3),-D$6,0))</f>
        <v>0</v>
      </c>
    </row>
    <row r="29" spans="1:4" x14ac:dyDescent="0.15">
      <c r="A29" s="9">
        <f>预算表!A22</f>
        <v>43374</v>
      </c>
      <c r="B29" s="10">
        <f t="shared" si="0"/>
        <v>0</v>
      </c>
      <c r="C29">
        <f t="shared" si="1"/>
        <v>0</v>
      </c>
      <c r="D29">
        <f>IF(($A29=D$2),D$4-#REF!,IF(($A29&lt;=D$3),-D$6,0))</f>
        <v>0</v>
      </c>
    </row>
    <row r="30" spans="1:4" x14ac:dyDescent="0.15">
      <c r="A30" s="9">
        <f>预算表!A23</f>
        <v>43405</v>
      </c>
      <c r="B30" s="10">
        <f t="shared" si="0"/>
        <v>0</v>
      </c>
      <c r="C30">
        <f t="shared" si="1"/>
        <v>0</v>
      </c>
      <c r="D30">
        <f>IF(($A30=D$2),D$4-#REF!,IF(($A30&lt;=D$3),-D$6,0))</f>
        <v>0</v>
      </c>
    </row>
    <row r="31" spans="1:4" x14ac:dyDescent="0.15">
      <c r="A31" s="9">
        <f>预算表!A24</f>
        <v>43435</v>
      </c>
      <c r="B31" s="10">
        <f t="shared" si="0"/>
        <v>0</v>
      </c>
      <c r="C31">
        <f t="shared" si="1"/>
        <v>0</v>
      </c>
      <c r="D31">
        <f>IF(($A31=D$2),D$4-#REF!,IF(($A31&lt;=D$3),-D$6,0))</f>
        <v>0</v>
      </c>
    </row>
    <row r="32" spans="1:4" x14ac:dyDescent="0.15">
      <c r="A32" s="9">
        <f>预算表!A25</f>
        <v>43466</v>
      </c>
      <c r="B32" s="10">
        <f t="shared" si="0"/>
        <v>0</v>
      </c>
      <c r="C32">
        <f t="shared" si="1"/>
        <v>0</v>
      </c>
      <c r="D32">
        <f>IF(($A32=D$2),D$4-#REF!,IF(($A32&lt;=D$3),-D$6,0))</f>
        <v>0</v>
      </c>
    </row>
    <row r="33" spans="1:1" x14ac:dyDescent="0.15">
      <c r="A33" s="9"/>
    </row>
    <row r="34" spans="1:1" x14ac:dyDescent="0.15">
      <c r="A34" s="9"/>
    </row>
  </sheetData>
  <mergeCells count="6">
    <mergeCell ref="A6:B6"/>
    <mergeCell ref="A1:B1"/>
    <mergeCell ref="A2:B2"/>
    <mergeCell ref="A3:B3"/>
    <mergeCell ref="A4:B4"/>
    <mergeCell ref="A5:B5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3" sqref="H2:M3"/>
    </sheetView>
  </sheetViews>
  <sheetFormatPr defaultRowHeight="13.5" x14ac:dyDescent="0.15"/>
  <cols>
    <col min="1" max="1" width="11.25" customWidth="1"/>
    <col min="2" max="2" width="15.375" customWidth="1"/>
    <col min="3" max="4" width="16.25" customWidth="1"/>
    <col min="5" max="13" width="18.125" customWidth="1"/>
  </cols>
  <sheetData>
    <row r="1" spans="1:13" x14ac:dyDescent="0.15">
      <c r="A1" s="12" t="s">
        <v>17</v>
      </c>
      <c r="B1" s="8" t="s">
        <v>23</v>
      </c>
      <c r="C1" s="12" t="s">
        <v>24</v>
      </c>
      <c r="D1" s="12" t="s">
        <v>34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3" x14ac:dyDescent="0.15">
      <c r="A2" s="9">
        <f>预算表!A2</f>
        <v>42767</v>
      </c>
      <c r="B2">
        <f>SUM(C2:M2)</f>
        <v>14540</v>
      </c>
      <c r="C2">
        <v>14540</v>
      </c>
      <c r="D2">
        <v>0</v>
      </c>
    </row>
    <row r="3" spans="1:13" x14ac:dyDescent="0.15">
      <c r="A3" s="9">
        <f>预算表!A3</f>
        <v>42795</v>
      </c>
    </row>
    <row r="4" spans="1:13" x14ac:dyDescent="0.15">
      <c r="A4" s="9">
        <f>预算表!A4</f>
        <v>42826</v>
      </c>
    </row>
    <row r="5" spans="1:13" x14ac:dyDescent="0.15">
      <c r="A5" s="9">
        <f>预算表!A5</f>
        <v>42856</v>
      </c>
    </row>
    <row r="6" spans="1:13" x14ac:dyDescent="0.15">
      <c r="A6" s="9">
        <f>预算表!A6</f>
        <v>42887</v>
      </c>
    </row>
    <row r="7" spans="1:13" x14ac:dyDescent="0.15">
      <c r="A7" s="9">
        <f>预算表!A7</f>
        <v>42917</v>
      </c>
    </row>
    <row r="8" spans="1:13" x14ac:dyDescent="0.15">
      <c r="A8" s="9">
        <f>预算表!A8</f>
        <v>42948</v>
      </c>
    </row>
    <row r="9" spans="1:13" x14ac:dyDescent="0.15">
      <c r="A9" s="9">
        <f>预算表!A9</f>
        <v>42979</v>
      </c>
    </row>
    <row r="10" spans="1:13" x14ac:dyDescent="0.15">
      <c r="A10" s="9">
        <f>预算表!A10</f>
        <v>43009</v>
      </c>
    </row>
    <row r="11" spans="1:13" x14ac:dyDescent="0.15">
      <c r="A11" s="9">
        <f>预算表!A11</f>
        <v>43040</v>
      </c>
    </row>
    <row r="12" spans="1:13" x14ac:dyDescent="0.15">
      <c r="A12" s="9">
        <f>预算表!A12</f>
        <v>43070</v>
      </c>
    </row>
    <row r="13" spans="1:13" x14ac:dyDescent="0.15">
      <c r="A13" s="9">
        <f>预算表!A13</f>
        <v>43101</v>
      </c>
    </row>
    <row r="14" spans="1:13" x14ac:dyDescent="0.15">
      <c r="A14" s="9">
        <f>预算表!A14</f>
        <v>43132</v>
      </c>
    </row>
    <row r="15" spans="1:13" x14ac:dyDescent="0.15">
      <c r="A15" s="9">
        <f>预算表!A15</f>
        <v>43160</v>
      </c>
    </row>
    <row r="16" spans="1:13" x14ac:dyDescent="0.15">
      <c r="A16" s="9">
        <f>预算表!A16</f>
        <v>43191</v>
      </c>
    </row>
    <row r="17" spans="1:1" x14ac:dyDescent="0.15">
      <c r="A17" s="9">
        <f>预算表!A17</f>
        <v>43221</v>
      </c>
    </row>
    <row r="18" spans="1:1" x14ac:dyDescent="0.15">
      <c r="A18" s="9">
        <f>预算表!A18</f>
        <v>43252</v>
      </c>
    </row>
    <row r="19" spans="1:1" x14ac:dyDescent="0.15">
      <c r="A19" s="9">
        <f>预算表!A19</f>
        <v>43282</v>
      </c>
    </row>
    <row r="20" spans="1:1" x14ac:dyDescent="0.15">
      <c r="A20" s="9">
        <f>预算表!A20</f>
        <v>43313</v>
      </c>
    </row>
    <row r="21" spans="1:1" x14ac:dyDescent="0.15">
      <c r="A21" s="9">
        <f>预算表!A21</f>
        <v>43344</v>
      </c>
    </row>
    <row r="22" spans="1:1" x14ac:dyDescent="0.15">
      <c r="A22" s="9">
        <f>预算表!A22</f>
        <v>43374</v>
      </c>
    </row>
    <row r="23" spans="1:1" x14ac:dyDescent="0.15">
      <c r="A23" s="9">
        <f>预算表!A23</f>
        <v>43405</v>
      </c>
    </row>
    <row r="24" spans="1:1" x14ac:dyDescent="0.15">
      <c r="A24" s="9">
        <f>预算表!A24</f>
        <v>43435</v>
      </c>
    </row>
    <row r="25" spans="1:1" x14ac:dyDescent="0.15">
      <c r="A25" s="9">
        <f>预算表!A25</f>
        <v>43466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加班表</vt:lpstr>
      <vt:lpstr>预算表</vt:lpstr>
      <vt:lpstr>预算初期表</vt:lpstr>
      <vt:lpstr>分期消化表</vt:lpstr>
      <vt:lpstr>实际固定开支表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2017-02-08T00:34:15Z</dcterms:modified>
</cp:coreProperties>
</file>